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0596" windowHeight="7464" activeTab="0"/>
  </bookViews>
  <sheets>
    <sheet name="England" sheetId="1" r:id="rId1"/>
    <sheet name="Quota uplift" sheetId="2" r:id="rId2"/>
    <sheet name="HP alloc" sheetId="3" r:id="rId3"/>
    <sheet name="Realign Cod 7d" sheetId="4" r:id="rId4"/>
  </sheets>
  <definedNames>
    <definedName name="_xlnm.Print_Area" localSheetId="0">'England'!$B$1:$CS$161</definedName>
    <definedName name="_xlnm.Print_Area" localSheetId="1">'Quota uplift'!$A$1:$S$83</definedName>
    <definedName name="_xlnm.Print_Area" localSheetId="3">'Realign Cod 7d'!$A$1:$B$28</definedName>
    <definedName name="_xlnm.Print_Titles" localSheetId="0">'England'!$A:$A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BO95" authorId="0">
      <text>
        <r>
          <rPr>
            <b/>
            <sz val="9"/>
            <rFont val="Tahoma"/>
            <family val="2"/>
          </rPr>
          <t>SW handline mackerel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7" authorId="0">
      <text>
        <r>
          <rPr>
            <sz val="9"/>
            <rFont val="Tahoma"/>
            <family val="2"/>
          </rPr>
          <t>includes realigned quota - and take figures from apportion exc uplift (since uplift dealt with elsewhere)</t>
        </r>
      </text>
    </comment>
  </commentList>
</comments>
</file>

<file path=xl/comments2.xml><?xml version="1.0" encoding="utf-8"?>
<comments xmlns="http://schemas.openxmlformats.org/spreadsheetml/2006/main">
  <authors>
    <author>m300459</author>
  </authors>
  <commentList>
    <comment ref="D25" authorId="0">
      <text>
        <r>
          <rPr>
            <sz val="9"/>
            <rFont val="Tahoma"/>
            <family val="2"/>
          </rPr>
          <t>FQAs on dummy licences and those vessels identified as subject to threshold LO</t>
        </r>
      </text>
    </comment>
    <comment ref="F25" authorId="0">
      <text>
        <r>
          <rPr>
            <sz val="9"/>
            <rFont val="Tahoma"/>
            <family val="2"/>
          </rPr>
          <t xml:space="preserve">stock subject to threshold and general LO. No vessels subject to threshold LO so use all FQAs
</t>
        </r>
      </text>
    </comment>
    <comment ref="A11" authorId="0">
      <text>
        <r>
          <rPr>
            <sz val="9"/>
            <rFont val="Tahoma"/>
            <family val="2"/>
          </rPr>
          <t>includes realigned quota</t>
        </r>
      </text>
    </comment>
    <comment ref="L25" authorId="0">
      <text>
        <r>
          <rPr>
            <sz val="9"/>
            <rFont val="Tahoma"/>
            <family val="2"/>
          </rPr>
          <t>FQAs on dummy licences and those vessels identified as subject to threshold LO</t>
        </r>
      </text>
    </comment>
    <comment ref="Q25" authorId="0">
      <text>
        <r>
          <rPr>
            <sz val="9"/>
            <rFont val="Tahoma"/>
            <family val="2"/>
          </rPr>
          <t>FQAs on dummy licences and those vessels identified as subject to threshold LO</t>
        </r>
      </text>
    </comment>
  </commentList>
</comments>
</file>

<file path=xl/comments3.xml><?xml version="1.0" encoding="utf-8"?>
<comments xmlns="http://schemas.openxmlformats.org/spreadsheetml/2006/main">
  <authors>
    <author>m300459</author>
  </authors>
  <commentList>
    <comment ref="A1" authorId="0">
      <text>
        <r>
          <rPr>
            <b/>
            <sz val="48"/>
            <rFont val="Tahoma"/>
            <family val="2"/>
          </rPr>
          <t>amend this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<sst xmlns="http://schemas.openxmlformats.org/spreadsheetml/2006/main" count="983" uniqueCount="171">
  <si>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</si>
  <si>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</si>
  <si>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</si>
  <si>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</si>
  <si>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</si>
  <si>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</si>
  <si>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</si>
  <si>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</si>
  <si>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</si>
  <si>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</si>
  <si>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</si>
  <si>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</si>
  <si>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</si>
  <si>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</si>
  <si>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</si>
  <si>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</si>
  <si>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</si>
  <si>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</si>
  <si>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</si>
  <si>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</si>
  <si>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</si>
  <si>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</si>
  <si>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</si>
  <si>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</si>
  <si>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</si>
  <si>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Area 7</t>
  </si>
  <si>
    <t>North Sea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</si>
  <si>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</si>
  <si>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</si>
  <si>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</si>
  <si>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</si>
  <si>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</si>
  <si>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</si>
  <si>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</si>
  <si>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</si>
  <si>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</si>
  <si>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</si>
  <si>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</si>
  <si>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</si>
  <si>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</si>
  <si>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</si>
  <si>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</si>
  <si>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</si>
  <si>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</si>
  <si>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</si>
  <si>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</si>
  <si>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Cod 6a</t>
  </si>
  <si>
    <t>WS Cod 6b</t>
  </si>
  <si>
    <t>WS Haddock 6a</t>
  </si>
  <si>
    <t>WS Haddock 6b</t>
  </si>
  <si>
    <t>WS Whiting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</si>
  <si>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</si>
  <si>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</si>
  <si>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</si>
  <si>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</si>
  <si>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</si>
  <si>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</si>
  <si>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</si>
  <si>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</si>
  <si>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</si>
  <si>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</si>
  <si>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</si>
  <si>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</si>
  <si>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</si>
  <si>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</si>
  <si>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</si>
  <si>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</si>
  <si>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</si>
  <si>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</si>
  <si>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</si>
  <si>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</si>
  <si>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</si>
  <si>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</si>
  <si>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</si>
  <si>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</si>
  <si>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</si>
  <si>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</si>
  <si>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</si>
  <si>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</si>
  <si>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</si>
  <si>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</si>
  <si>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</si>
  <si>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</si>
  <si>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</si>
  <si>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</si>
  <si>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</si>
  <si>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</si>
  <si>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</si>
  <si>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</si>
  <si>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</si>
  <si>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</si>
  <si>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</si>
  <si>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</si>
  <si>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</si>
  <si>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</si>
  <si>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</si>
  <si>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</si>
  <si>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</si>
  <si>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</si>
  <si>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</si>
  <si>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</si>
  <si>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</si>
  <si>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</si>
  <si>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</si>
  <si>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</si>
  <si>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</si>
  <si>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</si>
  <si>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</si>
  <si>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</si>
  <si>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</si>
  <si>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</si>
  <si>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</si>
  <si>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</si>
  <si>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FQAs</t>
  </si>
  <si>
    <t>Saithe 7</t>
  </si>
  <si>
    <t>..</t>
  </si>
  <si>
    <t>Sector FQAs</t>
  </si>
  <si>
    <t>Total</t>
  </si>
  <si>
    <t>U10s</t>
  </si>
  <si>
    <t>Mourne</t>
  </si>
  <si>
    <t>NS Lems &amp; Witches</t>
  </si>
  <si>
    <t>NS Skates &amp; Rays</t>
  </si>
  <si>
    <t>NS Dabs &amp; Flounders</t>
  </si>
  <si>
    <t>NS Turbot &amp; Brill</t>
  </si>
  <si>
    <t>WS Haddock 6a of which</t>
  </si>
  <si>
    <t>Special allocation</t>
  </si>
  <si>
    <t>Porcupine Nephrops</t>
  </si>
  <si>
    <t>Skates &amp; Rays 67 xd</t>
  </si>
  <si>
    <t>Skates &amp; Rays 7d</t>
  </si>
  <si>
    <t>Black Scab-bardish 567,12</t>
  </si>
  <si>
    <t>SW handliners</t>
  </si>
  <si>
    <t>Sector</t>
  </si>
  <si>
    <t>Non sector</t>
  </si>
  <si>
    <t>Quota</t>
  </si>
  <si>
    <t>U10s equiv</t>
  </si>
  <si>
    <t>HP quota</t>
  </si>
  <si>
    <t>Faroes</t>
  </si>
  <si>
    <t>Allocate to sector</t>
  </si>
  <si>
    <t>Tonnes per 100 FQAs</t>
  </si>
  <si>
    <t>Realigned tonnes</t>
  </si>
  <si>
    <t>Realignment</t>
  </si>
  <si>
    <t>Hague Pref</t>
  </si>
  <si>
    <t>Redfish</t>
  </si>
  <si>
    <t>Saithe</t>
  </si>
  <si>
    <t>Others</t>
  </si>
  <si>
    <t>Cod / Haddock</t>
  </si>
  <si>
    <t>Ling / Blue Ling</t>
  </si>
  <si>
    <t>Faroes Blue Whiting</t>
  </si>
  <si>
    <t>sw hline</t>
  </si>
  <si>
    <t>Herring 4c7d</t>
  </si>
  <si>
    <t>AS Herring o/w Faroes 5b</t>
  </si>
  <si>
    <t>Quota uplift</t>
  </si>
  <si>
    <t>o/w quota uplift</t>
  </si>
  <si>
    <t>Quota exc uplift</t>
  </si>
  <si>
    <t>All FQAs</t>
  </si>
  <si>
    <t>Allocation (exc uplift)</t>
  </si>
  <si>
    <t>Allocation (inc uplift)</t>
  </si>
  <si>
    <t>Apportion top slice</t>
  </si>
  <si>
    <t>Allocate sector using</t>
  </si>
  <si>
    <t>n/a</t>
  </si>
  <si>
    <t>Dummy + vessels</t>
  </si>
  <si>
    <t>R'nose/ R'head Grenadier 5b67</t>
  </si>
  <si>
    <t>U10s (inc realigned)</t>
  </si>
  <si>
    <t>Non sector O10s</t>
  </si>
  <si>
    <t>Non sector quota from apportion (exc uplift)</t>
  </si>
  <si>
    <t>Unallocated</t>
  </si>
  <si>
    <t>U10s/unalloc</t>
  </si>
  <si>
    <t>Sector - FDF vessels</t>
  </si>
  <si>
    <t>FDF vessels</t>
  </si>
  <si>
    <t>All FQAs (of non-FDF vessels)</t>
  </si>
  <si>
    <t>Uplift quota allowance (UQA)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</si>
</sst>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7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48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b/>
      <sz val="10"/>
      <color rgb="FF0000FF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 vertical="top" wrapText="1"/>
    </xf>
    <xf numFmtId="166" fontId="5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59" fillId="0" borderId="0" xfId="0" applyFont="1" applyAlignment="1">
      <alignment horizontal="right"/>
    </xf>
    <xf numFmtId="0" fontId="59" fillId="4" borderId="0" xfId="0" applyFont="1" applyFill="1" applyAlignment="1">
      <alignment horizontal="right"/>
    </xf>
    <xf numFmtId="0" fontId="62" fillId="0" borderId="0" xfId="0" applyFont="1" applyFill="1" applyBorder="1" applyAlignment="1">
      <alignment horizontal="right" vertical="top" wrapText="1"/>
    </xf>
    <xf numFmtId="0" fontId="59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6" fontId="59" fillId="0" borderId="0" xfId="0" applyNumberFormat="1" applyFont="1" applyAlignment="1">
      <alignment/>
    </xf>
    <xf numFmtId="0" fontId="57" fillId="0" borderId="0" xfId="0" applyFont="1" applyAlignment="1">
      <alignment/>
    </xf>
    <xf numFmtId="0" fontId="59" fillId="0" borderId="0" xfId="0" applyFont="1" applyFill="1" applyBorder="1" applyAlignment="1">
      <alignment horizontal="right" wrapText="1"/>
    </xf>
    <xf numFmtId="0" fontId="59" fillId="4" borderId="0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 horizontal="right"/>
    </xf>
    <xf numFmtId="1" fontId="59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/>
    </xf>
    <xf numFmtId="166" fontId="61" fillId="0" borderId="0" xfId="0" applyNumberFormat="1" applyFont="1" applyAlignment="1">
      <alignment/>
    </xf>
    <xf numFmtId="1" fontId="59" fillId="0" borderId="0" xfId="0" applyNumberFormat="1" applyFont="1" applyFill="1" applyBorder="1" applyAlignment="1">
      <alignment/>
    </xf>
    <xf numFmtId="1" fontId="61" fillId="0" borderId="0" xfId="0" applyNumberFormat="1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166" fontId="59" fillId="6" borderId="0" xfId="0" applyNumberFormat="1" applyFont="1" applyFill="1" applyAlignment="1">
      <alignment horizontal="right"/>
    </xf>
    <xf numFmtId="166" fontId="59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166" fontId="59" fillId="0" borderId="0" xfId="0" applyNumberFormat="1" applyFont="1" applyAlignment="1" quotePrefix="1">
      <alignment horizontal="right"/>
    </xf>
    <xf numFmtId="166" fontId="61" fillId="6" borderId="0" xfId="0" applyNumberFormat="1" applyFont="1" applyFill="1" applyAlignment="1">
      <alignment/>
    </xf>
    <xf numFmtId="166" fontId="59" fillId="6" borderId="0" xfId="0" applyNumberFormat="1" applyFont="1" applyFill="1" applyAlignment="1">
      <alignment/>
    </xf>
    <xf numFmtId="166" fontId="64" fillId="0" borderId="0" xfId="0" applyNumberFormat="1" applyFont="1" applyAlignment="1">
      <alignment/>
    </xf>
    <xf numFmtId="166" fontId="59" fillId="33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65" fillId="0" borderId="0" xfId="0" applyNumberFormat="1" applyFont="1" applyFill="1" applyBorder="1" applyAlignment="1">
      <alignment/>
    </xf>
    <xf numFmtId="166" fontId="65" fillId="0" borderId="0" xfId="0" applyNumberFormat="1" applyFont="1" applyAlignment="1">
      <alignment/>
    </xf>
    <xf numFmtId="166" fontId="59" fillId="33" borderId="0" xfId="0" applyNumberFormat="1" applyFont="1" applyFill="1" applyAlignment="1">
      <alignment/>
    </xf>
    <xf numFmtId="0" fontId="62" fillId="0" borderId="0" xfId="0" applyFont="1" applyAlignment="1">
      <alignment horizontal="right"/>
    </xf>
    <xf numFmtId="0" fontId="0" fillId="0" borderId="0" xfId="0" applyFill="1" applyAlignment="1">
      <alignment/>
    </xf>
    <xf numFmtId="166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right" vertical="top" wrapText="1"/>
    </xf>
    <xf numFmtId="169" fontId="0" fillId="0" borderId="0" xfId="0" applyNumberFormat="1" applyFill="1" applyAlignment="1">
      <alignment/>
    </xf>
    <xf numFmtId="0" fontId="66" fillId="33" borderId="0" xfId="0" applyFont="1" applyFill="1" applyAlignment="1">
      <alignment/>
    </xf>
    <xf numFmtId="164" fontId="64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65" fillId="0" borderId="0" xfId="0" applyFont="1" applyFill="1" applyBorder="1" applyAlignment="1">
      <alignment horizontal="right" vertical="top" wrapText="1"/>
    </xf>
    <xf numFmtId="0" fontId="67" fillId="0" borderId="0" xfId="0" applyFont="1" applyAlignment="1">
      <alignment/>
    </xf>
    <xf numFmtId="3" fontId="65" fillId="0" borderId="0" xfId="0" applyNumberFormat="1" applyFont="1" applyFill="1" applyBorder="1" applyAlignment="1">
      <alignment horizontal="right" vertical="top" wrapText="1"/>
    </xf>
    <xf numFmtId="165" fontId="65" fillId="0" borderId="0" xfId="0" applyNumberFormat="1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horizontal="right" vertical="top" wrapText="1"/>
    </xf>
    <xf numFmtId="0" fontId="69" fillId="0" borderId="0" xfId="0" applyFont="1" applyFill="1" applyBorder="1" applyAlignment="1">
      <alignment horizontal="right" vertical="top" wrapText="1"/>
    </xf>
    <xf numFmtId="0" fontId="65" fillId="0" borderId="0" xfId="0" applyFont="1" applyAlignment="1">
      <alignment horizontal="right" vertical="top" wrapText="1"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 horizontal="right" vertical="top" wrapText="1"/>
    </xf>
    <xf numFmtId="0" fontId="61" fillId="0" borderId="0" xfId="0" applyFont="1" applyFill="1" applyAlignment="1">
      <alignment/>
    </xf>
    <xf numFmtId="0" fontId="72" fillId="0" borderId="0" xfId="0" applyFont="1" applyAlignment="1">
      <alignment vertical="top" wrapText="1"/>
    </xf>
    <xf numFmtId="0" fontId="59" fillId="0" borderId="0" xfId="0" applyFont="1" applyFill="1" applyBorder="1" applyAlignment="1" quotePrefix="1">
      <alignment horizontal="right" wrapText="1"/>
    </xf>
    <xf numFmtId="1" fontId="59" fillId="0" borderId="0" xfId="0" applyNumberFormat="1" applyFont="1" applyFill="1" applyAlignment="1">
      <alignment/>
    </xf>
    <xf numFmtId="166" fontId="73" fillId="0" borderId="0" xfId="0" applyNumberFormat="1" applyFont="1" applyAlignment="1">
      <alignment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9" fillId="33" borderId="0" xfId="0" applyFont="1" applyFill="1" applyBorder="1" applyAlignment="1" quotePrefix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7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6.6640625" style="0" customWidth="1"/>
    <col min="2" max="2" width="8.77734375" style="0" bestFit="1" customWidth="1"/>
    <col min="3" max="3" width="9.4453125" style="0" bestFit="1" customWidth="1"/>
    <col min="4" max="7" width="8.77734375" style="0" bestFit="1" customWidth="1"/>
    <col min="8" max="8" width="9.4453125" style="0" bestFit="1" customWidth="1"/>
    <col min="9" max="14" width="8.77734375" style="0" bestFit="1" customWidth="1"/>
    <col min="15" max="15" width="9.4453125" style="0" bestFit="1" customWidth="1"/>
    <col min="16" max="16" width="8.77734375" style="0" bestFit="1" customWidth="1"/>
    <col min="17" max="17" width="9.4453125" style="0" bestFit="1" customWidth="1"/>
    <col min="18" max="18" width="9.5546875" style="0" bestFit="1" customWidth="1"/>
    <col min="19" max="23" width="8.77734375" style="0" bestFit="1" customWidth="1"/>
    <col min="24" max="24" width="9.4453125" style="0" bestFit="1" customWidth="1"/>
    <col min="25" max="26" width="8.77734375" style="0" bestFit="1" customWidth="1"/>
    <col min="27" max="27" width="9.4453125" style="0" bestFit="1" customWidth="1"/>
    <col min="28" max="29" width="8.77734375" style="0" bestFit="1" customWidth="1"/>
    <col min="30" max="30" width="9.4453125" style="0" bestFit="1" customWidth="1"/>
    <col min="31" max="33" width="8.77734375" style="0" bestFit="1" customWidth="1"/>
    <col min="34" max="35" width="9.4453125" style="0" bestFit="1" customWidth="1"/>
    <col min="36" max="41" width="8.77734375" style="0" bestFit="1" customWidth="1"/>
    <col min="42" max="42" width="9.4453125" style="0" bestFit="1" customWidth="1"/>
    <col min="43" max="45" width="8.77734375" style="0" bestFit="1" customWidth="1"/>
    <col min="46" max="46" width="9.4453125" style="0" bestFit="1" customWidth="1"/>
    <col min="47" max="59" width="8.77734375" style="0" bestFit="1" customWidth="1"/>
    <col min="60" max="60" width="9.4453125" style="0" bestFit="1" customWidth="1"/>
    <col min="61" max="66" width="8.77734375" style="0" bestFit="1" customWidth="1"/>
    <col min="67" max="67" width="8.88671875" style="0" customWidth="1"/>
    <col min="68" max="102" width="8.77734375" style="0" bestFit="1" customWidth="1"/>
  </cols>
  <sheetData>
    <row r="1" spans="1:102" ht="15.75">
      <c r="A1" s="44" t="s">
        <v>24</v>
      </c>
      <c r="B1" s="3" t="s">
        <v>25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25</v>
      </c>
      <c r="H1" s="3" t="s">
        <v>25</v>
      </c>
      <c r="I1" s="3" t="s">
        <v>25</v>
      </c>
      <c r="J1" s="3" t="s">
        <v>25</v>
      </c>
      <c r="K1" s="3" t="s">
        <v>25</v>
      </c>
      <c r="L1" s="3" t="s">
        <v>25</v>
      </c>
      <c r="M1" s="3" t="s">
        <v>25</v>
      </c>
      <c r="N1" s="3" t="s">
        <v>25</v>
      </c>
      <c r="O1" s="3" t="s">
        <v>25</v>
      </c>
      <c r="P1" s="3" t="s">
        <v>25</v>
      </c>
      <c r="Q1" s="3" t="s">
        <v>25</v>
      </c>
      <c r="R1" s="3" t="s">
        <v>25</v>
      </c>
      <c r="S1" s="3" t="s">
        <v>25</v>
      </c>
      <c r="T1" s="3" t="s">
        <v>25</v>
      </c>
      <c r="U1" s="3" t="s">
        <v>25</v>
      </c>
      <c r="V1" s="3" t="s">
        <v>25</v>
      </c>
      <c r="W1" s="3" t="s">
        <v>25</v>
      </c>
      <c r="X1" s="3" t="s">
        <v>25</v>
      </c>
      <c r="Y1" s="3" t="s">
        <v>25</v>
      </c>
      <c r="Z1" s="3" t="s">
        <v>25</v>
      </c>
      <c r="AA1" s="3" t="s">
        <v>25</v>
      </c>
      <c r="AB1" s="3" t="s">
        <v>25</v>
      </c>
      <c r="AC1" s="3" t="s">
        <v>32</v>
      </c>
      <c r="AD1" s="3" t="s">
        <v>32</v>
      </c>
      <c r="AE1" s="3" t="s">
        <v>32</v>
      </c>
      <c r="AF1" s="3" t="s">
        <v>32</v>
      </c>
      <c r="AG1" s="3" t="s">
        <v>32</v>
      </c>
      <c r="AH1" s="3" t="s">
        <v>32</v>
      </c>
      <c r="AI1" s="3" t="s">
        <v>58</v>
      </c>
      <c r="AJ1" s="3" t="s">
        <v>58</v>
      </c>
      <c r="AK1" s="3" t="s">
        <v>58</v>
      </c>
      <c r="AL1" s="3" t="s">
        <v>58</v>
      </c>
      <c r="AM1" s="3" t="s">
        <v>58</v>
      </c>
      <c r="AN1" s="3" t="s">
        <v>58</v>
      </c>
      <c r="AO1" s="3" t="s">
        <v>58</v>
      </c>
      <c r="AP1" s="3" t="s">
        <v>58</v>
      </c>
      <c r="AQ1" s="3" t="s">
        <v>58</v>
      </c>
      <c r="AR1" s="3" t="s">
        <v>58</v>
      </c>
      <c r="AS1" s="3" t="s">
        <v>58</v>
      </c>
      <c r="AT1" s="3" t="s">
        <v>58</v>
      </c>
      <c r="AU1" s="3" t="s">
        <v>58</v>
      </c>
      <c r="AV1" s="3" t="s">
        <v>58</v>
      </c>
      <c r="AW1" s="3" t="s">
        <v>58</v>
      </c>
      <c r="AX1" s="3" t="s">
        <v>58</v>
      </c>
      <c r="AY1" s="3" t="s">
        <v>58</v>
      </c>
      <c r="AZ1" s="3" t="s">
        <v>58</v>
      </c>
      <c r="BA1" s="3" t="s">
        <v>58</v>
      </c>
      <c r="BB1" s="3" t="s">
        <v>58</v>
      </c>
      <c r="BC1" s="3" t="s">
        <v>58</v>
      </c>
      <c r="BD1" s="3" t="s">
        <v>58</v>
      </c>
      <c r="BE1" s="3" t="s">
        <v>58</v>
      </c>
      <c r="BF1" s="3" t="s">
        <v>58</v>
      </c>
      <c r="BG1" s="3" t="s">
        <v>58</v>
      </c>
      <c r="BH1" s="3" t="s">
        <v>58</v>
      </c>
      <c r="BI1" s="3" t="s">
        <v>58</v>
      </c>
      <c r="BJ1" s="3" t="s">
        <v>58</v>
      </c>
      <c r="BK1" s="3" t="s">
        <v>58</v>
      </c>
      <c r="BL1" s="3" t="s">
        <v>58</v>
      </c>
      <c r="BM1" s="3" t="s">
        <v>77</v>
      </c>
      <c r="BN1" s="3" t="s">
        <v>77</v>
      </c>
      <c r="BO1" s="3" t="s">
        <v>77</v>
      </c>
      <c r="BP1" s="3" t="s">
        <v>77</v>
      </c>
      <c r="BQ1" s="3" t="s">
        <v>77</v>
      </c>
      <c r="BR1" s="3" t="s">
        <v>77</v>
      </c>
      <c r="BS1" s="3" t="s">
        <v>77</v>
      </c>
      <c r="BT1" s="3" t="s">
        <v>77</v>
      </c>
      <c r="BU1" s="3" t="s">
        <v>77</v>
      </c>
      <c r="BV1" s="3" t="s">
        <v>77</v>
      </c>
      <c r="BW1" s="3" t="s">
        <v>77</v>
      </c>
      <c r="BX1" s="3" t="s">
        <v>77</v>
      </c>
      <c r="BY1" s="3" t="s">
        <v>77</v>
      </c>
      <c r="BZ1" s="3" t="s">
        <v>77</v>
      </c>
      <c r="CA1" s="3" t="s">
        <v>77</v>
      </c>
      <c r="CB1" s="3" t="s">
        <v>77</v>
      </c>
      <c r="CC1" s="3" t="s">
        <v>77</v>
      </c>
      <c r="CD1" s="3" t="s">
        <v>77</v>
      </c>
      <c r="CE1" s="3" t="s">
        <v>77</v>
      </c>
      <c r="CF1" s="3" t="s">
        <v>77</v>
      </c>
      <c r="CG1" s="3" t="s">
        <v>77</v>
      </c>
      <c r="CH1" s="3" t="s">
        <v>78</v>
      </c>
      <c r="CI1" s="3" t="s">
        <v>78</v>
      </c>
      <c r="CJ1" s="3" t="s">
        <v>78</v>
      </c>
      <c r="CK1" s="3" t="s">
        <v>78</v>
      </c>
      <c r="CL1" s="3" t="s">
        <v>78</v>
      </c>
      <c r="CM1" s="3" t="s">
        <v>78</v>
      </c>
      <c r="CN1" s="3" t="s">
        <v>78</v>
      </c>
      <c r="CO1" s="3" t="s">
        <v>78</v>
      </c>
      <c r="CP1" s="3" t="s">
        <v>78</v>
      </c>
      <c r="CQ1" s="3" t="s">
        <v>78</v>
      </c>
      <c r="CR1" s="3" t="s">
        <v>78</v>
      </c>
      <c r="CS1" s="3" t="s">
        <v>78</v>
      </c>
      <c r="CT1" s="9" t="s">
        <v>136</v>
      </c>
      <c r="CU1" s="9" t="s">
        <v>136</v>
      </c>
      <c r="CV1" s="9" t="s">
        <v>136</v>
      </c>
      <c r="CW1" s="9" t="s">
        <v>136</v>
      </c>
      <c r="CX1" s="9" t="s">
        <v>136</v>
      </c>
    </row>
    <row r="2" spans="1:102" ht="48">
      <c r="A2" s="4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126</v>
      </c>
      <c r="AA2" s="4" t="s">
        <v>127</v>
      </c>
      <c r="AB2" s="4" t="s">
        <v>128</v>
      </c>
      <c r="AC2" s="6" t="s">
        <v>27</v>
      </c>
      <c r="AD2" s="6" t="s">
        <v>149</v>
      </c>
      <c r="AE2" s="6" t="s">
        <v>28</v>
      </c>
      <c r="AF2" s="6" t="s">
        <v>29</v>
      </c>
      <c r="AG2" s="7" t="s">
        <v>30</v>
      </c>
      <c r="AH2" s="7" t="s">
        <v>31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120</v>
      </c>
      <c r="AU2" s="4" t="s">
        <v>121</v>
      </c>
      <c r="AV2" s="4" t="s">
        <v>122</v>
      </c>
      <c r="AW2" s="4" t="s">
        <v>123</v>
      </c>
      <c r="AX2" s="4" t="s">
        <v>45</v>
      </c>
      <c r="AY2" s="4" t="s">
        <v>46</v>
      </c>
      <c r="AZ2" s="4" t="s">
        <v>47</v>
      </c>
      <c r="BA2" s="4" t="s">
        <v>48</v>
      </c>
      <c r="BB2" s="2" t="s">
        <v>124</v>
      </c>
      <c r="BC2" s="4" t="s">
        <v>49</v>
      </c>
      <c r="BD2" s="4" t="s">
        <v>50</v>
      </c>
      <c r="BE2" s="4" t="s">
        <v>51</v>
      </c>
      <c r="BF2" s="4" t="s">
        <v>52</v>
      </c>
      <c r="BG2" s="4" t="s">
        <v>53</v>
      </c>
      <c r="BH2" s="4" t="s">
        <v>55</v>
      </c>
      <c r="BI2" s="4" t="s">
        <v>54</v>
      </c>
      <c r="BJ2" s="4" t="s">
        <v>56</v>
      </c>
      <c r="BK2" s="4" t="s">
        <v>57</v>
      </c>
      <c r="BL2" s="11" t="s">
        <v>88</v>
      </c>
      <c r="BM2" s="4" t="s">
        <v>59</v>
      </c>
      <c r="BN2" s="4" t="s">
        <v>60</v>
      </c>
      <c r="BO2" s="4" t="s">
        <v>61</v>
      </c>
      <c r="BP2" s="2" t="s">
        <v>90</v>
      </c>
      <c r="BQ2" s="4" t="s">
        <v>62</v>
      </c>
      <c r="BR2" s="2" t="s">
        <v>74</v>
      </c>
      <c r="BS2" s="4" t="s">
        <v>63</v>
      </c>
      <c r="BT2" s="4" t="s">
        <v>75</v>
      </c>
      <c r="BU2" s="4" t="s">
        <v>76</v>
      </c>
      <c r="BV2" s="4" t="s">
        <v>64</v>
      </c>
      <c r="BW2" s="4" t="s">
        <v>66</v>
      </c>
      <c r="BX2" s="2" t="s">
        <v>150</v>
      </c>
      <c r="BY2" s="2" t="s">
        <v>67</v>
      </c>
      <c r="BZ2" s="4" t="s">
        <v>65</v>
      </c>
      <c r="CA2" s="2" t="s">
        <v>68</v>
      </c>
      <c r="CB2" s="2" t="s">
        <v>69</v>
      </c>
      <c r="CC2" s="2" t="s">
        <v>70</v>
      </c>
      <c r="CD2" s="2" t="s">
        <v>71</v>
      </c>
      <c r="CE2" s="2" t="s">
        <v>72</v>
      </c>
      <c r="CF2" s="2" t="s">
        <v>73</v>
      </c>
      <c r="CG2" s="2" t="s">
        <v>147</v>
      </c>
      <c r="CH2" s="4" t="s">
        <v>80</v>
      </c>
      <c r="CI2" s="4" t="s">
        <v>79</v>
      </c>
      <c r="CJ2" s="4" t="s">
        <v>81</v>
      </c>
      <c r="CK2" s="4" t="s">
        <v>82</v>
      </c>
      <c r="CL2" s="11" t="s">
        <v>129</v>
      </c>
      <c r="CM2" s="11" t="s">
        <v>161</v>
      </c>
      <c r="CN2" s="4" t="s">
        <v>83</v>
      </c>
      <c r="CO2" s="11" t="s">
        <v>89</v>
      </c>
      <c r="CP2" s="4" t="s">
        <v>84</v>
      </c>
      <c r="CQ2" s="4" t="s">
        <v>85</v>
      </c>
      <c r="CR2" s="4" t="s">
        <v>86</v>
      </c>
      <c r="CS2" s="4" t="s">
        <v>87</v>
      </c>
      <c r="CT2" s="42" t="s">
        <v>145</v>
      </c>
      <c r="CU2" s="42" t="s">
        <v>146</v>
      </c>
      <c r="CV2" s="42" t="s">
        <v>142</v>
      </c>
      <c r="CW2" s="42" t="s">
        <v>143</v>
      </c>
      <c r="CX2" s="42" t="s">
        <v>144</v>
      </c>
    </row>
    <row r="3" spans="1:247" s="48" customFormat="1" ht="15">
      <c r="A3" s="54" t="s">
        <v>133</v>
      </c>
      <c r="B3" s="47">
        <v>7.899999999999999</v>
      </c>
      <c r="C3" s="47">
        <v>510.7</v>
      </c>
      <c r="D3" s="47">
        <v>677.1</v>
      </c>
      <c r="E3" s="47">
        <v>224.57399999999998</v>
      </c>
      <c r="F3" s="47">
        <v>63.1</v>
      </c>
      <c r="G3" s="47">
        <v>162.4</v>
      </c>
      <c r="H3" s="47">
        <v>2836.8999999999996</v>
      </c>
      <c r="I3" s="47">
        <v>53.60000000000001</v>
      </c>
      <c r="J3" s="47">
        <v>15.199999999999998</v>
      </c>
      <c r="K3" s="47">
        <v>13.900000000000006</v>
      </c>
      <c r="L3" s="47">
        <v>172.6</v>
      </c>
      <c r="M3" s="47">
        <v>170.60000000000005</v>
      </c>
      <c r="N3" s="47">
        <v>5.9999999999999964</v>
      </c>
      <c r="O3" s="47">
        <v>2588.8999999999996</v>
      </c>
      <c r="P3" s="47">
        <v>179.10000000000005</v>
      </c>
      <c r="Q3" s="47">
        <v>4739.989</v>
      </c>
      <c r="R3" s="47">
        <v>472.8000000000002</v>
      </c>
      <c r="S3" s="47">
        <v>1700.8</v>
      </c>
      <c r="T3" s="47">
        <v>274.02499999999986</v>
      </c>
      <c r="U3" s="47">
        <v>366.8</v>
      </c>
      <c r="V3" s="47">
        <v>5702.699999999999</v>
      </c>
      <c r="W3" s="47">
        <v>842.3999999999996</v>
      </c>
      <c r="X3" s="47">
        <v>1664.5</v>
      </c>
      <c r="Y3" s="47">
        <v>666.6000000000004</v>
      </c>
      <c r="Z3" s="47">
        <v>36.5</v>
      </c>
      <c r="AA3" s="47">
        <v>1619.199</v>
      </c>
      <c r="AB3" s="47">
        <v>156</v>
      </c>
      <c r="AC3" s="47">
        <v>616</v>
      </c>
      <c r="AD3" s="47">
        <v>5083.2</v>
      </c>
      <c r="AE3" s="47">
        <v>464.40000000000003</v>
      </c>
      <c r="AF3" s="47">
        <v>0</v>
      </c>
      <c r="AG3" s="47">
        <v>2159.0000000000005</v>
      </c>
      <c r="AH3" s="47">
        <v>187.59999999999968</v>
      </c>
      <c r="AI3" s="47">
        <v>5472.500000000004</v>
      </c>
      <c r="AJ3" s="47">
        <v>4566.600000000002</v>
      </c>
      <c r="AK3" s="47">
        <v>2538.7</v>
      </c>
      <c r="AL3" s="47">
        <v>3539.7999999999993</v>
      </c>
      <c r="AM3" s="47">
        <v>26950.399999999994</v>
      </c>
      <c r="AN3" s="47">
        <v>624.0999999999999</v>
      </c>
      <c r="AO3" s="47">
        <v>192.89999999999998</v>
      </c>
      <c r="AP3" s="47">
        <v>4547.299999999999</v>
      </c>
      <c r="AQ3" s="47">
        <v>1604.1000000000001</v>
      </c>
      <c r="AR3" s="47">
        <v>2219.857000000002</v>
      </c>
      <c r="AS3" s="47">
        <v>405.00000000000045</v>
      </c>
      <c r="AT3" s="47">
        <v>1563.0999999999995</v>
      </c>
      <c r="AU3" s="47">
        <v>403.8999999999999</v>
      </c>
      <c r="AV3" s="47"/>
      <c r="AW3" s="47">
        <v>600.1999999999999</v>
      </c>
      <c r="AX3" s="47">
        <v>178.661</v>
      </c>
      <c r="AY3" s="47"/>
      <c r="AZ3" s="47"/>
      <c r="BA3" s="47">
        <v>484.7999999999997</v>
      </c>
      <c r="BB3" s="47">
        <v>96.90000000000003</v>
      </c>
      <c r="BC3" s="47">
        <v>865.1000000000004</v>
      </c>
      <c r="BD3" s="47"/>
      <c r="BE3" s="47">
        <v>1090.0000000000005</v>
      </c>
      <c r="BF3" s="47">
        <v>57.5</v>
      </c>
      <c r="BG3" s="47">
        <v>6.399999999999998</v>
      </c>
      <c r="BH3" s="47">
        <v>1375.8999999999978</v>
      </c>
      <c r="BI3" s="47">
        <v>644</v>
      </c>
      <c r="BJ3" s="47">
        <v>573.3999999999996</v>
      </c>
      <c r="BK3" s="47">
        <v>55.60000000000001</v>
      </c>
      <c r="BL3" s="47">
        <v>326.9</v>
      </c>
      <c r="BM3" s="47">
        <v>12289.200000000012</v>
      </c>
      <c r="BN3" s="47">
        <v>0</v>
      </c>
      <c r="BO3" s="47">
        <v>39076.20000000001</v>
      </c>
      <c r="BP3" s="47">
        <v>22695.20000000001</v>
      </c>
      <c r="BQ3" s="47">
        <v>310.0999999999997</v>
      </c>
      <c r="BR3" s="47">
        <v>105.40000000000003</v>
      </c>
      <c r="BS3" s="47">
        <v>0</v>
      </c>
      <c r="BT3" s="47">
        <v>305.5999999999997</v>
      </c>
      <c r="BU3" s="47">
        <v>2934.8999999999996</v>
      </c>
      <c r="BV3" s="47">
        <v>2030.4199999999983</v>
      </c>
      <c r="BW3" s="47">
        <v>0</v>
      </c>
      <c r="BX3" s="47">
        <v>0</v>
      </c>
      <c r="BY3" s="47">
        <v>6.22999999999999</v>
      </c>
      <c r="BZ3" s="47">
        <v>1627.2</v>
      </c>
      <c r="CA3" s="47">
        <v>856.6999999999998</v>
      </c>
      <c r="CB3" s="47">
        <v>589</v>
      </c>
      <c r="CC3" s="47">
        <v>0</v>
      </c>
      <c r="CD3" s="47">
        <v>180.80000000000007</v>
      </c>
      <c r="CE3" s="47">
        <v>0.7000000000000002</v>
      </c>
      <c r="CF3" s="47">
        <v>3058.399999999996</v>
      </c>
      <c r="CG3" s="47">
        <v>28</v>
      </c>
      <c r="CH3" s="47">
        <v>24.200000000000003</v>
      </c>
      <c r="CI3" s="47">
        <v>396.69999999999936</v>
      </c>
      <c r="CJ3" s="47">
        <v>65.20000000000002</v>
      </c>
      <c r="CK3" s="47">
        <v>1747.7999999999997</v>
      </c>
      <c r="CL3" s="47">
        <v>50.400000000000006</v>
      </c>
      <c r="CM3" s="47">
        <v>41.900000000000006</v>
      </c>
      <c r="CN3" s="47">
        <v>729.2</v>
      </c>
      <c r="CO3" s="47">
        <v>320.5</v>
      </c>
      <c r="CP3" s="47">
        <v>73.90000000000003</v>
      </c>
      <c r="CQ3" s="47">
        <v>28.89999999999999</v>
      </c>
      <c r="CR3" s="47">
        <v>8</v>
      </c>
      <c r="CS3" s="47">
        <v>0.5</v>
      </c>
      <c r="CT3" s="47">
        <v>277.6</v>
      </c>
      <c r="CU3" s="47">
        <v>24.5</v>
      </c>
      <c r="CV3" s="47">
        <v>2.4</v>
      </c>
      <c r="CW3" s="47">
        <v>250.8</v>
      </c>
      <c r="CX3" s="47">
        <v>44</v>
      </c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</row>
    <row r="4" spans="1:102" s="48" customFormat="1" ht="15">
      <c r="A4" s="54" t="s">
        <v>152</v>
      </c>
      <c r="B4" s="47"/>
      <c r="C4" s="47">
        <v>33.099999999999966</v>
      </c>
      <c r="D4" s="47"/>
      <c r="E4" s="47">
        <v>0.9</v>
      </c>
      <c r="F4" s="47"/>
      <c r="G4" s="47"/>
      <c r="H4" s="47"/>
      <c r="I4" s="47"/>
      <c r="J4" s="47"/>
      <c r="K4" s="47"/>
      <c r="L4" s="47"/>
      <c r="M4" s="47"/>
      <c r="N4" s="47"/>
      <c r="O4" s="47">
        <v>331.6</v>
      </c>
      <c r="P4" s="47"/>
      <c r="Q4" s="47"/>
      <c r="R4" s="47"/>
      <c r="S4" s="47"/>
      <c r="T4" s="47">
        <v>67.5</v>
      </c>
      <c r="U4" s="47"/>
      <c r="V4" s="47">
        <v>415.5</v>
      </c>
      <c r="W4" s="47"/>
      <c r="X4" s="47">
        <v>1.6</v>
      </c>
      <c r="Y4" s="47">
        <v>61.5</v>
      </c>
      <c r="Z4" s="47"/>
      <c r="AA4" s="47"/>
      <c r="AB4" s="47"/>
      <c r="AC4" s="49"/>
      <c r="AD4" s="49"/>
      <c r="AE4" s="49"/>
      <c r="AF4" s="49"/>
      <c r="AG4" s="50"/>
      <c r="AH4" s="50"/>
      <c r="AI4" s="47">
        <v>542.4</v>
      </c>
      <c r="AJ4" s="47">
        <v>691.8</v>
      </c>
      <c r="AK4" s="47">
        <v>336.3</v>
      </c>
      <c r="AL4" s="47">
        <v>139.19999999999982</v>
      </c>
      <c r="AM4" s="47">
        <v>319.7</v>
      </c>
      <c r="AN4" s="47">
        <v>40.9</v>
      </c>
      <c r="AO4" s="47"/>
      <c r="AP4" s="47">
        <v>59.8</v>
      </c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>
        <v>74.8</v>
      </c>
      <c r="BB4" s="51"/>
      <c r="BC4" s="47">
        <v>103.70000000000027</v>
      </c>
      <c r="BD4" s="47"/>
      <c r="BE4" s="47"/>
      <c r="BF4" s="47"/>
      <c r="BG4" s="47"/>
      <c r="BH4" s="47">
        <v>7.5</v>
      </c>
      <c r="BI4" s="47"/>
      <c r="BJ4" s="47">
        <v>44.5</v>
      </c>
      <c r="BK4" s="47"/>
      <c r="BL4" s="52"/>
      <c r="BM4" s="47"/>
      <c r="BN4" s="47"/>
      <c r="BO4" s="47"/>
      <c r="BP4" s="51"/>
      <c r="BQ4" s="47"/>
      <c r="BR4" s="51"/>
      <c r="BS4" s="47"/>
      <c r="BT4" s="47"/>
      <c r="BU4" s="47"/>
      <c r="BV4" s="47"/>
      <c r="BW4" s="47"/>
      <c r="BX4" s="51"/>
      <c r="BY4" s="51"/>
      <c r="BZ4" s="47"/>
      <c r="CA4" s="51"/>
      <c r="CB4" s="51"/>
      <c r="CC4" s="51"/>
      <c r="CD4" s="51"/>
      <c r="CE4" s="51"/>
      <c r="CF4" s="51"/>
      <c r="CG4" s="51"/>
      <c r="CH4" s="47"/>
      <c r="CI4" s="47"/>
      <c r="CJ4" s="47"/>
      <c r="CK4" s="47"/>
      <c r="CL4" s="52"/>
      <c r="CM4" s="52"/>
      <c r="CN4" s="47"/>
      <c r="CO4" s="52"/>
      <c r="CP4" s="47"/>
      <c r="CQ4" s="47"/>
      <c r="CR4" s="47"/>
      <c r="CS4" s="47"/>
      <c r="CT4" s="53"/>
      <c r="CU4" s="53"/>
      <c r="CV4" s="53"/>
      <c r="CW4" s="53"/>
      <c r="CX4" s="53"/>
    </row>
    <row r="5" spans="1:250" s="48" customFormat="1" ht="15">
      <c r="A5" s="5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</row>
    <row r="6" spans="1:102" ht="15">
      <c r="A6" s="56" t="s">
        <v>153</v>
      </c>
      <c r="B6" s="33">
        <f aca="true" t="shared" si="0" ref="B6:AG6">B3-B4</f>
        <v>7.899999999999999</v>
      </c>
      <c r="C6" s="33">
        <f t="shared" si="0"/>
        <v>477.6</v>
      </c>
      <c r="D6" s="33">
        <f t="shared" si="0"/>
        <v>677.1</v>
      </c>
      <c r="E6" s="33">
        <f t="shared" si="0"/>
        <v>223.67399999999998</v>
      </c>
      <c r="F6" s="33">
        <f t="shared" si="0"/>
        <v>63.1</v>
      </c>
      <c r="G6" s="33">
        <f t="shared" si="0"/>
        <v>162.4</v>
      </c>
      <c r="H6" s="33">
        <f t="shared" si="0"/>
        <v>2836.8999999999996</v>
      </c>
      <c r="I6" s="33">
        <f t="shared" si="0"/>
        <v>53.60000000000001</v>
      </c>
      <c r="J6" s="33">
        <f t="shared" si="0"/>
        <v>15.199999999999998</v>
      </c>
      <c r="K6" s="33">
        <f t="shared" si="0"/>
        <v>13.900000000000006</v>
      </c>
      <c r="L6" s="33">
        <f t="shared" si="0"/>
        <v>172.6</v>
      </c>
      <c r="M6" s="33">
        <f t="shared" si="0"/>
        <v>170.60000000000005</v>
      </c>
      <c r="N6" s="33">
        <f t="shared" si="0"/>
        <v>5.9999999999999964</v>
      </c>
      <c r="O6" s="33">
        <f t="shared" si="0"/>
        <v>2257.2999999999997</v>
      </c>
      <c r="P6" s="33">
        <f t="shared" si="0"/>
        <v>179.10000000000005</v>
      </c>
      <c r="Q6" s="33">
        <f t="shared" si="0"/>
        <v>4739.989</v>
      </c>
      <c r="R6" s="33">
        <f t="shared" si="0"/>
        <v>472.8000000000002</v>
      </c>
      <c r="S6" s="33">
        <f t="shared" si="0"/>
        <v>1700.8</v>
      </c>
      <c r="T6" s="33">
        <f t="shared" si="0"/>
        <v>206.52499999999986</v>
      </c>
      <c r="U6" s="33">
        <f t="shared" si="0"/>
        <v>366.8</v>
      </c>
      <c r="V6" s="33">
        <f t="shared" si="0"/>
        <v>5287.199999999999</v>
      </c>
      <c r="W6" s="33">
        <f t="shared" si="0"/>
        <v>842.3999999999996</v>
      </c>
      <c r="X6" s="33">
        <f t="shared" si="0"/>
        <v>1662.9</v>
      </c>
      <c r="Y6" s="33">
        <f t="shared" si="0"/>
        <v>605.1000000000004</v>
      </c>
      <c r="Z6" s="33">
        <f t="shared" si="0"/>
        <v>36.5</v>
      </c>
      <c r="AA6" s="33">
        <f t="shared" si="0"/>
        <v>1619.199</v>
      </c>
      <c r="AB6" s="33">
        <f t="shared" si="0"/>
        <v>156</v>
      </c>
      <c r="AC6" s="33">
        <f t="shared" si="0"/>
        <v>616</v>
      </c>
      <c r="AD6" s="33">
        <f t="shared" si="0"/>
        <v>5083.2</v>
      </c>
      <c r="AE6" s="33">
        <f t="shared" si="0"/>
        <v>464.40000000000003</v>
      </c>
      <c r="AF6" s="33">
        <f t="shared" si="0"/>
        <v>0</v>
      </c>
      <c r="AG6" s="33">
        <f t="shared" si="0"/>
        <v>2159.0000000000005</v>
      </c>
      <c r="AH6" s="33">
        <f aca="true" t="shared" si="1" ref="AH6:AX6">AH3-AH4</f>
        <v>187.59999999999968</v>
      </c>
      <c r="AI6" s="33">
        <f t="shared" si="1"/>
        <v>4930.100000000004</v>
      </c>
      <c r="AJ6" s="33">
        <f t="shared" si="1"/>
        <v>3874.800000000002</v>
      </c>
      <c r="AK6" s="33">
        <f t="shared" si="1"/>
        <v>2202.3999999999996</v>
      </c>
      <c r="AL6" s="33">
        <f t="shared" si="1"/>
        <v>3400.5999999999995</v>
      </c>
      <c r="AM6" s="33">
        <f t="shared" si="1"/>
        <v>26630.699999999993</v>
      </c>
      <c r="AN6" s="33">
        <f t="shared" si="1"/>
        <v>583.1999999999999</v>
      </c>
      <c r="AO6" s="33">
        <f t="shared" si="1"/>
        <v>192.89999999999998</v>
      </c>
      <c r="AP6" s="33">
        <f t="shared" si="1"/>
        <v>4487.499999999999</v>
      </c>
      <c r="AQ6" s="33">
        <f t="shared" si="1"/>
        <v>1604.1000000000001</v>
      </c>
      <c r="AR6" s="33">
        <f t="shared" si="1"/>
        <v>2219.857000000002</v>
      </c>
      <c r="AS6" s="33">
        <f t="shared" si="1"/>
        <v>405.00000000000045</v>
      </c>
      <c r="AT6" s="33">
        <f t="shared" si="1"/>
        <v>1563.0999999999995</v>
      </c>
      <c r="AU6" s="33">
        <f t="shared" si="1"/>
        <v>403.8999999999999</v>
      </c>
      <c r="AV6" s="33"/>
      <c r="AW6" s="33">
        <f t="shared" si="1"/>
        <v>600.1999999999999</v>
      </c>
      <c r="AX6" s="33">
        <f t="shared" si="1"/>
        <v>178.661</v>
      </c>
      <c r="AY6" s="33"/>
      <c r="AZ6" s="33"/>
      <c r="BA6" s="33">
        <f>BA3-BA4</f>
        <v>409.9999999999997</v>
      </c>
      <c r="BB6" s="33">
        <f>BB3-BB4</f>
        <v>96.90000000000003</v>
      </c>
      <c r="BC6" s="33">
        <f>BC3-BC4</f>
        <v>761.4000000000001</v>
      </c>
      <c r="BD6" s="33"/>
      <c r="BE6" s="33">
        <f aca="true" t="shared" si="2" ref="BE6:CX6">BE3-BE4</f>
        <v>1090.0000000000005</v>
      </c>
      <c r="BF6" s="33">
        <f t="shared" si="2"/>
        <v>57.5</v>
      </c>
      <c r="BG6" s="33">
        <f t="shared" si="2"/>
        <v>6.399999999999998</v>
      </c>
      <c r="BH6" s="33">
        <f t="shared" si="2"/>
        <v>1368.3999999999978</v>
      </c>
      <c r="BI6" s="33">
        <f t="shared" si="2"/>
        <v>644</v>
      </c>
      <c r="BJ6" s="33">
        <f t="shared" si="2"/>
        <v>528.8999999999996</v>
      </c>
      <c r="BK6" s="33">
        <f t="shared" si="2"/>
        <v>55.60000000000001</v>
      </c>
      <c r="BL6" s="33">
        <f t="shared" si="2"/>
        <v>326.9</v>
      </c>
      <c r="BM6" s="33">
        <f t="shared" si="2"/>
        <v>12289.200000000012</v>
      </c>
      <c r="BN6" s="33">
        <f t="shared" si="2"/>
        <v>0</v>
      </c>
      <c r="BO6" s="33">
        <f t="shared" si="2"/>
        <v>39076.20000000001</v>
      </c>
      <c r="BP6" s="33">
        <f t="shared" si="2"/>
        <v>22695.20000000001</v>
      </c>
      <c r="BQ6" s="33">
        <f t="shared" si="2"/>
        <v>310.0999999999997</v>
      </c>
      <c r="BR6" s="33">
        <f t="shared" si="2"/>
        <v>105.40000000000003</v>
      </c>
      <c r="BS6" s="33">
        <f t="shared" si="2"/>
        <v>0</v>
      </c>
      <c r="BT6" s="33">
        <f t="shared" si="2"/>
        <v>305.5999999999997</v>
      </c>
      <c r="BU6" s="33">
        <f t="shared" si="2"/>
        <v>2934.8999999999996</v>
      </c>
      <c r="BV6" s="33">
        <f t="shared" si="2"/>
        <v>2030.4199999999983</v>
      </c>
      <c r="BW6" s="33">
        <f t="shared" si="2"/>
        <v>0</v>
      </c>
      <c r="BX6" s="33">
        <f t="shared" si="2"/>
        <v>0</v>
      </c>
      <c r="BY6" s="33">
        <f t="shared" si="2"/>
        <v>6.22999999999999</v>
      </c>
      <c r="BZ6" s="33">
        <f t="shared" si="2"/>
        <v>1627.2</v>
      </c>
      <c r="CA6" s="33">
        <f t="shared" si="2"/>
        <v>856.6999999999998</v>
      </c>
      <c r="CB6" s="33">
        <f t="shared" si="2"/>
        <v>589</v>
      </c>
      <c r="CC6" s="33">
        <f t="shared" si="2"/>
        <v>0</v>
      </c>
      <c r="CD6" s="33">
        <f t="shared" si="2"/>
        <v>180.80000000000007</v>
      </c>
      <c r="CE6" s="33">
        <f t="shared" si="2"/>
        <v>0.7000000000000002</v>
      </c>
      <c r="CF6" s="33">
        <f t="shared" si="2"/>
        <v>3058.399999999996</v>
      </c>
      <c r="CG6" s="33">
        <f t="shared" si="2"/>
        <v>28</v>
      </c>
      <c r="CH6" s="33">
        <f t="shared" si="2"/>
        <v>24.200000000000003</v>
      </c>
      <c r="CI6" s="33">
        <f t="shared" si="2"/>
        <v>396.69999999999936</v>
      </c>
      <c r="CJ6" s="33">
        <f t="shared" si="2"/>
        <v>65.20000000000002</v>
      </c>
      <c r="CK6" s="33">
        <f t="shared" si="2"/>
        <v>1747.7999999999997</v>
      </c>
      <c r="CL6" s="33">
        <f t="shared" si="2"/>
        <v>50.400000000000006</v>
      </c>
      <c r="CM6" s="33">
        <f t="shared" si="2"/>
        <v>41.900000000000006</v>
      </c>
      <c r="CN6" s="33">
        <f t="shared" si="2"/>
        <v>729.2</v>
      </c>
      <c r="CO6" s="33">
        <f t="shared" si="2"/>
        <v>320.5</v>
      </c>
      <c r="CP6" s="33">
        <f t="shared" si="2"/>
        <v>73.90000000000003</v>
      </c>
      <c r="CQ6" s="33">
        <f t="shared" si="2"/>
        <v>28.89999999999999</v>
      </c>
      <c r="CR6" s="33">
        <f t="shared" si="2"/>
        <v>8</v>
      </c>
      <c r="CS6" s="33">
        <f t="shared" si="2"/>
        <v>0.5</v>
      </c>
      <c r="CT6" s="33">
        <f t="shared" si="2"/>
        <v>277.6</v>
      </c>
      <c r="CU6" s="33">
        <f t="shared" si="2"/>
        <v>24.5</v>
      </c>
      <c r="CV6" s="33">
        <f t="shared" si="2"/>
        <v>2.4</v>
      </c>
      <c r="CW6" s="33">
        <f t="shared" si="2"/>
        <v>250.8</v>
      </c>
      <c r="CX6" s="33">
        <f t="shared" si="2"/>
        <v>44</v>
      </c>
    </row>
    <row r="7" spans="1:102" ht="15">
      <c r="A7" s="12" t="s">
        <v>162</v>
      </c>
      <c r="B7" s="14">
        <v>0.4922947749420787</v>
      </c>
      <c r="C7" s="14">
        <v>211.9384948289305</v>
      </c>
      <c r="D7" s="14">
        <v>34.999728086560005</v>
      </c>
      <c r="E7" s="14">
        <v>14.567339197730641</v>
      </c>
      <c r="F7" s="14">
        <v>0</v>
      </c>
      <c r="G7" s="14">
        <v>33.74004004517309</v>
      </c>
      <c r="H7" s="14">
        <v>598.6978437728691</v>
      </c>
      <c r="I7" s="14">
        <v>7.756489092268596</v>
      </c>
      <c r="J7" s="14">
        <v>0</v>
      </c>
      <c r="K7" s="14">
        <v>2.0314446191625124</v>
      </c>
      <c r="L7" s="14">
        <v>48.212291255370175</v>
      </c>
      <c r="M7" s="14">
        <v>48.21121671168273</v>
      </c>
      <c r="N7" s="14">
        <v>0.12214999999999998</v>
      </c>
      <c r="O7" s="14">
        <v>405.5028908528964</v>
      </c>
      <c r="P7" s="14">
        <v>8.132537578735457</v>
      </c>
      <c r="Q7" s="14">
        <v>298.34131121575393</v>
      </c>
      <c r="R7" s="14">
        <v>24.44971808164293</v>
      </c>
      <c r="S7" s="14">
        <v>27.50614112216882</v>
      </c>
      <c r="T7" s="14">
        <v>25.128704527657423</v>
      </c>
      <c r="U7" s="14">
        <v>25.185922471063527</v>
      </c>
      <c r="V7" s="14">
        <v>99.84374002636052</v>
      </c>
      <c r="W7" s="14">
        <v>2.4963502547853964</v>
      </c>
      <c r="X7" s="14">
        <v>351.0227251702429</v>
      </c>
      <c r="Y7" s="14">
        <v>47.764946552001014</v>
      </c>
      <c r="Z7" s="14">
        <v>2.878168544717317</v>
      </c>
      <c r="AA7" s="14">
        <v>363.23287060018265</v>
      </c>
      <c r="AB7" s="14">
        <v>102.53819224103455</v>
      </c>
      <c r="AC7" s="14">
        <v>0</v>
      </c>
      <c r="AD7" s="14">
        <v>141.20016812736165</v>
      </c>
      <c r="AE7" s="14">
        <v>88.13658890204798</v>
      </c>
      <c r="AF7" s="14">
        <v>0</v>
      </c>
      <c r="AG7" s="14">
        <v>5.211667224369992</v>
      </c>
      <c r="AH7" s="14">
        <v>34.77460421753869</v>
      </c>
      <c r="AI7" s="14">
        <v>566.7151437564256</v>
      </c>
      <c r="AJ7" s="14">
        <v>93.64356046668124</v>
      </c>
      <c r="AK7" s="14">
        <v>23.46919918479139</v>
      </c>
      <c r="AL7" s="14">
        <v>8.758887793919735</v>
      </c>
      <c r="AM7" s="14">
        <v>76.17346185644568</v>
      </c>
      <c r="AN7" s="14">
        <v>77.72190167147055</v>
      </c>
      <c r="AO7" s="14">
        <v>0.6260287482093789</v>
      </c>
      <c r="AP7" s="14">
        <v>364.81857890078453</v>
      </c>
      <c r="AQ7" s="14">
        <v>0</v>
      </c>
      <c r="AR7" s="14">
        <v>25.630148183222538</v>
      </c>
      <c r="AS7" s="14">
        <v>0.07434334919715035</v>
      </c>
      <c r="AT7" s="14">
        <v>259.91754745028675</v>
      </c>
      <c r="AU7" s="14">
        <v>63.04973968649881</v>
      </c>
      <c r="AV7" s="14"/>
      <c r="AW7" s="14">
        <v>12.724919133471252</v>
      </c>
      <c r="AX7" s="14">
        <v>0</v>
      </c>
      <c r="AY7" s="14"/>
      <c r="AZ7" s="14"/>
      <c r="BA7" s="14">
        <v>0.1584576785950087</v>
      </c>
      <c r="BB7" s="14">
        <v>0.0316915357190018</v>
      </c>
      <c r="BC7" s="14">
        <v>0</v>
      </c>
      <c r="BD7" s="14"/>
      <c r="BE7" s="14">
        <v>1.25</v>
      </c>
      <c r="BF7" s="14">
        <v>0.23041474654377692</v>
      </c>
      <c r="BG7" s="14">
        <v>0.0023414218816517687</v>
      </c>
      <c r="BH7" s="14">
        <v>62.08101575173445</v>
      </c>
      <c r="BI7" s="14">
        <v>0.06057459328487372</v>
      </c>
      <c r="BJ7" s="14">
        <v>0</v>
      </c>
      <c r="BK7" s="14">
        <v>0.02157066389709999</v>
      </c>
      <c r="BL7" s="14">
        <v>0</v>
      </c>
      <c r="BM7" s="14">
        <v>0</v>
      </c>
      <c r="BN7" s="14">
        <v>0</v>
      </c>
      <c r="BO7" s="14">
        <v>77.20222405989162</v>
      </c>
      <c r="BP7" s="14">
        <v>46.94038680160953</v>
      </c>
      <c r="BQ7" s="14">
        <v>0</v>
      </c>
      <c r="BR7" s="14">
        <v>0</v>
      </c>
      <c r="BS7" s="14">
        <v>0</v>
      </c>
      <c r="BT7" s="41" t="s">
        <v>115</v>
      </c>
      <c r="BU7" s="41" t="s">
        <v>115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6.3256693523919045</v>
      </c>
      <c r="CG7" s="14">
        <v>0</v>
      </c>
      <c r="CH7" s="14">
        <v>0.07624426403106248</v>
      </c>
      <c r="CI7" s="14">
        <v>3.483650084763706</v>
      </c>
      <c r="CJ7" s="14">
        <v>0</v>
      </c>
      <c r="CK7" s="14">
        <v>39.917554768833455</v>
      </c>
      <c r="CL7" s="14">
        <v>0</v>
      </c>
      <c r="CM7" s="14">
        <v>0</v>
      </c>
      <c r="CN7" s="14">
        <v>0.04268145161290322</v>
      </c>
      <c r="CO7" s="14">
        <v>4.416877130950877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</row>
    <row r="8" spans="1:102" ht="15">
      <c r="A8" s="12" t="s">
        <v>132</v>
      </c>
      <c r="B8" s="14">
        <v>0.015784858228588133</v>
      </c>
      <c r="C8" s="14">
        <v>3.92</v>
      </c>
      <c r="D8" s="14">
        <v>3.5904</v>
      </c>
      <c r="E8" s="14">
        <v>0</v>
      </c>
      <c r="F8" s="14">
        <v>0</v>
      </c>
      <c r="G8" s="14">
        <v>2.397559131655686</v>
      </c>
      <c r="H8" s="14">
        <v>35.307781115879834</v>
      </c>
      <c r="I8" s="14">
        <v>0</v>
      </c>
      <c r="J8" s="14">
        <v>0</v>
      </c>
      <c r="K8" s="14">
        <v>0.061424763750908655</v>
      </c>
      <c r="L8" s="14">
        <v>1.1768662921348314</v>
      </c>
      <c r="M8" s="14">
        <v>1.1585730337078652</v>
      </c>
      <c r="N8" s="14">
        <v>0.05157037723822216</v>
      </c>
      <c r="O8" s="14">
        <v>22.674516035827796</v>
      </c>
      <c r="P8" s="14">
        <v>4.133131470990428</v>
      </c>
      <c r="Q8" s="14">
        <v>13.88896740454377</v>
      </c>
      <c r="R8" s="14">
        <v>1.3884155060106977</v>
      </c>
      <c r="S8" s="14">
        <v>0.0688675273645804</v>
      </c>
      <c r="T8" s="14">
        <v>1.3005217119913626</v>
      </c>
      <c r="U8" s="14">
        <v>0.2248984329657574</v>
      </c>
      <c r="V8" s="14">
        <v>0.20652193826142715</v>
      </c>
      <c r="W8" s="14">
        <v>0.03315929284601997</v>
      </c>
      <c r="X8" s="14">
        <v>10.394897871240195</v>
      </c>
      <c r="Y8" s="14">
        <v>2.4240770465489567</v>
      </c>
      <c r="Z8" s="14">
        <v>0.14606741573033707</v>
      </c>
      <c r="AA8" s="14">
        <v>79.26435161726656</v>
      </c>
      <c r="AB8" s="14">
        <v>12.492140296011499</v>
      </c>
      <c r="AC8" s="14">
        <v>0</v>
      </c>
      <c r="AD8" s="14">
        <v>1.640131367579338</v>
      </c>
      <c r="AE8" s="14">
        <v>0.10069294066695539</v>
      </c>
      <c r="AF8" s="14">
        <v>0</v>
      </c>
      <c r="AG8" s="14">
        <v>0</v>
      </c>
      <c r="AH8" s="14">
        <v>16.683654868600943</v>
      </c>
      <c r="AI8" s="14">
        <v>20.506733450755906</v>
      </c>
      <c r="AJ8" s="14">
        <v>0.28389986722511584</v>
      </c>
      <c r="AK8" s="14">
        <v>4.84</v>
      </c>
      <c r="AL8" s="14">
        <v>0.35162274238322083</v>
      </c>
      <c r="AM8" s="14">
        <v>51.91388888888889</v>
      </c>
      <c r="AN8" s="14">
        <v>6.871726041666666</v>
      </c>
      <c r="AO8" s="14">
        <v>0</v>
      </c>
      <c r="AP8" s="14">
        <v>8.998796487778417</v>
      </c>
      <c r="AQ8" s="14">
        <v>0</v>
      </c>
      <c r="AR8" s="14">
        <v>0.2991604615117817</v>
      </c>
      <c r="AS8" s="14">
        <v>0</v>
      </c>
      <c r="AT8" s="14">
        <v>0.28772878024812676</v>
      </c>
      <c r="AU8" s="14">
        <v>10.690102866273845</v>
      </c>
      <c r="AV8" s="14"/>
      <c r="AW8" s="14">
        <v>0.7174296810639049</v>
      </c>
      <c r="AX8" s="14">
        <v>20.422254415815914</v>
      </c>
      <c r="AY8" s="14"/>
      <c r="AZ8" s="14"/>
      <c r="BA8" s="14">
        <v>0.5135940659530221</v>
      </c>
      <c r="BB8" s="14">
        <v>0.12139879440712238</v>
      </c>
      <c r="BC8" s="14">
        <v>0</v>
      </c>
      <c r="BD8" s="14"/>
      <c r="BE8" s="14">
        <v>0.6815966204506065</v>
      </c>
      <c r="BF8" s="14">
        <v>0.2220155925899435</v>
      </c>
      <c r="BG8" s="14">
        <v>0</v>
      </c>
      <c r="BH8" s="14">
        <v>125.32425584463175</v>
      </c>
      <c r="BI8" s="14">
        <v>0.4767112191170514</v>
      </c>
      <c r="BJ8" s="14">
        <v>0</v>
      </c>
      <c r="BK8" s="14">
        <v>0.10129235068110375</v>
      </c>
      <c r="BL8" s="14">
        <v>0</v>
      </c>
      <c r="BM8" s="14">
        <v>0</v>
      </c>
      <c r="BN8" s="14">
        <v>0</v>
      </c>
      <c r="BO8" s="14">
        <v>3.3346718713521835</v>
      </c>
      <c r="BP8" s="14">
        <v>2.0275424627182477</v>
      </c>
      <c r="BQ8" s="14">
        <v>0</v>
      </c>
      <c r="BR8" s="14">
        <v>0</v>
      </c>
      <c r="BS8" s="14">
        <v>0</v>
      </c>
      <c r="BT8" s="41" t="s">
        <v>115</v>
      </c>
      <c r="BU8" s="41" t="s">
        <v>115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0.2732308805058728</v>
      </c>
      <c r="CG8" s="14">
        <v>0</v>
      </c>
      <c r="CH8" s="14">
        <v>0.0338863395693611</v>
      </c>
      <c r="CI8" s="14">
        <v>4.179336859900747</v>
      </c>
      <c r="CJ8" s="14">
        <v>0</v>
      </c>
      <c r="CK8" s="14">
        <v>0.8375203325501536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</row>
    <row r="9" spans="1:102" ht="15">
      <c r="A9" s="12" t="s">
        <v>125</v>
      </c>
      <c r="B9" s="14">
        <v>0.8030259468644598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351.20657483236766</v>
      </c>
      <c r="AK9" s="14">
        <v>714.0271374300754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/>
      <c r="AW9" s="14">
        <v>0</v>
      </c>
      <c r="AX9" s="14">
        <v>0</v>
      </c>
      <c r="AY9" s="14"/>
      <c r="AZ9" s="14"/>
      <c r="BA9" s="14">
        <v>0</v>
      </c>
      <c r="BB9" s="14">
        <v>0</v>
      </c>
      <c r="BC9" s="14">
        <v>0</v>
      </c>
      <c r="BD9" s="14"/>
      <c r="BE9" s="14">
        <v>535.9302697140382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1750</v>
      </c>
      <c r="BP9" s="14">
        <v>0</v>
      </c>
      <c r="BQ9" s="14">
        <v>0</v>
      </c>
      <c r="BR9" s="14">
        <v>0</v>
      </c>
      <c r="BS9" s="14">
        <v>0</v>
      </c>
      <c r="BT9" s="41" t="s">
        <v>115</v>
      </c>
      <c r="BU9" s="41" t="s">
        <v>115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</row>
    <row r="10" spans="1:102" ht="15">
      <c r="A10" s="12" t="s">
        <v>131</v>
      </c>
      <c r="B10" s="14">
        <f>B6-SUM(B7:B9)</f>
        <v>6.588894419964872</v>
      </c>
      <c r="C10" s="14">
        <f aca="true" t="shared" si="3" ref="C10:AF10">C6-SUM(C7:C9)</f>
        <v>261.74150517106955</v>
      </c>
      <c r="D10" s="14">
        <f t="shared" si="3"/>
        <v>638.5098719134401</v>
      </c>
      <c r="E10" s="14">
        <f t="shared" si="3"/>
        <v>209.10666080226935</v>
      </c>
      <c r="F10" s="14">
        <f t="shared" si="3"/>
        <v>63.1</v>
      </c>
      <c r="G10" s="14">
        <f t="shared" si="3"/>
        <v>126.26240082317123</v>
      </c>
      <c r="H10" s="14">
        <f t="shared" si="3"/>
        <v>2202.8943751112506</v>
      </c>
      <c r="I10" s="14">
        <f t="shared" si="3"/>
        <v>45.843510907731414</v>
      </c>
      <c r="J10" s="14">
        <f t="shared" si="3"/>
        <v>15.199999999999998</v>
      </c>
      <c r="K10" s="14">
        <f t="shared" si="3"/>
        <v>11.807130617086585</v>
      </c>
      <c r="L10" s="14">
        <f t="shared" si="3"/>
        <v>123.21084245249499</v>
      </c>
      <c r="M10" s="14">
        <f t="shared" si="3"/>
        <v>121.23021025460946</v>
      </c>
      <c r="N10" s="14">
        <f t="shared" si="3"/>
        <v>5.826279622761774</v>
      </c>
      <c r="O10" s="14">
        <f t="shared" si="3"/>
        <v>1829.1225931112754</v>
      </c>
      <c r="P10" s="14">
        <f t="shared" si="3"/>
        <v>166.83433095027416</v>
      </c>
      <c r="Q10" s="14">
        <f t="shared" si="3"/>
        <v>4427.7587213797015</v>
      </c>
      <c r="R10" s="14">
        <f t="shared" si="3"/>
        <v>446.9618664123466</v>
      </c>
      <c r="S10" s="14">
        <f t="shared" si="3"/>
        <v>1673.2249913504666</v>
      </c>
      <c r="T10" s="14">
        <f t="shared" si="3"/>
        <v>180.09577376035108</v>
      </c>
      <c r="U10" s="14">
        <f t="shared" si="3"/>
        <v>341.38917909597075</v>
      </c>
      <c r="V10" s="14">
        <f t="shared" si="3"/>
        <v>5187.149738035377</v>
      </c>
      <c r="W10" s="14">
        <f t="shared" si="3"/>
        <v>839.8704904523682</v>
      </c>
      <c r="X10" s="14">
        <f t="shared" si="3"/>
        <v>1301.482376958517</v>
      </c>
      <c r="Y10" s="14">
        <f t="shared" si="3"/>
        <v>554.9109764014504</v>
      </c>
      <c r="Z10" s="14">
        <f t="shared" si="3"/>
        <v>33.475764039552345</v>
      </c>
      <c r="AA10" s="14">
        <f t="shared" si="3"/>
        <v>1176.7017777825508</v>
      </c>
      <c r="AB10" s="14">
        <f t="shared" si="3"/>
        <v>40.96966746295395</v>
      </c>
      <c r="AC10" s="14">
        <f t="shared" si="3"/>
        <v>616</v>
      </c>
      <c r="AD10" s="14">
        <f t="shared" si="3"/>
        <v>4940.359700505059</v>
      </c>
      <c r="AE10" s="14">
        <f t="shared" si="3"/>
        <v>376.1627181572851</v>
      </c>
      <c r="AF10" s="14">
        <f t="shared" si="3"/>
        <v>0</v>
      </c>
      <c r="AG10" s="14">
        <f aca="true" t="shared" si="4" ref="AG10:AX10">AG6-SUM(AG7:AG9)</f>
        <v>2153.7883327756304</v>
      </c>
      <c r="AH10" s="14">
        <f t="shared" si="4"/>
        <v>136.14174091386005</v>
      </c>
      <c r="AI10" s="14">
        <f t="shared" si="4"/>
        <v>4342.878122792823</v>
      </c>
      <c r="AJ10" s="14">
        <f t="shared" si="4"/>
        <v>3429.665964833728</v>
      </c>
      <c r="AK10" s="14">
        <f t="shared" si="4"/>
        <v>1460.0636633851327</v>
      </c>
      <c r="AL10" s="14">
        <f t="shared" si="4"/>
        <v>3391.4894894636964</v>
      </c>
      <c r="AM10" s="14">
        <f t="shared" si="4"/>
        <v>26502.612649254657</v>
      </c>
      <c r="AN10" s="14">
        <f t="shared" si="4"/>
        <v>498.6063722868627</v>
      </c>
      <c r="AO10" s="14">
        <f t="shared" si="4"/>
        <v>192.27397125179058</v>
      </c>
      <c r="AP10" s="14">
        <f t="shared" si="4"/>
        <v>4113.682624611436</v>
      </c>
      <c r="AQ10" s="14">
        <f t="shared" si="4"/>
        <v>1604.1000000000001</v>
      </c>
      <c r="AR10" s="14">
        <f t="shared" si="4"/>
        <v>2193.9276913552676</v>
      </c>
      <c r="AS10" s="14">
        <f t="shared" si="4"/>
        <v>404.9256566508033</v>
      </c>
      <c r="AT10" s="14">
        <f t="shared" si="4"/>
        <v>1302.8947237694647</v>
      </c>
      <c r="AU10" s="14">
        <f t="shared" si="4"/>
        <v>330.1601574472273</v>
      </c>
      <c r="AV10" s="14"/>
      <c r="AW10" s="14">
        <f t="shared" si="4"/>
        <v>586.7576511854647</v>
      </c>
      <c r="AX10" s="14">
        <f t="shared" si="4"/>
        <v>158.23874558418407</v>
      </c>
      <c r="AY10" s="14"/>
      <c r="AZ10" s="14"/>
      <c r="BA10" s="14">
        <f>BA6-SUM(BA7:BA9)</f>
        <v>409.3279482554517</v>
      </c>
      <c r="BB10" s="14">
        <f>BB6-SUM(BB7:BB9)</f>
        <v>96.74690966987392</v>
      </c>
      <c r="BC10" s="14">
        <f>BC6-SUM(BC7:BC9)</f>
        <v>761.4000000000001</v>
      </c>
      <c r="BD10" s="14"/>
      <c r="BE10" s="14">
        <f aca="true" t="shared" si="5" ref="BE10:BS10">BE6-SUM(BE7:BE9)</f>
        <v>552.1381336655116</v>
      </c>
      <c r="BF10" s="14">
        <f t="shared" si="5"/>
        <v>57.04756966086628</v>
      </c>
      <c r="BG10" s="14">
        <f t="shared" si="5"/>
        <v>6.397658578118346</v>
      </c>
      <c r="BH10" s="14">
        <f t="shared" si="5"/>
        <v>1180.9947284036316</v>
      </c>
      <c r="BI10" s="14">
        <f t="shared" si="5"/>
        <v>643.4627141875981</v>
      </c>
      <c r="BJ10" s="14">
        <f t="shared" si="5"/>
        <v>528.8999999999996</v>
      </c>
      <c r="BK10" s="14">
        <f t="shared" si="5"/>
        <v>55.47713698542181</v>
      </c>
      <c r="BL10" s="14">
        <f t="shared" si="5"/>
        <v>326.9</v>
      </c>
      <c r="BM10" s="14">
        <f t="shared" si="5"/>
        <v>12289.200000000012</v>
      </c>
      <c r="BN10" s="14">
        <f t="shared" si="5"/>
        <v>0</v>
      </c>
      <c r="BO10" s="14">
        <f t="shared" si="5"/>
        <v>37245.663104068764</v>
      </c>
      <c r="BP10" s="14">
        <f t="shared" si="5"/>
        <v>22646.232070735685</v>
      </c>
      <c r="BQ10" s="14">
        <f t="shared" si="5"/>
        <v>310.0999999999997</v>
      </c>
      <c r="BR10" s="14">
        <f t="shared" si="5"/>
        <v>105.40000000000003</v>
      </c>
      <c r="BS10" s="14">
        <f t="shared" si="5"/>
        <v>0</v>
      </c>
      <c r="BT10" s="41" t="s">
        <v>115</v>
      </c>
      <c r="BU10" s="41" t="s">
        <v>115</v>
      </c>
      <c r="BV10" s="14">
        <f aca="true" t="shared" si="6" ref="BV10:CX10">BV6-SUM(BV7:BV9)</f>
        <v>2030.4199999999983</v>
      </c>
      <c r="BW10" s="14">
        <f t="shared" si="6"/>
        <v>0</v>
      </c>
      <c r="BX10" s="14">
        <f t="shared" si="6"/>
        <v>0</v>
      </c>
      <c r="BY10" s="14">
        <f t="shared" si="6"/>
        <v>6.22999999999999</v>
      </c>
      <c r="BZ10" s="14">
        <f t="shared" si="6"/>
        <v>1627.2</v>
      </c>
      <c r="CA10" s="14">
        <f t="shared" si="6"/>
        <v>856.6999999999998</v>
      </c>
      <c r="CB10" s="14">
        <f t="shared" si="6"/>
        <v>589</v>
      </c>
      <c r="CC10" s="14">
        <f t="shared" si="6"/>
        <v>0</v>
      </c>
      <c r="CD10" s="14">
        <f t="shared" si="6"/>
        <v>180.80000000000007</v>
      </c>
      <c r="CE10" s="14">
        <f t="shared" si="6"/>
        <v>0.7000000000000002</v>
      </c>
      <c r="CF10" s="14">
        <f t="shared" si="6"/>
        <v>3051.801099767098</v>
      </c>
      <c r="CG10" s="14">
        <f t="shared" si="6"/>
        <v>28</v>
      </c>
      <c r="CH10" s="14">
        <f t="shared" si="6"/>
        <v>24.08986939639958</v>
      </c>
      <c r="CI10" s="14">
        <f t="shared" si="6"/>
        <v>389.0370130553349</v>
      </c>
      <c r="CJ10" s="14">
        <f t="shared" si="6"/>
        <v>65.20000000000002</v>
      </c>
      <c r="CK10" s="14">
        <f t="shared" si="6"/>
        <v>1707.044924898616</v>
      </c>
      <c r="CL10" s="14">
        <f t="shared" si="6"/>
        <v>50.400000000000006</v>
      </c>
      <c r="CM10" s="14">
        <f t="shared" si="6"/>
        <v>41.900000000000006</v>
      </c>
      <c r="CN10" s="14">
        <f t="shared" si="6"/>
        <v>729.1573185483871</v>
      </c>
      <c r="CO10" s="14">
        <f t="shared" si="6"/>
        <v>316.08312286904913</v>
      </c>
      <c r="CP10" s="14">
        <f t="shared" si="6"/>
        <v>73.90000000000003</v>
      </c>
      <c r="CQ10" s="14">
        <f t="shared" si="6"/>
        <v>28.89999999999999</v>
      </c>
      <c r="CR10" s="14">
        <f t="shared" si="6"/>
        <v>8</v>
      </c>
      <c r="CS10" s="14">
        <f t="shared" si="6"/>
        <v>0.5</v>
      </c>
      <c r="CT10" s="14">
        <f t="shared" si="6"/>
        <v>277.6</v>
      </c>
      <c r="CU10" s="14">
        <f t="shared" si="6"/>
        <v>24.5</v>
      </c>
      <c r="CV10" s="14">
        <f t="shared" si="6"/>
        <v>2.4</v>
      </c>
      <c r="CW10" s="14">
        <f t="shared" si="6"/>
        <v>250.8</v>
      </c>
      <c r="CX10" s="14">
        <f t="shared" si="6"/>
        <v>44</v>
      </c>
    </row>
    <row r="11" spans="2:247" ht="1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</row>
    <row r="12" s="40" customFormat="1" ht="15.75">
      <c r="A12" s="15" t="s">
        <v>116</v>
      </c>
    </row>
    <row r="13" spans="1:104" ht="15">
      <c r="A13" s="13" t="s">
        <v>93</v>
      </c>
      <c r="B13" s="16">
        <v>5</v>
      </c>
      <c r="C13" s="16">
        <v>1</v>
      </c>
      <c r="D13" s="16">
        <v>1</v>
      </c>
      <c r="E13" s="16">
        <v>0</v>
      </c>
      <c r="F13" s="16">
        <v>0</v>
      </c>
      <c r="G13" s="16">
        <v>35</v>
      </c>
      <c r="H13" s="16">
        <v>34</v>
      </c>
      <c r="I13" s="16">
        <v>1</v>
      </c>
      <c r="J13" s="16">
        <v>0</v>
      </c>
      <c r="K13" s="16">
        <v>377</v>
      </c>
      <c r="L13" s="16">
        <v>30</v>
      </c>
      <c r="M13" s="10">
        <v>30</v>
      </c>
      <c r="N13" s="16">
        <v>81</v>
      </c>
      <c r="O13" s="16">
        <v>50</v>
      </c>
      <c r="P13" s="16">
        <v>529</v>
      </c>
      <c r="Q13" s="16">
        <v>113</v>
      </c>
      <c r="R13" s="10">
        <v>113</v>
      </c>
      <c r="S13" s="16">
        <v>71</v>
      </c>
      <c r="T13" s="10">
        <v>458</v>
      </c>
      <c r="U13" s="16">
        <v>38</v>
      </c>
      <c r="V13" s="16">
        <v>201</v>
      </c>
      <c r="W13" s="10">
        <v>201</v>
      </c>
      <c r="X13" s="16">
        <v>60</v>
      </c>
      <c r="Y13" s="16">
        <v>46</v>
      </c>
      <c r="Z13" s="10">
        <v>46</v>
      </c>
      <c r="AA13" s="27">
        <v>1.2790999999999981</v>
      </c>
      <c r="AB13" s="27">
        <v>0</v>
      </c>
      <c r="AC13" s="16">
        <v>0</v>
      </c>
      <c r="AD13" s="16">
        <v>68</v>
      </c>
      <c r="AE13" s="16">
        <v>0</v>
      </c>
      <c r="AF13" s="16">
        <v>0</v>
      </c>
      <c r="AG13" s="16">
        <v>0</v>
      </c>
      <c r="AH13" s="16">
        <v>0</v>
      </c>
      <c r="AI13" s="16">
        <v>15451</v>
      </c>
      <c r="AJ13" s="16">
        <v>22027</v>
      </c>
      <c r="AK13" s="16">
        <v>21613</v>
      </c>
      <c r="AL13" s="16">
        <v>1529</v>
      </c>
      <c r="AM13" s="16">
        <v>2200</v>
      </c>
      <c r="AN13" s="16">
        <v>117</v>
      </c>
      <c r="AO13" s="16">
        <v>91</v>
      </c>
      <c r="AP13" s="16">
        <v>12860</v>
      </c>
      <c r="AQ13" s="16">
        <v>524</v>
      </c>
      <c r="AR13" s="16">
        <v>3148</v>
      </c>
      <c r="AS13" s="16">
        <v>618</v>
      </c>
      <c r="AT13" s="16">
        <v>2295</v>
      </c>
      <c r="AU13" s="16">
        <v>691</v>
      </c>
      <c r="AV13" s="16"/>
      <c r="AW13" s="16">
        <v>239</v>
      </c>
      <c r="AX13" s="16">
        <v>1600</v>
      </c>
      <c r="AY13" s="16"/>
      <c r="AZ13" s="16"/>
      <c r="BA13" s="16">
        <v>4199</v>
      </c>
      <c r="BB13" s="10">
        <v>4199</v>
      </c>
      <c r="BC13" s="16">
        <v>431</v>
      </c>
      <c r="BD13" s="16"/>
      <c r="BE13" s="16">
        <v>813</v>
      </c>
      <c r="BF13" s="16">
        <v>366</v>
      </c>
      <c r="BG13" s="16">
        <v>4</v>
      </c>
      <c r="BH13" s="16">
        <v>1434</v>
      </c>
      <c r="BI13" s="16">
        <v>722</v>
      </c>
      <c r="BJ13" s="16">
        <v>258</v>
      </c>
      <c r="BK13" s="16">
        <v>109</v>
      </c>
      <c r="BL13" s="16">
        <v>139</v>
      </c>
      <c r="BM13" s="16">
        <v>29</v>
      </c>
      <c r="BN13" s="16">
        <v>0</v>
      </c>
      <c r="BO13" s="16">
        <v>3</v>
      </c>
      <c r="BP13" s="10">
        <v>3</v>
      </c>
      <c r="BQ13" s="16">
        <v>117</v>
      </c>
      <c r="BR13" s="17">
        <v>117</v>
      </c>
      <c r="BS13" s="16">
        <v>0</v>
      </c>
      <c r="BT13" s="30" t="s">
        <v>115</v>
      </c>
      <c r="BU13" s="30" t="s">
        <v>115</v>
      </c>
      <c r="BV13" s="16">
        <v>0</v>
      </c>
      <c r="BW13" s="16">
        <v>0</v>
      </c>
      <c r="BX13" s="17">
        <v>0</v>
      </c>
      <c r="BY13" s="16">
        <v>10</v>
      </c>
      <c r="BZ13" s="16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3</v>
      </c>
      <c r="CG13" s="10">
        <v>0</v>
      </c>
      <c r="CH13" s="16">
        <v>2</v>
      </c>
      <c r="CI13" s="16">
        <v>403</v>
      </c>
      <c r="CJ13" s="16">
        <v>0</v>
      </c>
      <c r="CK13" s="16">
        <v>34</v>
      </c>
      <c r="CL13" s="16">
        <v>204</v>
      </c>
      <c r="CM13" s="16">
        <v>435</v>
      </c>
      <c r="CN13" s="16">
        <v>1331</v>
      </c>
      <c r="CO13" s="16">
        <v>0</v>
      </c>
      <c r="CP13" s="16">
        <v>18</v>
      </c>
      <c r="CQ13" s="16">
        <v>1</v>
      </c>
      <c r="CR13" s="16">
        <v>2</v>
      </c>
      <c r="CS13" s="16">
        <v>0</v>
      </c>
      <c r="CT13" s="16">
        <v>254</v>
      </c>
      <c r="CU13" s="16">
        <v>180</v>
      </c>
      <c r="CV13" s="16">
        <v>18</v>
      </c>
      <c r="CW13" s="16">
        <v>481</v>
      </c>
      <c r="CX13" s="16">
        <v>260</v>
      </c>
      <c r="CY13" s="4"/>
      <c r="CZ13" s="4"/>
    </row>
    <row r="14" spans="1:104" ht="15">
      <c r="A14" s="13" t="s">
        <v>94</v>
      </c>
      <c r="B14" s="16">
        <v>298</v>
      </c>
      <c r="C14" s="16">
        <v>189</v>
      </c>
      <c r="D14" s="16">
        <v>943</v>
      </c>
      <c r="E14" s="16">
        <v>1022</v>
      </c>
      <c r="F14" s="16">
        <v>852</v>
      </c>
      <c r="G14" s="16">
        <v>114</v>
      </c>
      <c r="H14" s="16">
        <v>2147</v>
      </c>
      <c r="I14" s="16">
        <v>1009</v>
      </c>
      <c r="J14" s="16">
        <v>1147</v>
      </c>
      <c r="K14" s="16">
        <v>999</v>
      </c>
      <c r="L14" s="16">
        <v>4601</v>
      </c>
      <c r="M14" s="10">
        <v>4601</v>
      </c>
      <c r="N14" s="16">
        <v>866</v>
      </c>
      <c r="O14" s="16">
        <v>5906</v>
      </c>
      <c r="P14" s="16">
        <v>2744</v>
      </c>
      <c r="Q14" s="16">
        <v>9750</v>
      </c>
      <c r="R14" s="10">
        <v>9750</v>
      </c>
      <c r="S14" s="16">
        <v>10184</v>
      </c>
      <c r="T14" s="10">
        <v>1865</v>
      </c>
      <c r="U14" s="16">
        <v>1574</v>
      </c>
      <c r="V14" s="16">
        <v>5617</v>
      </c>
      <c r="W14" s="10">
        <v>5617</v>
      </c>
      <c r="X14" s="16">
        <v>7623</v>
      </c>
      <c r="Y14" s="16">
        <v>432</v>
      </c>
      <c r="Z14" s="10">
        <v>432</v>
      </c>
      <c r="AA14" s="27">
        <v>1950.1671027842249</v>
      </c>
      <c r="AB14" s="27">
        <v>4.166732227497144</v>
      </c>
      <c r="AC14" s="16">
        <v>0</v>
      </c>
      <c r="AD14" s="16">
        <v>4</v>
      </c>
      <c r="AE14" s="16">
        <v>177</v>
      </c>
      <c r="AF14" s="16">
        <v>0</v>
      </c>
      <c r="AG14" s="16">
        <v>3444</v>
      </c>
      <c r="AH14" s="16">
        <v>0</v>
      </c>
      <c r="AI14" s="16">
        <v>23425</v>
      </c>
      <c r="AJ14" s="16">
        <v>39319</v>
      </c>
      <c r="AK14" s="16">
        <v>14081</v>
      </c>
      <c r="AL14" s="16">
        <v>2542</v>
      </c>
      <c r="AM14" s="16">
        <v>8650</v>
      </c>
      <c r="AN14" s="16">
        <v>431</v>
      </c>
      <c r="AO14" s="16">
        <v>244</v>
      </c>
      <c r="AP14" s="16">
        <v>961</v>
      </c>
      <c r="AQ14" s="16">
        <v>1976</v>
      </c>
      <c r="AR14" s="16">
        <v>5741</v>
      </c>
      <c r="AS14" s="16">
        <v>1035</v>
      </c>
      <c r="AT14" s="16">
        <v>1055</v>
      </c>
      <c r="AU14" s="16">
        <v>650</v>
      </c>
      <c r="AV14" s="16"/>
      <c r="AW14" s="16">
        <v>486</v>
      </c>
      <c r="AX14" s="16">
        <v>405</v>
      </c>
      <c r="AY14" s="16"/>
      <c r="AZ14" s="16"/>
      <c r="BA14" s="16">
        <v>5016</v>
      </c>
      <c r="BB14" s="10">
        <v>5016</v>
      </c>
      <c r="BC14" s="16">
        <v>2228</v>
      </c>
      <c r="BD14" s="16"/>
      <c r="BE14" s="16">
        <v>2002</v>
      </c>
      <c r="BF14" s="16">
        <v>576</v>
      </c>
      <c r="BG14" s="16">
        <v>12</v>
      </c>
      <c r="BH14" s="16">
        <v>560</v>
      </c>
      <c r="BI14" s="16">
        <v>1204</v>
      </c>
      <c r="BJ14" s="16">
        <v>558</v>
      </c>
      <c r="BK14" s="16">
        <v>139</v>
      </c>
      <c r="BL14" s="16">
        <v>41</v>
      </c>
      <c r="BM14" s="16">
        <v>0</v>
      </c>
      <c r="BN14" s="16">
        <v>1</v>
      </c>
      <c r="BO14" s="16">
        <v>182</v>
      </c>
      <c r="BP14" s="10">
        <v>182</v>
      </c>
      <c r="BQ14" s="16">
        <v>2</v>
      </c>
      <c r="BR14" s="17">
        <v>2</v>
      </c>
      <c r="BS14" s="16">
        <v>0</v>
      </c>
      <c r="BT14" s="30" t="s">
        <v>115</v>
      </c>
      <c r="BU14" s="30" t="s">
        <v>115</v>
      </c>
      <c r="BV14" s="16">
        <v>0</v>
      </c>
      <c r="BW14" s="16">
        <v>0</v>
      </c>
      <c r="BX14" s="17">
        <v>0</v>
      </c>
      <c r="BY14" s="16">
        <v>3</v>
      </c>
      <c r="BZ14" s="16">
        <v>1079</v>
      </c>
      <c r="CA14" s="10">
        <v>1079</v>
      </c>
      <c r="CB14" s="10">
        <v>1079</v>
      </c>
      <c r="CC14" s="10">
        <v>1079</v>
      </c>
      <c r="CD14" s="10">
        <v>1079</v>
      </c>
      <c r="CE14" s="10">
        <v>1079</v>
      </c>
      <c r="CF14" s="10">
        <v>182</v>
      </c>
      <c r="CG14" s="10">
        <v>0</v>
      </c>
      <c r="CH14" s="16">
        <v>62</v>
      </c>
      <c r="CI14" s="16">
        <v>1069</v>
      </c>
      <c r="CJ14" s="16">
        <v>51</v>
      </c>
      <c r="CK14" s="16">
        <v>6213</v>
      </c>
      <c r="CL14" s="16">
        <v>0</v>
      </c>
      <c r="CM14" s="16">
        <v>0</v>
      </c>
      <c r="CN14" s="16">
        <v>116</v>
      </c>
      <c r="CO14" s="16">
        <v>19</v>
      </c>
      <c r="CP14" s="16">
        <v>469</v>
      </c>
      <c r="CQ14" s="16">
        <v>139</v>
      </c>
      <c r="CR14" s="16">
        <v>45</v>
      </c>
      <c r="CS14" s="16">
        <v>11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4"/>
      <c r="CZ14" s="4"/>
    </row>
    <row r="15" spans="1:104" ht="15">
      <c r="A15" s="13" t="s">
        <v>95</v>
      </c>
      <c r="B15" s="16">
        <v>1</v>
      </c>
      <c r="C15" s="16">
        <v>10</v>
      </c>
      <c r="D15" s="16">
        <v>5</v>
      </c>
      <c r="E15" s="16">
        <v>11</v>
      </c>
      <c r="F15" s="16">
        <v>3</v>
      </c>
      <c r="G15" s="16">
        <v>16</v>
      </c>
      <c r="H15" s="16">
        <v>7</v>
      </c>
      <c r="I15" s="16">
        <v>0</v>
      </c>
      <c r="J15" s="16">
        <v>0</v>
      </c>
      <c r="K15" s="16">
        <v>228</v>
      </c>
      <c r="L15" s="16">
        <v>90</v>
      </c>
      <c r="M15" s="10">
        <v>90</v>
      </c>
      <c r="N15" s="16">
        <v>99</v>
      </c>
      <c r="O15" s="16">
        <v>47</v>
      </c>
      <c r="P15" s="16">
        <v>756</v>
      </c>
      <c r="Q15" s="16">
        <v>71</v>
      </c>
      <c r="R15" s="10">
        <v>71</v>
      </c>
      <c r="S15" s="16">
        <v>34</v>
      </c>
      <c r="T15" s="10">
        <v>327</v>
      </c>
      <c r="U15" s="16">
        <v>132</v>
      </c>
      <c r="V15" s="16">
        <v>338</v>
      </c>
      <c r="W15" s="10">
        <v>338</v>
      </c>
      <c r="X15" s="16">
        <v>14</v>
      </c>
      <c r="Y15" s="16">
        <v>0</v>
      </c>
      <c r="Z15" s="10">
        <v>0</v>
      </c>
      <c r="AA15" s="27">
        <v>0</v>
      </c>
      <c r="AB15" s="27">
        <v>1.8065999999999938</v>
      </c>
      <c r="AC15" s="16">
        <v>0</v>
      </c>
      <c r="AD15" s="16">
        <v>0</v>
      </c>
      <c r="AE15" s="16">
        <v>4</v>
      </c>
      <c r="AF15" s="16">
        <v>0</v>
      </c>
      <c r="AG15" s="16">
        <v>0</v>
      </c>
      <c r="AH15" s="16">
        <v>63</v>
      </c>
      <c r="AI15" s="16">
        <v>81639</v>
      </c>
      <c r="AJ15" s="16">
        <v>61515</v>
      </c>
      <c r="AK15" s="16">
        <v>27189</v>
      </c>
      <c r="AL15" s="16">
        <v>6352</v>
      </c>
      <c r="AM15" s="16">
        <v>15628</v>
      </c>
      <c r="AN15" s="16">
        <v>604</v>
      </c>
      <c r="AO15" s="16">
        <v>235</v>
      </c>
      <c r="AP15" s="16">
        <v>4490</v>
      </c>
      <c r="AQ15" s="16">
        <v>5679</v>
      </c>
      <c r="AR15" s="16">
        <v>8066</v>
      </c>
      <c r="AS15" s="16">
        <v>1485</v>
      </c>
      <c r="AT15" s="16">
        <v>4253</v>
      </c>
      <c r="AU15" s="16">
        <v>3737</v>
      </c>
      <c r="AV15" s="16"/>
      <c r="AW15" s="16">
        <v>505</v>
      </c>
      <c r="AX15" s="16">
        <v>165</v>
      </c>
      <c r="AY15" s="16"/>
      <c r="AZ15" s="16"/>
      <c r="BA15" s="16">
        <v>3487</v>
      </c>
      <c r="BB15" s="10">
        <v>3487</v>
      </c>
      <c r="BC15" s="16">
        <v>1799</v>
      </c>
      <c r="BD15" s="16"/>
      <c r="BE15" s="16">
        <v>1206</v>
      </c>
      <c r="BF15" s="16">
        <v>316</v>
      </c>
      <c r="BG15" s="16">
        <v>9</v>
      </c>
      <c r="BH15" s="16">
        <v>266</v>
      </c>
      <c r="BI15" s="16">
        <v>860</v>
      </c>
      <c r="BJ15" s="16">
        <v>529</v>
      </c>
      <c r="BK15" s="16">
        <v>118</v>
      </c>
      <c r="BL15" s="16">
        <v>176</v>
      </c>
      <c r="BM15" s="16">
        <v>828</v>
      </c>
      <c r="BN15" s="16">
        <v>426</v>
      </c>
      <c r="BO15" s="16">
        <v>2850</v>
      </c>
      <c r="BP15" s="10">
        <v>2850</v>
      </c>
      <c r="BQ15" s="16">
        <v>22</v>
      </c>
      <c r="BR15" s="17">
        <v>22</v>
      </c>
      <c r="BS15" s="16">
        <v>0</v>
      </c>
      <c r="BT15" s="30" t="s">
        <v>115</v>
      </c>
      <c r="BU15" s="30" t="s">
        <v>115</v>
      </c>
      <c r="BV15" s="16">
        <v>0</v>
      </c>
      <c r="BW15" s="16">
        <v>0</v>
      </c>
      <c r="BX15" s="17">
        <v>0</v>
      </c>
      <c r="BY15" s="16">
        <v>181</v>
      </c>
      <c r="BZ15" s="16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2850</v>
      </c>
      <c r="CG15" s="10">
        <v>0</v>
      </c>
      <c r="CH15" s="16">
        <v>488</v>
      </c>
      <c r="CI15" s="16">
        <v>1414</v>
      </c>
      <c r="CJ15" s="16">
        <v>820</v>
      </c>
      <c r="CK15" s="16">
        <v>1144</v>
      </c>
      <c r="CL15" s="16">
        <v>380</v>
      </c>
      <c r="CM15" s="16">
        <v>1182</v>
      </c>
      <c r="CN15" s="16">
        <v>4574</v>
      </c>
      <c r="CO15" s="16">
        <v>430</v>
      </c>
      <c r="CP15" s="16">
        <v>439</v>
      </c>
      <c r="CQ15" s="16">
        <v>360</v>
      </c>
      <c r="CR15" s="16">
        <v>0</v>
      </c>
      <c r="CS15" s="16">
        <v>21</v>
      </c>
      <c r="CT15" s="16">
        <v>20</v>
      </c>
      <c r="CU15" s="16">
        <v>1</v>
      </c>
      <c r="CV15" s="16">
        <v>0</v>
      </c>
      <c r="CW15" s="16">
        <v>6</v>
      </c>
      <c r="CX15" s="16">
        <v>14</v>
      </c>
      <c r="CY15" s="4"/>
      <c r="CZ15" s="4"/>
    </row>
    <row r="16" spans="1:104" ht="15">
      <c r="A16" s="13" t="s">
        <v>97</v>
      </c>
      <c r="B16" s="16">
        <v>125</v>
      </c>
      <c r="C16" s="16">
        <v>4</v>
      </c>
      <c r="D16" s="16">
        <v>1</v>
      </c>
      <c r="E16" s="16">
        <v>4</v>
      </c>
      <c r="F16" s="16">
        <v>0</v>
      </c>
      <c r="G16" s="16">
        <v>1652</v>
      </c>
      <c r="H16" s="16">
        <v>20</v>
      </c>
      <c r="I16" s="16">
        <v>35</v>
      </c>
      <c r="J16" s="16">
        <v>148</v>
      </c>
      <c r="K16" s="16">
        <v>1839</v>
      </c>
      <c r="L16" s="16">
        <v>558</v>
      </c>
      <c r="M16" s="10">
        <v>558</v>
      </c>
      <c r="N16" s="16">
        <v>1160</v>
      </c>
      <c r="O16" s="16">
        <v>1076</v>
      </c>
      <c r="P16" s="16">
        <v>1106</v>
      </c>
      <c r="Q16" s="16">
        <v>6850</v>
      </c>
      <c r="R16" s="10">
        <v>6850</v>
      </c>
      <c r="S16" s="16">
        <v>3779</v>
      </c>
      <c r="T16" s="10">
        <v>2999</v>
      </c>
      <c r="U16" s="16">
        <v>395</v>
      </c>
      <c r="V16" s="16">
        <v>12511</v>
      </c>
      <c r="W16" s="10">
        <v>12511</v>
      </c>
      <c r="X16" s="16">
        <v>1703</v>
      </c>
      <c r="Y16" s="16">
        <v>2102</v>
      </c>
      <c r="Z16" s="10">
        <v>2102</v>
      </c>
      <c r="AA16" s="27">
        <v>377.67785711975523</v>
      </c>
      <c r="AB16" s="27">
        <v>0</v>
      </c>
      <c r="AC16" s="16">
        <v>1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2288</v>
      </c>
      <c r="AJ16" s="16">
        <v>1507</v>
      </c>
      <c r="AK16" s="16">
        <v>788</v>
      </c>
      <c r="AL16" s="16">
        <v>262</v>
      </c>
      <c r="AM16" s="16">
        <v>271</v>
      </c>
      <c r="AN16" s="16">
        <v>21</v>
      </c>
      <c r="AO16" s="16">
        <v>28</v>
      </c>
      <c r="AP16" s="16">
        <v>426</v>
      </c>
      <c r="AQ16" s="16">
        <v>11</v>
      </c>
      <c r="AR16" s="16">
        <v>11681</v>
      </c>
      <c r="AS16" s="16">
        <v>630</v>
      </c>
      <c r="AT16" s="16">
        <v>88</v>
      </c>
      <c r="AU16" s="16">
        <v>255</v>
      </c>
      <c r="AV16" s="16"/>
      <c r="AW16" s="16">
        <v>10</v>
      </c>
      <c r="AX16" s="16">
        <v>0</v>
      </c>
      <c r="AY16" s="16"/>
      <c r="AZ16" s="16"/>
      <c r="BA16" s="16">
        <v>1353</v>
      </c>
      <c r="BB16" s="10">
        <v>1353</v>
      </c>
      <c r="BC16" s="16">
        <v>356</v>
      </c>
      <c r="BD16" s="16"/>
      <c r="BE16" s="16">
        <v>583</v>
      </c>
      <c r="BF16" s="16">
        <v>195</v>
      </c>
      <c r="BG16" s="16">
        <v>2</v>
      </c>
      <c r="BH16" s="16">
        <v>1330</v>
      </c>
      <c r="BI16" s="16">
        <v>3869</v>
      </c>
      <c r="BJ16" s="16">
        <v>2047</v>
      </c>
      <c r="BK16" s="16">
        <v>260</v>
      </c>
      <c r="BL16" s="16">
        <v>51</v>
      </c>
      <c r="BM16" s="16">
        <v>0</v>
      </c>
      <c r="BN16" s="16">
        <v>0</v>
      </c>
      <c r="BO16" s="16">
        <v>4</v>
      </c>
      <c r="BP16" s="10">
        <v>4</v>
      </c>
      <c r="BQ16" s="16">
        <v>0</v>
      </c>
      <c r="BR16" s="17">
        <v>0</v>
      </c>
      <c r="BS16" s="16">
        <v>0</v>
      </c>
      <c r="BT16" s="30" t="s">
        <v>115</v>
      </c>
      <c r="BU16" s="30" t="s">
        <v>115</v>
      </c>
      <c r="BV16" s="16">
        <v>0</v>
      </c>
      <c r="BW16" s="16">
        <v>0</v>
      </c>
      <c r="BX16" s="17">
        <v>0</v>
      </c>
      <c r="BY16" s="16">
        <v>843</v>
      </c>
      <c r="BZ16" s="16">
        <v>154</v>
      </c>
      <c r="CA16" s="10">
        <v>154</v>
      </c>
      <c r="CB16" s="10">
        <v>154</v>
      </c>
      <c r="CC16" s="10">
        <v>154</v>
      </c>
      <c r="CD16" s="10">
        <v>154</v>
      </c>
      <c r="CE16" s="10">
        <v>154</v>
      </c>
      <c r="CF16" s="10">
        <v>4</v>
      </c>
      <c r="CG16" s="10">
        <v>0</v>
      </c>
      <c r="CH16" s="16">
        <v>14</v>
      </c>
      <c r="CI16" s="16">
        <v>1585</v>
      </c>
      <c r="CJ16" s="16">
        <v>300</v>
      </c>
      <c r="CK16" s="16">
        <v>7869</v>
      </c>
      <c r="CL16" s="16">
        <v>665</v>
      </c>
      <c r="CM16" s="16">
        <v>602</v>
      </c>
      <c r="CN16" s="16">
        <v>2654</v>
      </c>
      <c r="CO16" s="16">
        <v>2207</v>
      </c>
      <c r="CP16" s="16">
        <v>22</v>
      </c>
      <c r="CQ16" s="16">
        <v>1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4"/>
      <c r="CZ16" s="4"/>
    </row>
    <row r="17" spans="1:104" ht="15">
      <c r="A17" s="13" t="s">
        <v>98</v>
      </c>
      <c r="B17" s="16">
        <v>0</v>
      </c>
      <c r="C17" s="16">
        <v>298</v>
      </c>
      <c r="D17" s="16">
        <v>0</v>
      </c>
      <c r="E17" s="16">
        <v>1</v>
      </c>
      <c r="F17" s="16">
        <v>0</v>
      </c>
      <c r="G17" s="16">
        <v>0</v>
      </c>
      <c r="H17" s="16">
        <v>982</v>
      </c>
      <c r="I17" s="16">
        <v>0</v>
      </c>
      <c r="J17" s="16">
        <v>0</v>
      </c>
      <c r="K17" s="16">
        <v>13</v>
      </c>
      <c r="L17" s="16">
        <v>678</v>
      </c>
      <c r="M17" s="10">
        <v>678</v>
      </c>
      <c r="N17" s="16">
        <v>0</v>
      </c>
      <c r="O17" s="16">
        <v>760</v>
      </c>
      <c r="P17" s="16">
        <v>54</v>
      </c>
      <c r="Q17" s="16">
        <v>50</v>
      </c>
      <c r="R17" s="10">
        <v>50</v>
      </c>
      <c r="S17" s="16">
        <v>0</v>
      </c>
      <c r="T17" s="10">
        <v>13</v>
      </c>
      <c r="U17" s="16">
        <v>0</v>
      </c>
      <c r="V17" s="16">
        <v>25</v>
      </c>
      <c r="W17" s="10">
        <v>25</v>
      </c>
      <c r="X17" s="16">
        <v>112</v>
      </c>
      <c r="Y17" s="16">
        <v>0</v>
      </c>
      <c r="Z17" s="10">
        <v>0</v>
      </c>
      <c r="AA17" s="27">
        <v>0.1772</v>
      </c>
      <c r="AB17" s="27">
        <v>17.45719999999997</v>
      </c>
      <c r="AC17" s="16">
        <v>0</v>
      </c>
      <c r="AD17" s="16">
        <v>200</v>
      </c>
      <c r="AE17" s="16">
        <v>0</v>
      </c>
      <c r="AF17" s="16">
        <v>0</v>
      </c>
      <c r="AG17" s="16">
        <v>46</v>
      </c>
      <c r="AH17" s="16">
        <v>0</v>
      </c>
      <c r="AI17" s="16">
        <v>11512</v>
      </c>
      <c r="AJ17" s="16">
        <v>10382</v>
      </c>
      <c r="AK17" s="16">
        <v>556</v>
      </c>
      <c r="AL17" s="16">
        <v>27082</v>
      </c>
      <c r="AM17" s="16">
        <v>424</v>
      </c>
      <c r="AN17" s="16">
        <v>86</v>
      </c>
      <c r="AO17" s="16">
        <v>55</v>
      </c>
      <c r="AP17" s="16">
        <v>0</v>
      </c>
      <c r="AQ17" s="16">
        <v>489</v>
      </c>
      <c r="AR17" s="16">
        <v>257</v>
      </c>
      <c r="AS17" s="16">
        <v>48</v>
      </c>
      <c r="AT17" s="16">
        <v>138</v>
      </c>
      <c r="AU17" s="16">
        <v>1089</v>
      </c>
      <c r="AV17" s="16"/>
      <c r="AW17" s="16">
        <v>4</v>
      </c>
      <c r="AX17" s="16">
        <v>0</v>
      </c>
      <c r="AY17" s="16"/>
      <c r="AZ17" s="16"/>
      <c r="BA17" s="16">
        <v>1435</v>
      </c>
      <c r="BB17" s="10">
        <v>1435</v>
      </c>
      <c r="BC17" s="16">
        <v>5540</v>
      </c>
      <c r="BD17" s="16"/>
      <c r="BE17" s="16">
        <v>6700</v>
      </c>
      <c r="BF17" s="16">
        <v>73</v>
      </c>
      <c r="BG17" s="16">
        <v>0</v>
      </c>
      <c r="BH17" s="16">
        <v>0</v>
      </c>
      <c r="BI17" s="16">
        <v>276</v>
      </c>
      <c r="BJ17" s="16">
        <v>137</v>
      </c>
      <c r="BK17" s="16">
        <v>39</v>
      </c>
      <c r="BL17" s="16">
        <v>2763</v>
      </c>
      <c r="BM17" s="16">
        <v>1</v>
      </c>
      <c r="BN17" s="16">
        <v>0</v>
      </c>
      <c r="BO17" s="16">
        <v>156</v>
      </c>
      <c r="BP17" s="10">
        <v>156</v>
      </c>
      <c r="BQ17" s="16">
        <v>0</v>
      </c>
      <c r="BR17" s="17">
        <v>0</v>
      </c>
      <c r="BS17" s="16">
        <v>0</v>
      </c>
      <c r="BT17" s="30" t="s">
        <v>115</v>
      </c>
      <c r="BU17" s="30" t="s">
        <v>115</v>
      </c>
      <c r="BV17" s="16">
        <v>10</v>
      </c>
      <c r="BW17" s="16">
        <v>0</v>
      </c>
      <c r="BX17" s="17">
        <v>0</v>
      </c>
      <c r="BY17" s="16">
        <v>99</v>
      </c>
      <c r="BZ17" s="16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156</v>
      </c>
      <c r="CG17" s="10">
        <v>10</v>
      </c>
      <c r="CH17" s="16">
        <v>137</v>
      </c>
      <c r="CI17" s="16">
        <v>652</v>
      </c>
      <c r="CJ17" s="16">
        <v>65</v>
      </c>
      <c r="CK17" s="16">
        <v>313</v>
      </c>
      <c r="CL17" s="16">
        <v>57</v>
      </c>
      <c r="CM17" s="16">
        <v>149</v>
      </c>
      <c r="CN17" s="16">
        <v>3389</v>
      </c>
      <c r="CO17" s="16">
        <v>6</v>
      </c>
      <c r="CP17" s="16">
        <v>0</v>
      </c>
      <c r="CQ17" s="16">
        <v>0</v>
      </c>
      <c r="CR17" s="16">
        <v>0</v>
      </c>
      <c r="CS17" s="16">
        <v>0</v>
      </c>
      <c r="CT17" s="16">
        <v>1073</v>
      </c>
      <c r="CU17" s="16">
        <v>101</v>
      </c>
      <c r="CV17" s="16">
        <v>300</v>
      </c>
      <c r="CW17" s="16">
        <v>1236</v>
      </c>
      <c r="CX17" s="16">
        <v>66</v>
      </c>
      <c r="CY17" s="4"/>
      <c r="CZ17" s="4"/>
    </row>
    <row r="18" spans="1:104" ht="15">
      <c r="A18" s="13" t="s">
        <v>99</v>
      </c>
      <c r="B18" s="16">
        <v>565</v>
      </c>
      <c r="C18" s="16">
        <v>585</v>
      </c>
      <c r="D18" s="16">
        <v>490</v>
      </c>
      <c r="E18" s="16">
        <v>223</v>
      </c>
      <c r="F18" s="16">
        <v>104</v>
      </c>
      <c r="G18" s="16">
        <v>564</v>
      </c>
      <c r="H18" s="16">
        <v>1582</v>
      </c>
      <c r="I18" s="16">
        <v>116</v>
      </c>
      <c r="J18" s="16">
        <v>78</v>
      </c>
      <c r="K18" s="16">
        <v>469</v>
      </c>
      <c r="L18" s="16">
        <v>142</v>
      </c>
      <c r="M18" s="10">
        <v>142</v>
      </c>
      <c r="N18" s="16">
        <v>565</v>
      </c>
      <c r="O18" s="16">
        <v>169</v>
      </c>
      <c r="P18" s="16">
        <v>98</v>
      </c>
      <c r="Q18" s="16">
        <v>780</v>
      </c>
      <c r="R18" s="10">
        <v>780</v>
      </c>
      <c r="S18" s="16">
        <v>44</v>
      </c>
      <c r="T18" s="10">
        <v>1034</v>
      </c>
      <c r="U18" s="16">
        <v>74</v>
      </c>
      <c r="V18" s="16">
        <v>248</v>
      </c>
      <c r="W18" s="10">
        <v>248</v>
      </c>
      <c r="X18" s="16">
        <v>247</v>
      </c>
      <c r="Y18" s="16">
        <v>77</v>
      </c>
      <c r="Z18" s="10">
        <v>77</v>
      </c>
      <c r="AA18" s="27">
        <v>0</v>
      </c>
      <c r="AB18" s="27">
        <v>0</v>
      </c>
      <c r="AC18" s="16">
        <v>10407</v>
      </c>
      <c r="AD18" s="16">
        <v>551</v>
      </c>
      <c r="AE18" s="16">
        <v>2778</v>
      </c>
      <c r="AF18" s="16">
        <v>0</v>
      </c>
      <c r="AG18" s="16">
        <v>1562</v>
      </c>
      <c r="AH18" s="16">
        <v>0</v>
      </c>
      <c r="AI18" s="16">
        <v>1090</v>
      </c>
      <c r="AJ18" s="16">
        <v>388</v>
      </c>
      <c r="AK18" s="16">
        <v>319</v>
      </c>
      <c r="AL18" s="16">
        <v>78</v>
      </c>
      <c r="AM18" s="16">
        <v>10873</v>
      </c>
      <c r="AN18" s="16">
        <v>672</v>
      </c>
      <c r="AO18" s="16">
        <v>13</v>
      </c>
      <c r="AP18" s="16">
        <v>2162</v>
      </c>
      <c r="AQ18" s="16">
        <v>0</v>
      </c>
      <c r="AR18" s="16">
        <v>411</v>
      </c>
      <c r="AS18" s="16">
        <v>24</v>
      </c>
      <c r="AT18" s="16">
        <v>76</v>
      </c>
      <c r="AU18" s="16">
        <v>69</v>
      </c>
      <c r="AV18" s="16"/>
      <c r="AW18" s="16">
        <v>200</v>
      </c>
      <c r="AX18" s="16">
        <v>0</v>
      </c>
      <c r="AY18" s="16"/>
      <c r="AZ18" s="16"/>
      <c r="BA18" s="16">
        <v>149</v>
      </c>
      <c r="BB18" s="10">
        <v>149</v>
      </c>
      <c r="BC18" s="16">
        <v>1</v>
      </c>
      <c r="BD18" s="16"/>
      <c r="BE18" s="16">
        <v>34</v>
      </c>
      <c r="BF18" s="16">
        <v>31</v>
      </c>
      <c r="BG18" s="16">
        <v>29</v>
      </c>
      <c r="BH18" s="16">
        <v>626</v>
      </c>
      <c r="BI18" s="16">
        <v>10</v>
      </c>
      <c r="BJ18" s="16">
        <v>0</v>
      </c>
      <c r="BK18" s="16">
        <v>1</v>
      </c>
      <c r="BL18" s="16">
        <v>9</v>
      </c>
      <c r="BM18" s="16">
        <v>30519</v>
      </c>
      <c r="BN18" s="16">
        <v>28616</v>
      </c>
      <c r="BO18" s="16">
        <v>106321</v>
      </c>
      <c r="BP18" s="10">
        <v>106321</v>
      </c>
      <c r="BQ18" s="16">
        <v>2083</v>
      </c>
      <c r="BR18" s="17">
        <v>2083</v>
      </c>
      <c r="BS18" s="16">
        <v>757</v>
      </c>
      <c r="BT18" s="30" t="s">
        <v>115</v>
      </c>
      <c r="BU18" s="30" t="s">
        <v>115</v>
      </c>
      <c r="BV18" s="16">
        <v>0</v>
      </c>
      <c r="BW18" s="16">
        <v>0</v>
      </c>
      <c r="BX18" s="17">
        <v>0</v>
      </c>
      <c r="BY18" s="16">
        <v>0</v>
      </c>
      <c r="BZ18" s="16">
        <v>15227</v>
      </c>
      <c r="CA18" s="10">
        <v>15227</v>
      </c>
      <c r="CB18" s="10">
        <v>15227</v>
      </c>
      <c r="CC18" s="10">
        <v>15227</v>
      </c>
      <c r="CD18" s="10">
        <v>15227</v>
      </c>
      <c r="CE18" s="10">
        <v>15227</v>
      </c>
      <c r="CF18" s="10">
        <v>106321</v>
      </c>
      <c r="CG18" s="10">
        <v>0</v>
      </c>
      <c r="CH18" s="16">
        <v>0</v>
      </c>
      <c r="CI18" s="16">
        <v>4</v>
      </c>
      <c r="CJ18" s="16">
        <v>0</v>
      </c>
      <c r="CK18" s="16">
        <v>46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2</v>
      </c>
      <c r="CW18" s="16">
        <v>1</v>
      </c>
      <c r="CX18" s="16">
        <v>1</v>
      </c>
      <c r="CY18" s="4"/>
      <c r="CZ18" s="4"/>
    </row>
    <row r="19" spans="1:104" ht="15">
      <c r="A19" s="13" t="s">
        <v>101</v>
      </c>
      <c r="B19" s="16">
        <v>0</v>
      </c>
      <c r="C19" s="16">
        <v>74</v>
      </c>
      <c r="D19" s="16">
        <v>0</v>
      </c>
      <c r="E19" s="16">
        <v>6</v>
      </c>
      <c r="F19" s="16">
        <v>1</v>
      </c>
      <c r="G19" s="16">
        <v>3</v>
      </c>
      <c r="H19" s="16">
        <v>0</v>
      </c>
      <c r="I19" s="16">
        <v>0</v>
      </c>
      <c r="J19" s="16">
        <v>0</v>
      </c>
      <c r="K19" s="16">
        <v>5</v>
      </c>
      <c r="L19" s="16">
        <v>0</v>
      </c>
      <c r="M19" s="10">
        <v>0</v>
      </c>
      <c r="N19" s="16">
        <v>1</v>
      </c>
      <c r="O19" s="16">
        <v>7</v>
      </c>
      <c r="P19" s="16">
        <v>1</v>
      </c>
      <c r="Q19" s="16">
        <v>0</v>
      </c>
      <c r="R19" s="10">
        <v>0</v>
      </c>
      <c r="S19" s="16">
        <v>0</v>
      </c>
      <c r="T19" s="10">
        <v>6</v>
      </c>
      <c r="U19" s="16">
        <v>1</v>
      </c>
      <c r="V19" s="16">
        <v>0</v>
      </c>
      <c r="W19" s="10">
        <v>0</v>
      </c>
      <c r="X19" s="16">
        <v>0</v>
      </c>
      <c r="Y19" s="16">
        <v>0</v>
      </c>
      <c r="Z19" s="10">
        <v>0</v>
      </c>
      <c r="AA19" s="27">
        <v>0</v>
      </c>
      <c r="AB19" s="27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3621</v>
      </c>
      <c r="AJ19" s="16">
        <v>1371</v>
      </c>
      <c r="AK19" s="16">
        <v>708</v>
      </c>
      <c r="AL19" s="16">
        <v>98</v>
      </c>
      <c r="AM19" s="16">
        <v>57972</v>
      </c>
      <c r="AN19" s="16">
        <v>2456</v>
      </c>
      <c r="AO19" s="16">
        <v>77</v>
      </c>
      <c r="AP19" s="16">
        <v>283</v>
      </c>
      <c r="AQ19" s="16">
        <v>3413</v>
      </c>
      <c r="AR19" s="16">
        <v>1910</v>
      </c>
      <c r="AS19" s="16">
        <v>89</v>
      </c>
      <c r="AT19" s="16">
        <v>1507</v>
      </c>
      <c r="AU19" s="16">
        <v>715</v>
      </c>
      <c r="AV19" s="16"/>
      <c r="AW19" s="16">
        <v>1454</v>
      </c>
      <c r="AX19" s="16">
        <v>0</v>
      </c>
      <c r="AY19" s="16"/>
      <c r="AZ19" s="16"/>
      <c r="BA19" s="16">
        <v>8</v>
      </c>
      <c r="BB19" s="10">
        <v>8</v>
      </c>
      <c r="BC19" s="16">
        <v>38</v>
      </c>
      <c r="BD19" s="16"/>
      <c r="BE19" s="16">
        <v>15</v>
      </c>
      <c r="BF19" s="16">
        <v>6</v>
      </c>
      <c r="BG19" s="16">
        <v>0</v>
      </c>
      <c r="BH19" s="16">
        <v>0</v>
      </c>
      <c r="BI19" s="16">
        <v>7</v>
      </c>
      <c r="BJ19" s="16">
        <v>3</v>
      </c>
      <c r="BK19" s="16">
        <v>1</v>
      </c>
      <c r="BL19" s="16">
        <v>0</v>
      </c>
      <c r="BM19" s="16">
        <v>0</v>
      </c>
      <c r="BN19" s="16">
        <v>0</v>
      </c>
      <c r="BO19" s="16">
        <v>0</v>
      </c>
      <c r="BP19" s="10">
        <v>0</v>
      </c>
      <c r="BQ19" s="16">
        <v>0</v>
      </c>
      <c r="BR19" s="17">
        <v>0</v>
      </c>
      <c r="BS19" s="16">
        <v>0</v>
      </c>
      <c r="BT19" s="30" t="s">
        <v>115</v>
      </c>
      <c r="BU19" s="30" t="s">
        <v>115</v>
      </c>
      <c r="BV19" s="16">
        <v>0</v>
      </c>
      <c r="BW19" s="16">
        <v>0</v>
      </c>
      <c r="BX19" s="17">
        <v>0</v>
      </c>
      <c r="BY19" s="16">
        <v>0</v>
      </c>
      <c r="BZ19" s="16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6">
        <v>2</v>
      </c>
      <c r="CI19" s="16">
        <v>33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393</v>
      </c>
      <c r="CQ19" s="16">
        <v>1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4"/>
      <c r="CZ19" s="4"/>
    </row>
    <row r="20" spans="1:104" ht="15">
      <c r="A20" s="13" t="s">
        <v>105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2</v>
      </c>
      <c r="H20" s="16">
        <v>0</v>
      </c>
      <c r="I20" s="16">
        <v>0</v>
      </c>
      <c r="J20" s="16">
        <v>0</v>
      </c>
      <c r="K20" s="16">
        <v>5</v>
      </c>
      <c r="L20" s="16">
        <v>0</v>
      </c>
      <c r="M20" s="10">
        <v>0</v>
      </c>
      <c r="N20" s="16">
        <v>1</v>
      </c>
      <c r="O20" s="16">
        <v>8</v>
      </c>
      <c r="P20" s="16">
        <v>1</v>
      </c>
      <c r="Q20" s="16">
        <v>0</v>
      </c>
      <c r="R20" s="10">
        <v>0</v>
      </c>
      <c r="S20" s="16">
        <v>0</v>
      </c>
      <c r="T20" s="10">
        <v>6</v>
      </c>
      <c r="U20" s="16">
        <v>0</v>
      </c>
      <c r="V20" s="16">
        <v>0</v>
      </c>
      <c r="W20" s="10">
        <v>0</v>
      </c>
      <c r="X20" s="16">
        <v>0</v>
      </c>
      <c r="Y20" s="16">
        <v>0</v>
      </c>
      <c r="Z20" s="10">
        <v>0</v>
      </c>
      <c r="AA20" s="27">
        <v>0</v>
      </c>
      <c r="AB20" s="27">
        <v>0</v>
      </c>
      <c r="AC20" s="16">
        <v>0</v>
      </c>
      <c r="AD20" s="16">
        <v>26218</v>
      </c>
      <c r="AE20" s="16">
        <v>0</v>
      </c>
      <c r="AF20" s="16">
        <v>0</v>
      </c>
      <c r="AG20" s="16">
        <v>0</v>
      </c>
      <c r="AH20" s="16">
        <v>0</v>
      </c>
      <c r="AI20" s="16">
        <v>831</v>
      </c>
      <c r="AJ20" s="16">
        <v>387</v>
      </c>
      <c r="AK20" s="16">
        <v>184</v>
      </c>
      <c r="AL20" s="16">
        <v>50</v>
      </c>
      <c r="AM20" s="16">
        <v>11142</v>
      </c>
      <c r="AN20" s="16">
        <v>721</v>
      </c>
      <c r="AO20" s="16">
        <v>14</v>
      </c>
      <c r="AP20" s="16">
        <v>90</v>
      </c>
      <c r="AQ20" s="16">
        <v>414</v>
      </c>
      <c r="AR20" s="16">
        <v>427</v>
      </c>
      <c r="AS20" s="16">
        <v>12</v>
      </c>
      <c r="AT20" s="16">
        <v>344</v>
      </c>
      <c r="AU20" s="16">
        <v>107</v>
      </c>
      <c r="AV20" s="16"/>
      <c r="AW20" s="16">
        <v>432</v>
      </c>
      <c r="AX20" s="16">
        <v>0</v>
      </c>
      <c r="AY20" s="16"/>
      <c r="AZ20" s="16"/>
      <c r="BA20" s="16">
        <v>0</v>
      </c>
      <c r="BB20" s="10">
        <v>0</v>
      </c>
      <c r="BC20" s="16">
        <v>38</v>
      </c>
      <c r="BD20" s="16"/>
      <c r="BE20" s="16">
        <v>15</v>
      </c>
      <c r="BF20" s="16">
        <v>5</v>
      </c>
      <c r="BG20" s="16">
        <v>0</v>
      </c>
      <c r="BH20" s="16">
        <v>57</v>
      </c>
      <c r="BI20" s="16">
        <v>6</v>
      </c>
      <c r="BJ20" s="16">
        <v>2</v>
      </c>
      <c r="BK20" s="16">
        <v>0</v>
      </c>
      <c r="BL20" s="16">
        <v>0</v>
      </c>
      <c r="BM20" s="16">
        <v>62682</v>
      </c>
      <c r="BN20" s="16">
        <v>38216</v>
      </c>
      <c r="BO20" s="16">
        <v>209227</v>
      </c>
      <c r="BP20" s="10">
        <v>209227</v>
      </c>
      <c r="BQ20" s="16">
        <v>566</v>
      </c>
      <c r="BR20" s="17">
        <v>566</v>
      </c>
      <c r="BS20" s="16">
        <v>0</v>
      </c>
      <c r="BT20" s="30" t="s">
        <v>115</v>
      </c>
      <c r="BU20" s="30" t="s">
        <v>115</v>
      </c>
      <c r="BV20" s="16">
        <v>12376</v>
      </c>
      <c r="BW20" s="16">
        <v>0</v>
      </c>
      <c r="BX20" s="17">
        <v>0</v>
      </c>
      <c r="BY20" s="16">
        <v>0</v>
      </c>
      <c r="BZ20" s="16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209227</v>
      </c>
      <c r="CG20" s="10">
        <v>12376</v>
      </c>
      <c r="CH20" s="16">
        <v>0</v>
      </c>
      <c r="CI20" s="16">
        <v>5</v>
      </c>
      <c r="CJ20" s="16">
        <v>0</v>
      </c>
      <c r="CK20" s="16">
        <v>7</v>
      </c>
      <c r="CL20" s="16">
        <v>0</v>
      </c>
      <c r="CM20" s="16">
        <v>0</v>
      </c>
      <c r="CN20" s="16">
        <v>0</v>
      </c>
      <c r="CO20" s="16">
        <v>0</v>
      </c>
      <c r="CP20" s="16">
        <v>25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4"/>
      <c r="CZ20" s="4"/>
    </row>
    <row r="21" spans="1:104" ht="15">
      <c r="A21" s="13" t="s">
        <v>26</v>
      </c>
      <c r="B21" s="16">
        <v>2</v>
      </c>
      <c r="C21" s="16">
        <v>14</v>
      </c>
      <c r="D21" s="16">
        <v>0</v>
      </c>
      <c r="E21" s="16">
        <v>1</v>
      </c>
      <c r="F21" s="16">
        <v>7</v>
      </c>
      <c r="G21" s="16">
        <v>0</v>
      </c>
      <c r="H21" s="16">
        <v>88</v>
      </c>
      <c r="I21" s="16">
        <v>1</v>
      </c>
      <c r="J21" s="16">
        <v>2</v>
      </c>
      <c r="K21" s="16">
        <v>23</v>
      </c>
      <c r="L21" s="16">
        <v>14</v>
      </c>
      <c r="M21" s="10">
        <v>14</v>
      </c>
      <c r="N21" s="16">
        <v>54</v>
      </c>
      <c r="O21" s="16">
        <v>29</v>
      </c>
      <c r="P21" s="16">
        <v>81</v>
      </c>
      <c r="Q21" s="16">
        <v>2</v>
      </c>
      <c r="R21" s="10">
        <v>2</v>
      </c>
      <c r="S21" s="16">
        <v>0</v>
      </c>
      <c r="T21" s="10">
        <v>77</v>
      </c>
      <c r="U21" s="16">
        <v>4</v>
      </c>
      <c r="V21" s="16">
        <v>0</v>
      </c>
      <c r="W21" s="10">
        <v>0</v>
      </c>
      <c r="X21" s="16">
        <v>20</v>
      </c>
      <c r="Y21" s="16">
        <v>0</v>
      </c>
      <c r="Z21" s="10">
        <v>0</v>
      </c>
      <c r="AA21" s="27">
        <v>46.91439999999983</v>
      </c>
      <c r="AB21" s="27">
        <v>12.317899999999979</v>
      </c>
      <c r="AC21" s="16">
        <v>0</v>
      </c>
      <c r="AD21" s="16">
        <v>2</v>
      </c>
      <c r="AE21" s="16">
        <v>1</v>
      </c>
      <c r="AF21" s="16">
        <v>0</v>
      </c>
      <c r="AG21" s="16">
        <v>0</v>
      </c>
      <c r="AH21" s="16">
        <v>0</v>
      </c>
      <c r="AI21" s="16">
        <v>7454</v>
      </c>
      <c r="AJ21" s="16">
        <v>950</v>
      </c>
      <c r="AK21" s="16">
        <v>352</v>
      </c>
      <c r="AL21" s="16">
        <v>46</v>
      </c>
      <c r="AM21" s="16">
        <v>54662</v>
      </c>
      <c r="AN21" s="16">
        <v>2860</v>
      </c>
      <c r="AO21" s="16">
        <v>95</v>
      </c>
      <c r="AP21" s="16">
        <v>193</v>
      </c>
      <c r="AQ21" s="16">
        <v>1027</v>
      </c>
      <c r="AR21" s="16">
        <v>907</v>
      </c>
      <c r="AS21" s="16">
        <v>28</v>
      </c>
      <c r="AT21" s="16">
        <v>1093</v>
      </c>
      <c r="AU21" s="16">
        <v>2270</v>
      </c>
      <c r="AV21" s="16"/>
      <c r="AW21" s="16">
        <v>1990</v>
      </c>
      <c r="AX21" s="16">
        <v>0</v>
      </c>
      <c r="AY21" s="16"/>
      <c r="AZ21" s="16"/>
      <c r="BA21" s="16">
        <v>43</v>
      </c>
      <c r="BB21" s="10">
        <v>43</v>
      </c>
      <c r="BC21" s="16">
        <v>0</v>
      </c>
      <c r="BD21" s="16"/>
      <c r="BE21" s="16">
        <v>5</v>
      </c>
      <c r="BF21" s="16">
        <v>0</v>
      </c>
      <c r="BG21" s="16">
        <v>7</v>
      </c>
      <c r="BH21" s="16">
        <v>12</v>
      </c>
      <c r="BI21" s="16">
        <v>10</v>
      </c>
      <c r="BJ21" s="16">
        <v>0</v>
      </c>
      <c r="BK21" s="16">
        <v>1</v>
      </c>
      <c r="BL21" s="16">
        <v>0</v>
      </c>
      <c r="BM21" s="16">
        <v>2</v>
      </c>
      <c r="BN21" s="16">
        <v>0</v>
      </c>
      <c r="BO21" s="16">
        <v>5004</v>
      </c>
      <c r="BP21" s="10">
        <v>5004</v>
      </c>
      <c r="BQ21" s="16">
        <v>5</v>
      </c>
      <c r="BR21" s="17">
        <v>5</v>
      </c>
      <c r="BS21" s="16">
        <v>0</v>
      </c>
      <c r="BT21" s="30" t="s">
        <v>115</v>
      </c>
      <c r="BU21" s="30" t="s">
        <v>115</v>
      </c>
      <c r="BV21" s="16">
        <v>0</v>
      </c>
      <c r="BW21" s="16">
        <v>0</v>
      </c>
      <c r="BX21" s="17">
        <v>0</v>
      </c>
      <c r="BY21" s="16">
        <v>0</v>
      </c>
      <c r="BZ21" s="16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5004</v>
      </c>
      <c r="CG21" s="10">
        <v>0</v>
      </c>
      <c r="CH21" s="16">
        <v>1</v>
      </c>
      <c r="CI21" s="16">
        <v>37</v>
      </c>
      <c r="CJ21" s="16">
        <v>0</v>
      </c>
      <c r="CK21" s="16">
        <v>12</v>
      </c>
      <c r="CL21" s="16">
        <v>0</v>
      </c>
      <c r="CM21" s="16">
        <v>0</v>
      </c>
      <c r="CN21" s="16">
        <v>0</v>
      </c>
      <c r="CO21" s="16">
        <v>0</v>
      </c>
      <c r="CP21" s="16">
        <v>84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4"/>
      <c r="CZ21" s="4"/>
    </row>
    <row r="22" spans="1:104" ht="15">
      <c r="A22" s="13" t="s">
        <v>110</v>
      </c>
      <c r="B22" s="16">
        <v>1635</v>
      </c>
      <c r="C22" s="16">
        <v>2884</v>
      </c>
      <c r="D22" s="16">
        <v>3352</v>
      </c>
      <c r="E22" s="16">
        <v>1299</v>
      </c>
      <c r="F22" s="16">
        <v>751</v>
      </c>
      <c r="G22" s="16">
        <v>994</v>
      </c>
      <c r="H22" s="16">
        <v>9994</v>
      </c>
      <c r="I22" s="16">
        <v>853</v>
      </c>
      <c r="J22" s="16">
        <v>494</v>
      </c>
      <c r="K22" s="16">
        <v>919</v>
      </c>
      <c r="L22" s="16">
        <v>2880</v>
      </c>
      <c r="M22" s="10">
        <v>2880</v>
      </c>
      <c r="N22" s="16">
        <v>1821</v>
      </c>
      <c r="O22" s="16">
        <v>6358</v>
      </c>
      <c r="P22" s="16">
        <v>1328</v>
      </c>
      <c r="Q22" s="16">
        <v>5165</v>
      </c>
      <c r="R22" s="10">
        <v>5165</v>
      </c>
      <c r="S22" s="16">
        <v>1994</v>
      </c>
      <c r="T22" s="10">
        <v>2740</v>
      </c>
      <c r="U22" s="16">
        <v>531</v>
      </c>
      <c r="V22" s="16">
        <v>2550</v>
      </c>
      <c r="W22" s="10">
        <v>2550</v>
      </c>
      <c r="X22" s="16">
        <v>3752</v>
      </c>
      <c r="Y22" s="16">
        <v>177</v>
      </c>
      <c r="Z22" s="10">
        <v>177</v>
      </c>
      <c r="AA22" s="27">
        <v>801.8769369698805</v>
      </c>
      <c r="AB22" s="27">
        <v>103.94342273418403</v>
      </c>
      <c r="AC22" s="16">
        <v>0</v>
      </c>
      <c r="AD22" s="16">
        <v>67</v>
      </c>
      <c r="AE22" s="16">
        <v>776</v>
      </c>
      <c r="AF22" s="16">
        <v>0</v>
      </c>
      <c r="AG22" s="16">
        <v>17049</v>
      </c>
      <c r="AH22" s="16">
        <v>2826</v>
      </c>
      <c r="AI22" s="16">
        <v>4495</v>
      </c>
      <c r="AJ22" s="16">
        <v>2202</v>
      </c>
      <c r="AK22" s="16">
        <v>1808</v>
      </c>
      <c r="AL22" s="16">
        <v>128</v>
      </c>
      <c r="AM22" s="16">
        <v>2619</v>
      </c>
      <c r="AN22" s="16">
        <v>896</v>
      </c>
      <c r="AO22" s="16">
        <v>14</v>
      </c>
      <c r="AP22" s="16">
        <v>2586</v>
      </c>
      <c r="AQ22" s="16">
        <v>161</v>
      </c>
      <c r="AR22" s="16">
        <v>2838</v>
      </c>
      <c r="AS22" s="16">
        <v>46</v>
      </c>
      <c r="AT22" s="16">
        <v>974</v>
      </c>
      <c r="AU22" s="16">
        <v>1138</v>
      </c>
      <c r="AV22" s="16"/>
      <c r="AW22" s="16">
        <v>277</v>
      </c>
      <c r="AX22" s="16">
        <v>705</v>
      </c>
      <c r="AY22" s="16"/>
      <c r="AZ22" s="16"/>
      <c r="BA22" s="16">
        <v>787</v>
      </c>
      <c r="BB22" s="10">
        <v>787</v>
      </c>
      <c r="BC22" s="16">
        <v>2</v>
      </c>
      <c r="BD22" s="16"/>
      <c r="BE22" s="16">
        <v>165</v>
      </c>
      <c r="BF22" s="16">
        <v>154</v>
      </c>
      <c r="BG22" s="16">
        <v>108</v>
      </c>
      <c r="BH22" s="16">
        <v>699</v>
      </c>
      <c r="BI22" s="16">
        <v>257</v>
      </c>
      <c r="BJ22" s="16">
        <v>398</v>
      </c>
      <c r="BK22" s="16">
        <v>41</v>
      </c>
      <c r="BL22" s="16">
        <v>0</v>
      </c>
      <c r="BM22" s="16">
        <v>0</v>
      </c>
      <c r="BN22" s="16">
        <v>1</v>
      </c>
      <c r="BO22" s="16">
        <v>161</v>
      </c>
      <c r="BP22" s="10">
        <v>161</v>
      </c>
      <c r="BQ22" s="16">
        <v>5</v>
      </c>
      <c r="BR22" s="17">
        <v>5</v>
      </c>
      <c r="BS22" s="16">
        <v>0</v>
      </c>
      <c r="BT22" s="30" t="s">
        <v>115</v>
      </c>
      <c r="BU22" s="30" t="s">
        <v>115</v>
      </c>
      <c r="BV22" s="16">
        <v>0</v>
      </c>
      <c r="BW22" s="16">
        <v>0</v>
      </c>
      <c r="BX22" s="17">
        <v>0</v>
      </c>
      <c r="BY22" s="16">
        <v>0</v>
      </c>
      <c r="BZ22" s="16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161</v>
      </c>
      <c r="CG22" s="10">
        <v>0</v>
      </c>
      <c r="CH22" s="16">
        <v>0</v>
      </c>
      <c r="CI22" s="16">
        <v>22</v>
      </c>
      <c r="CJ22" s="16">
        <v>0</v>
      </c>
      <c r="CK22" s="16">
        <v>1978</v>
      </c>
      <c r="CL22" s="16">
        <v>0</v>
      </c>
      <c r="CM22" s="16">
        <v>0</v>
      </c>
      <c r="CN22" s="16">
        <v>0</v>
      </c>
      <c r="CO22" s="16">
        <v>4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4"/>
      <c r="CZ22" s="4"/>
    </row>
    <row r="23" spans="1:104" ht="15">
      <c r="A23" s="13" t="s">
        <v>111</v>
      </c>
      <c r="B23" s="16">
        <v>1</v>
      </c>
      <c r="C23" s="16">
        <v>0</v>
      </c>
      <c r="D23" s="16">
        <v>0</v>
      </c>
      <c r="E23" s="16">
        <v>0</v>
      </c>
      <c r="F23" s="16">
        <v>4</v>
      </c>
      <c r="G23" s="16">
        <v>43</v>
      </c>
      <c r="H23" s="16">
        <v>1</v>
      </c>
      <c r="I23" s="16">
        <v>49</v>
      </c>
      <c r="J23" s="16">
        <v>328</v>
      </c>
      <c r="K23" s="16">
        <v>107</v>
      </c>
      <c r="L23" s="16">
        <v>703</v>
      </c>
      <c r="M23" s="10">
        <v>703</v>
      </c>
      <c r="N23" s="16">
        <v>85</v>
      </c>
      <c r="O23" s="16">
        <v>1100</v>
      </c>
      <c r="P23" s="16">
        <v>1107</v>
      </c>
      <c r="Q23" s="16">
        <v>5066</v>
      </c>
      <c r="R23" s="10">
        <v>5066</v>
      </c>
      <c r="S23" s="16">
        <v>8411</v>
      </c>
      <c r="T23" s="10">
        <v>192</v>
      </c>
      <c r="U23" s="16">
        <v>207</v>
      </c>
      <c r="V23" s="16">
        <v>3787</v>
      </c>
      <c r="W23" s="10">
        <v>3787</v>
      </c>
      <c r="X23" s="16">
        <v>999</v>
      </c>
      <c r="Y23" s="16">
        <v>638</v>
      </c>
      <c r="Z23" s="10">
        <v>638</v>
      </c>
      <c r="AA23" s="27">
        <v>638.0938702236012</v>
      </c>
      <c r="AB23" s="27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9</v>
      </c>
      <c r="AJ23" s="16">
        <v>2</v>
      </c>
      <c r="AK23" s="16">
        <v>3</v>
      </c>
      <c r="AL23" s="16">
        <v>1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/>
      <c r="AW23" s="16">
        <v>0</v>
      </c>
      <c r="AX23" s="16">
        <v>397</v>
      </c>
      <c r="AY23" s="16"/>
      <c r="AZ23" s="16"/>
      <c r="BA23" s="16">
        <v>272</v>
      </c>
      <c r="BB23" s="10">
        <v>272</v>
      </c>
      <c r="BC23" s="16">
        <v>54</v>
      </c>
      <c r="BD23" s="16"/>
      <c r="BE23" s="16">
        <v>345</v>
      </c>
      <c r="BF23" s="16">
        <v>289</v>
      </c>
      <c r="BG23" s="16">
        <v>4</v>
      </c>
      <c r="BH23" s="16">
        <v>613</v>
      </c>
      <c r="BI23" s="16">
        <v>836</v>
      </c>
      <c r="BJ23" s="16">
        <v>830</v>
      </c>
      <c r="BK23" s="16">
        <v>411</v>
      </c>
      <c r="BL23" s="16">
        <v>1</v>
      </c>
      <c r="BM23" s="16">
        <v>0</v>
      </c>
      <c r="BN23" s="16">
        <v>0</v>
      </c>
      <c r="BO23" s="16">
        <v>0</v>
      </c>
      <c r="BP23" s="10">
        <v>0</v>
      </c>
      <c r="BQ23" s="16">
        <v>0</v>
      </c>
      <c r="BR23" s="17">
        <v>0</v>
      </c>
      <c r="BS23" s="16">
        <v>0</v>
      </c>
      <c r="BT23" s="30" t="s">
        <v>115</v>
      </c>
      <c r="BU23" s="30" t="s">
        <v>115</v>
      </c>
      <c r="BV23" s="16">
        <v>20</v>
      </c>
      <c r="BW23" s="16">
        <v>0</v>
      </c>
      <c r="BX23" s="17">
        <v>0</v>
      </c>
      <c r="BY23" s="16">
        <v>1</v>
      </c>
      <c r="BZ23" s="16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20</v>
      </c>
      <c r="CH23" s="16">
        <v>0</v>
      </c>
      <c r="CI23" s="16">
        <v>0</v>
      </c>
      <c r="CJ23" s="16">
        <v>173</v>
      </c>
      <c r="CK23" s="16">
        <v>2608</v>
      </c>
      <c r="CL23" s="16">
        <v>36</v>
      </c>
      <c r="CM23" s="16">
        <v>0</v>
      </c>
      <c r="CN23" s="16">
        <v>713</v>
      </c>
      <c r="CO23" s="16">
        <v>159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4"/>
      <c r="CZ23" s="4"/>
    </row>
    <row r="24" spans="1:104" ht="15">
      <c r="A24" s="13" t="s">
        <v>91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0">
        <v>0</v>
      </c>
      <c r="N24" s="16">
        <v>0</v>
      </c>
      <c r="O24" s="16">
        <v>0</v>
      </c>
      <c r="P24" s="16">
        <v>0</v>
      </c>
      <c r="Q24" s="16">
        <v>0</v>
      </c>
      <c r="R24" s="10">
        <v>0</v>
      </c>
      <c r="S24" s="16">
        <v>0</v>
      </c>
      <c r="T24" s="10">
        <v>0</v>
      </c>
      <c r="U24" s="16">
        <v>0</v>
      </c>
      <c r="V24" s="16">
        <v>0</v>
      </c>
      <c r="W24" s="10">
        <v>0</v>
      </c>
      <c r="X24" s="16">
        <v>0</v>
      </c>
      <c r="Y24" s="16">
        <v>0</v>
      </c>
      <c r="Z24" s="10">
        <v>0</v>
      </c>
      <c r="AA24" s="27">
        <v>0</v>
      </c>
      <c r="AB24" s="27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/>
      <c r="AW24" s="16">
        <v>0</v>
      </c>
      <c r="AX24" s="16">
        <v>0</v>
      </c>
      <c r="AY24" s="16"/>
      <c r="AZ24" s="16"/>
      <c r="BA24" s="16">
        <v>0</v>
      </c>
      <c r="BB24" s="10">
        <v>0</v>
      </c>
      <c r="BC24" s="16">
        <v>0</v>
      </c>
      <c r="BD24" s="16"/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0">
        <v>0</v>
      </c>
      <c r="BQ24" s="16">
        <v>0</v>
      </c>
      <c r="BR24" s="17">
        <v>0</v>
      </c>
      <c r="BS24" s="16">
        <v>0</v>
      </c>
      <c r="BT24" s="30" t="s">
        <v>115</v>
      </c>
      <c r="BU24" s="30" t="s">
        <v>115</v>
      </c>
      <c r="BV24" s="16">
        <v>0</v>
      </c>
      <c r="BW24" s="16">
        <v>0</v>
      </c>
      <c r="BX24" s="17">
        <v>0</v>
      </c>
      <c r="BY24" s="16">
        <v>0</v>
      </c>
      <c r="BZ24" s="16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4"/>
      <c r="CZ24" s="4"/>
    </row>
    <row r="25" spans="1:104" ht="15">
      <c r="A25" s="13" t="s">
        <v>96</v>
      </c>
      <c r="B25" s="16">
        <v>0</v>
      </c>
      <c r="C25" s="16">
        <v>9</v>
      </c>
      <c r="D25" s="16">
        <v>0</v>
      </c>
      <c r="E25" s="16">
        <v>12</v>
      </c>
      <c r="F25" s="16">
        <v>3</v>
      </c>
      <c r="G25" s="16">
        <v>5</v>
      </c>
      <c r="H25" s="16">
        <v>0</v>
      </c>
      <c r="I25" s="16">
        <v>0</v>
      </c>
      <c r="J25" s="16">
        <v>0</v>
      </c>
      <c r="K25" s="16">
        <v>10</v>
      </c>
      <c r="L25" s="16">
        <v>0</v>
      </c>
      <c r="M25" s="10">
        <v>0</v>
      </c>
      <c r="N25" s="16">
        <v>2</v>
      </c>
      <c r="O25" s="16">
        <v>14</v>
      </c>
      <c r="P25" s="16">
        <v>4</v>
      </c>
      <c r="Q25" s="16">
        <v>0</v>
      </c>
      <c r="R25" s="10">
        <v>0</v>
      </c>
      <c r="S25" s="16">
        <v>0</v>
      </c>
      <c r="T25" s="10">
        <v>12</v>
      </c>
      <c r="U25" s="16">
        <v>1</v>
      </c>
      <c r="V25" s="16">
        <v>0</v>
      </c>
      <c r="W25" s="10">
        <v>0</v>
      </c>
      <c r="X25" s="16">
        <v>0</v>
      </c>
      <c r="Y25" s="16">
        <v>0</v>
      </c>
      <c r="Z25" s="10">
        <v>0</v>
      </c>
      <c r="AA25" s="27">
        <v>0.6033999999999995</v>
      </c>
      <c r="AB25" s="27">
        <v>7.028999999999976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2596</v>
      </c>
      <c r="AJ25" s="16">
        <v>2804</v>
      </c>
      <c r="AK25" s="16">
        <v>928</v>
      </c>
      <c r="AL25" s="16">
        <v>106</v>
      </c>
      <c r="AM25" s="16">
        <v>26356</v>
      </c>
      <c r="AN25" s="16">
        <v>936</v>
      </c>
      <c r="AO25" s="16">
        <v>37</v>
      </c>
      <c r="AP25" s="16">
        <v>891</v>
      </c>
      <c r="AQ25" s="16">
        <v>303</v>
      </c>
      <c r="AR25" s="16">
        <v>583</v>
      </c>
      <c r="AS25" s="16">
        <v>25</v>
      </c>
      <c r="AT25" s="16">
        <v>1462</v>
      </c>
      <c r="AU25" s="16">
        <v>216</v>
      </c>
      <c r="AV25" s="16"/>
      <c r="AW25" s="16">
        <v>924</v>
      </c>
      <c r="AX25" s="16">
        <v>4</v>
      </c>
      <c r="AY25" s="16"/>
      <c r="AZ25" s="16"/>
      <c r="BA25" s="16">
        <v>38</v>
      </c>
      <c r="BB25" s="10">
        <v>38</v>
      </c>
      <c r="BC25" s="16">
        <v>76</v>
      </c>
      <c r="BD25" s="16"/>
      <c r="BE25" s="16">
        <v>29</v>
      </c>
      <c r="BF25" s="16">
        <v>12</v>
      </c>
      <c r="BG25" s="16">
        <v>0</v>
      </c>
      <c r="BH25" s="16">
        <v>15</v>
      </c>
      <c r="BI25" s="16">
        <v>14</v>
      </c>
      <c r="BJ25" s="16">
        <v>5</v>
      </c>
      <c r="BK25" s="16">
        <v>1</v>
      </c>
      <c r="BL25" s="16">
        <v>0</v>
      </c>
      <c r="BM25" s="16">
        <v>0</v>
      </c>
      <c r="BN25" s="16">
        <v>0</v>
      </c>
      <c r="BO25" s="16">
        <v>0</v>
      </c>
      <c r="BP25" s="10">
        <v>0</v>
      </c>
      <c r="BQ25" s="16">
        <v>0</v>
      </c>
      <c r="BR25" s="17">
        <v>0</v>
      </c>
      <c r="BS25" s="16">
        <v>0</v>
      </c>
      <c r="BT25" s="30" t="s">
        <v>115</v>
      </c>
      <c r="BU25" s="30" t="s">
        <v>115</v>
      </c>
      <c r="BV25" s="16">
        <v>0</v>
      </c>
      <c r="BW25" s="16">
        <v>0</v>
      </c>
      <c r="BX25" s="17">
        <v>0</v>
      </c>
      <c r="BY25" s="16">
        <v>0</v>
      </c>
      <c r="BZ25" s="16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6">
        <v>0</v>
      </c>
      <c r="CI25" s="16">
        <v>22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4"/>
      <c r="CZ25" s="4"/>
    </row>
    <row r="26" spans="1:104" ht="15">
      <c r="A26" s="13" t="s">
        <v>100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0">
        <v>0</v>
      </c>
      <c r="N26" s="16">
        <v>0</v>
      </c>
      <c r="O26" s="16">
        <v>0</v>
      </c>
      <c r="P26" s="16">
        <v>0</v>
      </c>
      <c r="Q26" s="16">
        <v>0</v>
      </c>
      <c r="R26" s="10">
        <v>0</v>
      </c>
      <c r="S26" s="16">
        <v>0</v>
      </c>
      <c r="T26" s="10">
        <v>0</v>
      </c>
      <c r="U26" s="16">
        <v>0</v>
      </c>
      <c r="V26" s="16">
        <v>0</v>
      </c>
      <c r="W26" s="10">
        <v>0</v>
      </c>
      <c r="X26" s="16">
        <v>0</v>
      </c>
      <c r="Y26" s="16">
        <v>0</v>
      </c>
      <c r="Z26" s="10">
        <v>0</v>
      </c>
      <c r="AA26" s="27">
        <v>0</v>
      </c>
      <c r="AB26" s="27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/>
      <c r="AW26" s="16">
        <v>0</v>
      </c>
      <c r="AX26" s="16">
        <v>0</v>
      </c>
      <c r="AY26" s="16"/>
      <c r="AZ26" s="16"/>
      <c r="BA26" s="16">
        <v>0</v>
      </c>
      <c r="BB26" s="10">
        <v>0</v>
      </c>
      <c r="BC26" s="16">
        <v>0</v>
      </c>
      <c r="BD26" s="16"/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0">
        <v>0</v>
      </c>
      <c r="BQ26" s="16">
        <v>0</v>
      </c>
      <c r="BR26" s="17">
        <v>0</v>
      </c>
      <c r="BS26" s="16">
        <v>0</v>
      </c>
      <c r="BT26" s="30" t="s">
        <v>115</v>
      </c>
      <c r="BU26" s="30" t="s">
        <v>115</v>
      </c>
      <c r="BV26" s="16">
        <v>0</v>
      </c>
      <c r="BW26" s="16">
        <v>0</v>
      </c>
      <c r="BX26" s="17">
        <v>0</v>
      </c>
      <c r="BY26" s="16">
        <v>0</v>
      </c>
      <c r="BZ26" s="16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4"/>
      <c r="CZ26" s="4"/>
    </row>
    <row r="27" spans="1:104" ht="15">
      <c r="A27" s="13" t="s">
        <v>102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0">
        <v>0</v>
      </c>
      <c r="N27" s="16">
        <v>0</v>
      </c>
      <c r="O27" s="16">
        <v>0</v>
      </c>
      <c r="P27" s="16">
        <v>0</v>
      </c>
      <c r="Q27" s="16">
        <v>0</v>
      </c>
      <c r="R27" s="10">
        <v>0</v>
      </c>
      <c r="S27" s="16">
        <v>0</v>
      </c>
      <c r="T27" s="10">
        <v>0</v>
      </c>
      <c r="U27" s="16">
        <v>0</v>
      </c>
      <c r="V27" s="16">
        <v>0</v>
      </c>
      <c r="W27" s="10">
        <v>0</v>
      </c>
      <c r="X27" s="16">
        <v>0</v>
      </c>
      <c r="Y27" s="16">
        <v>0</v>
      </c>
      <c r="Z27" s="10">
        <v>0</v>
      </c>
      <c r="AA27" s="27">
        <v>0</v>
      </c>
      <c r="AB27" s="27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/>
      <c r="AW27" s="16">
        <v>0</v>
      </c>
      <c r="AX27" s="16">
        <v>0</v>
      </c>
      <c r="AY27" s="16"/>
      <c r="AZ27" s="16"/>
      <c r="BA27" s="16">
        <v>0</v>
      </c>
      <c r="BB27" s="10">
        <v>0</v>
      </c>
      <c r="BC27" s="16">
        <v>0</v>
      </c>
      <c r="BD27" s="16"/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0">
        <v>0</v>
      </c>
      <c r="BQ27" s="16">
        <v>0</v>
      </c>
      <c r="BR27" s="17">
        <v>0</v>
      </c>
      <c r="BS27" s="16">
        <v>0</v>
      </c>
      <c r="BT27" s="30" t="s">
        <v>115</v>
      </c>
      <c r="BU27" s="30" t="s">
        <v>115</v>
      </c>
      <c r="BV27" s="16">
        <v>0</v>
      </c>
      <c r="BW27" s="16">
        <v>0</v>
      </c>
      <c r="BX27" s="17">
        <v>0</v>
      </c>
      <c r="BY27" s="16">
        <v>0</v>
      </c>
      <c r="BZ27" s="16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4"/>
      <c r="CZ27" s="4"/>
    </row>
    <row r="28" spans="1:104" ht="15">
      <c r="A28" s="13" t="s">
        <v>106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0">
        <v>0</v>
      </c>
      <c r="N28" s="16">
        <v>0</v>
      </c>
      <c r="O28" s="16">
        <v>0</v>
      </c>
      <c r="P28" s="16">
        <v>0</v>
      </c>
      <c r="Q28" s="16">
        <v>0</v>
      </c>
      <c r="R28" s="10">
        <v>0</v>
      </c>
      <c r="S28" s="16">
        <v>0</v>
      </c>
      <c r="T28" s="10">
        <v>0</v>
      </c>
      <c r="U28" s="16">
        <v>0</v>
      </c>
      <c r="V28" s="16">
        <v>0</v>
      </c>
      <c r="W28" s="10">
        <v>0</v>
      </c>
      <c r="X28" s="16">
        <v>0</v>
      </c>
      <c r="Y28" s="16">
        <v>0</v>
      </c>
      <c r="Z28" s="10">
        <v>0</v>
      </c>
      <c r="AA28" s="27">
        <v>7.282800000000002</v>
      </c>
      <c r="AB28" s="27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/>
      <c r="AW28" s="16">
        <v>0</v>
      </c>
      <c r="AX28" s="16">
        <v>0</v>
      </c>
      <c r="AY28" s="16"/>
      <c r="AZ28" s="16"/>
      <c r="BA28" s="16">
        <v>0</v>
      </c>
      <c r="BB28" s="10">
        <v>0</v>
      </c>
      <c r="BC28" s="16">
        <v>0</v>
      </c>
      <c r="BD28" s="16"/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0">
        <v>0</v>
      </c>
      <c r="BQ28" s="16">
        <v>0</v>
      </c>
      <c r="BR28" s="17">
        <v>0</v>
      </c>
      <c r="BS28" s="16">
        <v>0</v>
      </c>
      <c r="BT28" s="30" t="s">
        <v>115</v>
      </c>
      <c r="BU28" s="30" t="s">
        <v>115</v>
      </c>
      <c r="BV28" s="16">
        <v>0</v>
      </c>
      <c r="BW28" s="16">
        <v>0</v>
      </c>
      <c r="BX28" s="17">
        <v>0</v>
      </c>
      <c r="BY28" s="16">
        <v>0</v>
      </c>
      <c r="BZ28" s="16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4"/>
      <c r="CZ28" s="4"/>
    </row>
    <row r="29" spans="1:104" ht="15">
      <c r="A29" s="13" t="s">
        <v>33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0">
        <v>0</v>
      </c>
      <c r="N29" s="16">
        <v>0</v>
      </c>
      <c r="O29" s="16">
        <v>0</v>
      </c>
      <c r="P29" s="16">
        <v>0</v>
      </c>
      <c r="Q29" s="16">
        <v>0</v>
      </c>
      <c r="R29" s="10">
        <v>0</v>
      </c>
      <c r="S29" s="16">
        <v>0</v>
      </c>
      <c r="T29" s="10">
        <v>0</v>
      </c>
      <c r="U29" s="16">
        <v>0</v>
      </c>
      <c r="V29" s="16">
        <v>0</v>
      </c>
      <c r="W29" s="10">
        <v>0</v>
      </c>
      <c r="X29" s="16">
        <v>0</v>
      </c>
      <c r="Y29" s="16">
        <v>0</v>
      </c>
      <c r="Z29" s="10">
        <v>0</v>
      </c>
      <c r="AA29" s="27">
        <v>139.81770931199117</v>
      </c>
      <c r="AB29" s="27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/>
      <c r="AW29" s="16">
        <v>0</v>
      </c>
      <c r="AX29" s="16">
        <v>0</v>
      </c>
      <c r="AY29" s="16"/>
      <c r="AZ29" s="16"/>
      <c r="BA29" s="16">
        <v>0</v>
      </c>
      <c r="BB29" s="10">
        <v>0</v>
      </c>
      <c r="BC29" s="16">
        <v>0</v>
      </c>
      <c r="BD29" s="16"/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0">
        <v>0</v>
      </c>
      <c r="BQ29" s="16">
        <v>0</v>
      </c>
      <c r="BR29" s="17">
        <v>0</v>
      </c>
      <c r="BS29" s="16">
        <v>0</v>
      </c>
      <c r="BT29" s="30" t="s">
        <v>115</v>
      </c>
      <c r="BU29" s="30" t="s">
        <v>115</v>
      </c>
      <c r="BV29" s="16">
        <v>0</v>
      </c>
      <c r="BW29" s="16">
        <v>0</v>
      </c>
      <c r="BX29" s="17">
        <v>0</v>
      </c>
      <c r="BY29" s="16">
        <v>0</v>
      </c>
      <c r="BZ29" s="16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6">
        <v>0</v>
      </c>
      <c r="CI29" s="16">
        <v>0</v>
      </c>
      <c r="CJ29" s="16">
        <v>0</v>
      </c>
      <c r="CK29" s="16">
        <v>140</v>
      </c>
      <c r="CL29" s="16">
        <v>0</v>
      </c>
      <c r="CM29" s="16">
        <v>0</v>
      </c>
      <c r="CN29" s="16">
        <v>35</v>
      </c>
      <c r="CO29" s="16">
        <v>55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4"/>
      <c r="CZ29" s="4"/>
    </row>
    <row r="30" spans="1:104" ht="15">
      <c r="A30" s="13" t="s">
        <v>108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0">
        <v>0</v>
      </c>
      <c r="N30" s="16">
        <v>0</v>
      </c>
      <c r="O30" s="16">
        <v>0</v>
      </c>
      <c r="P30" s="16">
        <v>0</v>
      </c>
      <c r="Q30" s="16">
        <v>0</v>
      </c>
      <c r="R30" s="10">
        <v>0</v>
      </c>
      <c r="S30" s="16">
        <v>0</v>
      </c>
      <c r="T30" s="10">
        <v>0</v>
      </c>
      <c r="U30" s="16">
        <v>0</v>
      </c>
      <c r="V30" s="16">
        <v>0</v>
      </c>
      <c r="W30" s="10">
        <v>0</v>
      </c>
      <c r="X30" s="16">
        <v>0</v>
      </c>
      <c r="Y30" s="16">
        <v>0</v>
      </c>
      <c r="Z30" s="10">
        <v>0</v>
      </c>
      <c r="AA30" s="27">
        <v>0</v>
      </c>
      <c r="AB30" s="27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/>
      <c r="AW30" s="16">
        <v>0</v>
      </c>
      <c r="AX30" s="16">
        <v>0</v>
      </c>
      <c r="AY30" s="16"/>
      <c r="AZ30" s="16"/>
      <c r="BA30" s="16">
        <v>0</v>
      </c>
      <c r="BB30" s="10">
        <v>0</v>
      </c>
      <c r="BC30" s="16">
        <v>0</v>
      </c>
      <c r="BD30" s="16"/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0">
        <v>0</v>
      </c>
      <c r="BQ30" s="16">
        <v>0</v>
      </c>
      <c r="BR30" s="17">
        <v>0</v>
      </c>
      <c r="BS30" s="16">
        <v>0</v>
      </c>
      <c r="BT30" s="30" t="s">
        <v>115</v>
      </c>
      <c r="BU30" s="30" t="s">
        <v>115</v>
      </c>
      <c r="BV30" s="16">
        <v>0</v>
      </c>
      <c r="BW30" s="16">
        <v>0</v>
      </c>
      <c r="BX30" s="17">
        <v>0</v>
      </c>
      <c r="BY30" s="16">
        <v>0</v>
      </c>
      <c r="BZ30" s="16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4"/>
      <c r="CZ30" s="4"/>
    </row>
    <row r="31" spans="1:104" ht="15">
      <c r="A31" s="13" t="s">
        <v>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0">
        <v>0</v>
      </c>
      <c r="N31" s="16">
        <v>0</v>
      </c>
      <c r="O31" s="16">
        <v>0</v>
      </c>
      <c r="P31" s="16">
        <v>0</v>
      </c>
      <c r="Q31" s="16">
        <v>0</v>
      </c>
      <c r="R31" s="10">
        <v>0</v>
      </c>
      <c r="S31" s="16">
        <v>0</v>
      </c>
      <c r="T31" s="10">
        <v>0</v>
      </c>
      <c r="U31" s="16">
        <v>0</v>
      </c>
      <c r="V31" s="16">
        <v>0</v>
      </c>
      <c r="W31" s="10">
        <v>0</v>
      </c>
      <c r="X31" s="16">
        <v>0</v>
      </c>
      <c r="Y31" s="16">
        <v>0</v>
      </c>
      <c r="Z31" s="10">
        <v>0</v>
      </c>
      <c r="AA31" s="27">
        <v>17.03792807732407</v>
      </c>
      <c r="AB31" s="27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11</v>
      </c>
      <c r="AJ31" s="16">
        <v>56</v>
      </c>
      <c r="AK31" s="16">
        <v>16</v>
      </c>
      <c r="AL31" s="16">
        <v>0</v>
      </c>
      <c r="AM31" s="16">
        <v>4</v>
      </c>
      <c r="AN31" s="16">
        <v>0</v>
      </c>
      <c r="AO31" s="16">
        <v>0</v>
      </c>
      <c r="AP31" s="16">
        <v>7</v>
      </c>
      <c r="AQ31" s="16">
        <v>0</v>
      </c>
      <c r="AR31" s="16">
        <v>15</v>
      </c>
      <c r="AS31" s="16">
        <v>0</v>
      </c>
      <c r="AT31" s="16">
        <v>1</v>
      </c>
      <c r="AU31" s="16">
        <v>4</v>
      </c>
      <c r="AV31" s="16"/>
      <c r="AW31" s="16">
        <v>0</v>
      </c>
      <c r="AX31" s="16">
        <v>0</v>
      </c>
      <c r="AY31" s="16"/>
      <c r="AZ31" s="16"/>
      <c r="BA31" s="16">
        <v>0</v>
      </c>
      <c r="BB31" s="10">
        <v>0</v>
      </c>
      <c r="BC31" s="16">
        <v>0</v>
      </c>
      <c r="BD31" s="16"/>
      <c r="BE31" s="16">
        <v>0</v>
      </c>
      <c r="BF31" s="16">
        <v>0</v>
      </c>
      <c r="BG31" s="16">
        <v>0</v>
      </c>
      <c r="BH31" s="16">
        <v>99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0">
        <v>0</v>
      </c>
      <c r="BQ31" s="16">
        <v>0</v>
      </c>
      <c r="BR31" s="17">
        <v>0</v>
      </c>
      <c r="BS31" s="16">
        <v>0</v>
      </c>
      <c r="BT31" s="30" t="s">
        <v>115</v>
      </c>
      <c r="BU31" s="30" t="s">
        <v>115</v>
      </c>
      <c r="BV31" s="16">
        <v>0</v>
      </c>
      <c r="BW31" s="16">
        <v>0</v>
      </c>
      <c r="BX31" s="17">
        <v>0</v>
      </c>
      <c r="BY31" s="16">
        <v>0</v>
      </c>
      <c r="BZ31" s="16">
        <v>1526</v>
      </c>
      <c r="CA31" s="10">
        <v>1526</v>
      </c>
      <c r="CB31" s="10">
        <v>1526</v>
      </c>
      <c r="CC31" s="10">
        <v>1526</v>
      </c>
      <c r="CD31" s="10">
        <v>1526</v>
      </c>
      <c r="CE31" s="10">
        <v>1526</v>
      </c>
      <c r="CF31" s="10">
        <v>0</v>
      </c>
      <c r="CG31" s="10">
        <v>0</v>
      </c>
      <c r="CH31" s="16">
        <v>0</v>
      </c>
      <c r="CI31" s="16">
        <v>0</v>
      </c>
      <c r="CJ31" s="16">
        <v>0</v>
      </c>
      <c r="CK31" s="16">
        <v>5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4"/>
      <c r="CZ31" s="4"/>
    </row>
    <row r="32" spans="1:104" ht="15">
      <c r="A32" s="13" t="s">
        <v>109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0">
        <v>0</v>
      </c>
      <c r="N32" s="16">
        <v>0</v>
      </c>
      <c r="O32" s="16">
        <v>0</v>
      </c>
      <c r="P32" s="16">
        <v>0</v>
      </c>
      <c r="Q32" s="16">
        <v>0</v>
      </c>
      <c r="R32" s="10">
        <v>0</v>
      </c>
      <c r="S32" s="16">
        <v>0</v>
      </c>
      <c r="T32" s="10">
        <v>0</v>
      </c>
      <c r="U32" s="16">
        <v>0</v>
      </c>
      <c r="V32" s="16">
        <v>0</v>
      </c>
      <c r="W32" s="10">
        <v>0</v>
      </c>
      <c r="X32" s="16">
        <v>0</v>
      </c>
      <c r="Y32" s="16">
        <v>0</v>
      </c>
      <c r="Z32" s="10">
        <v>0</v>
      </c>
      <c r="AA32" s="27">
        <v>0</v>
      </c>
      <c r="AB32" s="27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/>
      <c r="AW32" s="16">
        <v>0</v>
      </c>
      <c r="AX32" s="16">
        <v>0</v>
      </c>
      <c r="AY32" s="16"/>
      <c r="AZ32" s="16"/>
      <c r="BA32" s="16">
        <v>0</v>
      </c>
      <c r="BB32" s="10">
        <v>0</v>
      </c>
      <c r="BC32" s="16">
        <v>0</v>
      </c>
      <c r="BD32" s="16"/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0">
        <v>0</v>
      </c>
      <c r="BQ32" s="16">
        <v>0</v>
      </c>
      <c r="BR32" s="17">
        <v>0</v>
      </c>
      <c r="BS32" s="16">
        <v>0</v>
      </c>
      <c r="BT32" s="30" t="s">
        <v>115</v>
      </c>
      <c r="BU32" s="30" t="s">
        <v>115</v>
      </c>
      <c r="BV32" s="16">
        <v>0</v>
      </c>
      <c r="BW32" s="16">
        <v>0</v>
      </c>
      <c r="BX32" s="17">
        <v>0</v>
      </c>
      <c r="BY32" s="16">
        <v>0</v>
      </c>
      <c r="BZ32" s="16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4"/>
      <c r="CZ32" s="4"/>
    </row>
    <row r="33" spans="1:104" ht="15">
      <c r="A33" s="13" t="s">
        <v>112</v>
      </c>
      <c r="B33" s="16">
        <v>6</v>
      </c>
      <c r="C33" s="16">
        <v>0</v>
      </c>
      <c r="D33" s="16">
        <v>0</v>
      </c>
      <c r="E33" s="16">
        <v>0</v>
      </c>
      <c r="F33" s="16">
        <v>0</v>
      </c>
      <c r="G33" s="16">
        <v>62</v>
      </c>
      <c r="H33" s="16">
        <v>0</v>
      </c>
      <c r="I33" s="16">
        <v>0</v>
      </c>
      <c r="J33" s="16">
        <v>0</v>
      </c>
      <c r="K33" s="16">
        <v>500</v>
      </c>
      <c r="L33" s="16">
        <v>3</v>
      </c>
      <c r="M33" s="10">
        <v>3</v>
      </c>
      <c r="N33" s="16">
        <v>427</v>
      </c>
      <c r="O33" s="16">
        <v>9</v>
      </c>
      <c r="P33" s="16">
        <v>49</v>
      </c>
      <c r="Q33" s="16">
        <v>22</v>
      </c>
      <c r="R33" s="10">
        <v>22</v>
      </c>
      <c r="S33" s="16">
        <v>0</v>
      </c>
      <c r="T33" s="10">
        <v>927</v>
      </c>
      <c r="U33" s="16">
        <v>59</v>
      </c>
      <c r="V33" s="16">
        <v>1</v>
      </c>
      <c r="W33" s="10">
        <v>1</v>
      </c>
      <c r="X33" s="16">
        <v>25</v>
      </c>
      <c r="Y33" s="16">
        <v>8</v>
      </c>
      <c r="Z33" s="10">
        <v>8</v>
      </c>
      <c r="AA33" s="27">
        <v>0</v>
      </c>
      <c r="AB33" s="27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1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/>
      <c r="AW33" s="16">
        <v>0</v>
      </c>
      <c r="AX33" s="16">
        <v>8</v>
      </c>
      <c r="AY33" s="16"/>
      <c r="AZ33" s="16"/>
      <c r="BA33" s="16">
        <v>57</v>
      </c>
      <c r="BB33" s="10">
        <v>57</v>
      </c>
      <c r="BC33" s="16">
        <v>0</v>
      </c>
      <c r="BD33" s="16"/>
      <c r="BE33" s="16">
        <v>11</v>
      </c>
      <c r="BF33" s="16">
        <v>1</v>
      </c>
      <c r="BG33" s="16">
        <v>0</v>
      </c>
      <c r="BH33" s="16">
        <v>0</v>
      </c>
      <c r="BI33" s="16">
        <v>2</v>
      </c>
      <c r="BJ33" s="16">
        <v>0</v>
      </c>
      <c r="BK33" s="16">
        <v>1</v>
      </c>
      <c r="BL33" s="16">
        <v>0</v>
      </c>
      <c r="BM33" s="16">
        <v>0</v>
      </c>
      <c r="BN33" s="16">
        <v>0</v>
      </c>
      <c r="BO33" s="16">
        <v>0</v>
      </c>
      <c r="BP33" s="10">
        <v>0</v>
      </c>
      <c r="BQ33" s="16">
        <v>0</v>
      </c>
      <c r="BR33" s="17">
        <v>0</v>
      </c>
      <c r="BS33" s="16">
        <v>0</v>
      </c>
      <c r="BT33" s="30" t="s">
        <v>115</v>
      </c>
      <c r="BU33" s="30" t="s">
        <v>115</v>
      </c>
      <c r="BV33" s="16">
        <v>0</v>
      </c>
      <c r="BW33" s="16">
        <v>0</v>
      </c>
      <c r="BX33" s="17">
        <v>0</v>
      </c>
      <c r="BY33" s="16">
        <v>0</v>
      </c>
      <c r="BZ33" s="16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6">
        <v>0</v>
      </c>
      <c r="CI33" s="16">
        <v>0</v>
      </c>
      <c r="CJ33" s="16">
        <v>0</v>
      </c>
      <c r="CK33" s="16">
        <v>10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4"/>
      <c r="CZ33" s="4"/>
    </row>
    <row r="34" spans="1:104" ht="15">
      <c r="A34" s="13" t="s">
        <v>92</v>
      </c>
      <c r="B34" s="16">
        <v>10</v>
      </c>
      <c r="C34" s="16">
        <v>0</v>
      </c>
      <c r="D34" s="16">
        <v>0</v>
      </c>
      <c r="E34" s="16">
        <v>0</v>
      </c>
      <c r="F34" s="16">
        <v>0</v>
      </c>
      <c r="G34" s="16">
        <v>183</v>
      </c>
      <c r="H34" s="16">
        <v>0</v>
      </c>
      <c r="I34" s="16">
        <v>0</v>
      </c>
      <c r="J34" s="16">
        <v>0</v>
      </c>
      <c r="K34" s="16">
        <v>44</v>
      </c>
      <c r="L34" s="16">
        <v>0</v>
      </c>
      <c r="M34" s="10">
        <v>0</v>
      </c>
      <c r="N34" s="16">
        <v>77</v>
      </c>
      <c r="O34" s="16">
        <v>0</v>
      </c>
      <c r="P34" s="16">
        <v>0</v>
      </c>
      <c r="Q34" s="16">
        <v>3</v>
      </c>
      <c r="R34" s="10">
        <v>3</v>
      </c>
      <c r="S34" s="16">
        <v>0</v>
      </c>
      <c r="T34" s="10">
        <v>121</v>
      </c>
      <c r="U34" s="16">
        <v>2</v>
      </c>
      <c r="V34" s="16">
        <v>0</v>
      </c>
      <c r="W34" s="10">
        <v>0</v>
      </c>
      <c r="X34" s="16">
        <v>5</v>
      </c>
      <c r="Y34" s="16">
        <v>54</v>
      </c>
      <c r="Z34" s="10">
        <v>54</v>
      </c>
      <c r="AA34" s="27">
        <v>7.647329390322736</v>
      </c>
      <c r="AB34" s="27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/>
      <c r="AW34" s="16">
        <v>0</v>
      </c>
      <c r="AX34" s="16">
        <v>0</v>
      </c>
      <c r="AY34" s="16"/>
      <c r="AZ34" s="16"/>
      <c r="BA34" s="16">
        <v>0</v>
      </c>
      <c r="BB34" s="10">
        <v>0</v>
      </c>
      <c r="BC34" s="16">
        <v>0</v>
      </c>
      <c r="BD34" s="16"/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0">
        <v>0</v>
      </c>
      <c r="BQ34" s="16">
        <v>0</v>
      </c>
      <c r="BR34" s="17">
        <v>0</v>
      </c>
      <c r="BS34" s="16">
        <v>0</v>
      </c>
      <c r="BT34" s="30" t="s">
        <v>115</v>
      </c>
      <c r="BU34" s="30" t="s">
        <v>115</v>
      </c>
      <c r="BV34" s="16">
        <v>0</v>
      </c>
      <c r="BW34" s="16">
        <v>0</v>
      </c>
      <c r="BX34" s="17">
        <v>0</v>
      </c>
      <c r="BY34" s="16">
        <v>0</v>
      </c>
      <c r="BZ34" s="16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4"/>
      <c r="CZ34" s="4"/>
    </row>
    <row r="35" spans="1:104" ht="15">
      <c r="A35" s="13" t="s">
        <v>107</v>
      </c>
      <c r="B35" s="16">
        <v>26</v>
      </c>
      <c r="C35" s="16">
        <v>0</v>
      </c>
      <c r="D35" s="16">
        <v>0</v>
      </c>
      <c r="E35" s="16">
        <v>0</v>
      </c>
      <c r="F35" s="16">
        <v>0</v>
      </c>
      <c r="G35" s="16">
        <v>355</v>
      </c>
      <c r="H35" s="16">
        <v>0</v>
      </c>
      <c r="I35" s="16">
        <v>0</v>
      </c>
      <c r="J35" s="16">
        <v>0</v>
      </c>
      <c r="K35" s="16">
        <v>74</v>
      </c>
      <c r="L35" s="16">
        <v>12</v>
      </c>
      <c r="M35" s="10">
        <v>12</v>
      </c>
      <c r="N35" s="16">
        <v>108</v>
      </c>
      <c r="O35" s="16">
        <v>3</v>
      </c>
      <c r="P35" s="16">
        <v>49</v>
      </c>
      <c r="Q35" s="16">
        <v>7</v>
      </c>
      <c r="R35" s="10">
        <v>7</v>
      </c>
      <c r="S35" s="16">
        <v>1</v>
      </c>
      <c r="T35" s="10">
        <v>182</v>
      </c>
      <c r="U35" s="16">
        <v>3</v>
      </c>
      <c r="V35" s="16">
        <v>24</v>
      </c>
      <c r="W35" s="10">
        <v>24</v>
      </c>
      <c r="X35" s="16">
        <v>3</v>
      </c>
      <c r="Y35" s="16">
        <v>175</v>
      </c>
      <c r="Z35" s="10">
        <v>175</v>
      </c>
      <c r="AA35" s="27">
        <v>37.892275700116286</v>
      </c>
      <c r="AB35" s="27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2520</v>
      </c>
      <c r="AJ35" s="16">
        <v>2815</v>
      </c>
      <c r="AK35" s="16">
        <v>1065</v>
      </c>
      <c r="AL35" s="16">
        <v>353</v>
      </c>
      <c r="AM35" s="16">
        <v>421</v>
      </c>
      <c r="AN35" s="16">
        <v>0</v>
      </c>
      <c r="AO35" s="16">
        <v>15</v>
      </c>
      <c r="AP35" s="16">
        <v>3394</v>
      </c>
      <c r="AQ35" s="16">
        <v>224</v>
      </c>
      <c r="AR35" s="16">
        <v>684</v>
      </c>
      <c r="AS35" s="16">
        <v>50</v>
      </c>
      <c r="AT35" s="16">
        <v>298</v>
      </c>
      <c r="AU35" s="16">
        <v>179</v>
      </c>
      <c r="AV35" s="16"/>
      <c r="AW35" s="16">
        <v>22</v>
      </c>
      <c r="AX35" s="16">
        <v>0</v>
      </c>
      <c r="AY35" s="16"/>
      <c r="AZ35" s="16"/>
      <c r="BA35" s="16">
        <v>732</v>
      </c>
      <c r="BB35" s="10">
        <v>732</v>
      </c>
      <c r="BC35" s="16">
        <v>254</v>
      </c>
      <c r="BD35" s="16"/>
      <c r="BE35" s="16">
        <v>262</v>
      </c>
      <c r="BF35" s="16">
        <v>34</v>
      </c>
      <c r="BG35" s="16">
        <v>0</v>
      </c>
      <c r="BH35" s="16">
        <v>3060</v>
      </c>
      <c r="BI35" s="16">
        <v>16</v>
      </c>
      <c r="BJ35" s="16">
        <v>9</v>
      </c>
      <c r="BK35" s="16">
        <v>8</v>
      </c>
      <c r="BL35" s="16">
        <v>0</v>
      </c>
      <c r="BM35" s="16">
        <v>0</v>
      </c>
      <c r="BN35" s="16">
        <v>0</v>
      </c>
      <c r="BO35" s="16">
        <v>0</v>
      </c>
      <c r="BP35" s="10">
        <v>0</v>
      </c>
      <c r="BQ35" s="16">
        <v>0</v>
      </c>
      <c r="BR35" s="17">
        <v>0</v>
      </c>
      <c r="BS35" s="16">
        <v>0</v>
      </c>
      <c r="BT35" s="30" t="s">
        <v>115</v>
      </c>
      <c r="BU35" s="30" t="s">
        <v>115</v>
      </c>
      <c r="BV35" s="16">
        <v>0</v>
      </c>
      <c r="BW35" s="16">
        <v>0</v>
      </c>
      <c r="BX35" s="17">
        <v>0</v>
      </c>
      <c r="BY35" s="16">
        <v>0</v>
      </c>
      <c r="BZ35" s="16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6">
        <v>5</v>
      </c>
      <c r="CI35" s="16">
        <v>60</v>
      </c>
      <c r="CJ35" s="16">
        <v>0</v>
      </c>
      <c r="CK35" s="16">
        <v>2</v>
      </c>
      <c r="CL35" s="16">
        <v>0</v>
      </c>
      <c r="CM35" s="16">
        <v>0</v>
      </c>
      <c r="CN35" s="16">
        <v>0</v>
      </c>
      <c r="CO35" s="16">
        <v>0</v>
      </c>
      <c r="CP35" s="16">
        <v>86</v>
      </c>
      <c r="CQ35" s="16">
        <v>53</v>
      </c>
      <c r="CR35" s="16">
        <v>0</v>
      </c>
      <c r="CS35" s="16">
        <v>1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4"/>
      <c r="CZ35" s="4"/>
    </row>
    <row r="36" spans="1:104" ht="15">
      <c r="A36" s="13" t="s">
        <v>103</v>
      </c>
      <c r="B36" s="16">
        <v>24</v>
      </c>
      <c r="C36" s="16">
        <v>0</v>
      </c>
      <c r="D36" s="16">
        <v>2</v>
      </c>
      <c r="E36" s="16">
        <v>0</v>
      </c>
      <c r="F36" s="16">
        <v>0</v>
      </c>
      <c r="G36" s="16">
        <v>136</v>
      </c>
      <c r="H36" s="16">
        <v>13</v>
      </c>
      <c r="I36" s="16">
        <v>0</v>
      </c>
      <c r="J36" s="16">
        <v>0</v>
      </c>
      <c r="K36" s="16">
        <v>157</v>
      </c>
      <c r="L36" s="16">
        <v>6</v>
      </c>
      <c r="M36" s="10">
        <v>6</v>
      </c>
      <c r="N36" s="16">
        <v>386</v>
      </c>
      <c r="O36" s="16">
        <v>34</v>
      </c>
      <c r="P36" s="16">
        <v>96</v>
      </c>
      <c r="Q36" s="16">
        <v>127</v>
      </c>
      <c r="R36" s="10">
        <v>127</v>
      </c>
      <c r="S36" s="16">
        <v>8</v>
      </c>
      <c r="T36" s="10">
        <v>543</v>
      </c>
      <c r="U36" s="16">
        <v>60</v>
      </c>
      <c r="V36" s="16">
        <v>29</v>
      </c>
      <c r="W36" s="10">
        <v>29</v>
      </c>
      <c r="X36" s="16">
        <v>89</v>
      </c>
      <c r="Y36" s="16">
        <v>641</v>
      </c>
      <c r="Z36" s="10">
        <v>641</v>
      </c>
      <c r="AA36" s="27">
        <v>0.0366999999999999</v>
      </c>
      <c r="AB36" s="27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/>
      <c r="AW36" s="16">
        <v>0</v>
      </c>
      <c r="AX36" s="16">
        <v>0</v>
      </c>
      <c r="AY36" s="16"/>
      <c r="AZ36" s="16"/>
      <c r="BA36" s="16">
        <v>24</v>
      </c>
      <c r="BB36" s="10">
        <v>24</v>
      </c>
      <c r="BC36" s="16">
        <v>0</v>
      </c>
      <c r="BD36" s="16"/>
      <c r="BE36" s="16">
        <v>0</v>
      </c>
      <c r="BF36" s="16">
        <v>18</v>
      </c>
      <c r="BG36" s="16">
        <v>13</v>
      </c>
      <c r="BH36" s="16">
        <v>206</v>
      </c>
      <c r="BI36" s="16">
        <v>18</v>
      </c>
      <c r="BJ36" s="16">
        <v>0</v>
      </c>
      <c r="BK36" s="16">
        <v>3</v>
      </c>
      <c r="BL36" s="16">
        <v>0</v>
      </c>
      <c r="BM36" s="16">
        <v>0</v>
      </c>
      <c r="BN36" s="16">
        <v>0</v>
      </c>
      <c r="BO36" s="16">
        <v>0</v>
      </c>
      <c r="BP36" s="10">
        <v>0</v>
      </c>
      <c r="BQ36" s="16">
        <v>0</v>
      </c>
      <c r="BR36" s="17">
        <v>0</v>
      </c>
      <c r="BS36" s="16">
        <v>1</v>
      </c>
      <c r="BT36" s="30" t="s">
        <v>115</v>
      </c>
      <c r="BU36" s="30" t="s">
        <v>115</v>
      </c>
      <c r="BV36" s="16">
        <v>0</v>
      </c>
      <c r="BW36" s="16">
        <v>0</v>
      </c>
      <c r="BX36" s="17">
        <v>0</v>
      </c>
      <c r="BY36" s="16">
        <v>0</v>
      </c>
      <c r="BZ36" s="16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6">
        <v>0</v>
      </c>
      <c r="CI36" s="16">
        <v>0</v>
      </c>
      <c r="CJ36" s="16">
        <v>0</v>
      </c>
      <c r="CK36" s="16">
        <v>1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4"/>
      <c r="CZ36" s="4"/>
    </row>
    <row r="37" spans="1:102" ht="15">
      <c r="A37" s="13" t="s">
        <v>117</v>
      </c>
      <c r="B37" s="16">
        <f>SUM(B13:B36)</f>
        <v>2698</v>
      </c>
      <c r="C37" s="16">
        <f aca="true" t="shared" si="7" ref="C37:AF37">SUM(C13:C36)</f>
        <v>4068</v>
      </c>
      <c r="D37" s="16">
        <f t="shared" si="7"/>
        <v>4794</v>
      </c>
      <c r="E37" s="16">
        <f t="shared" si="7"/>
        <v>2579</v>
      </c>
      <c r="F37" s="16">
        <f t="shared" si="7"/>
        <v>1725</v>
      </c>
      <c r="G37" s="16">
        <f t="shared" si="7"/>
        <v>4164</v>
      </c>
      <c r="H37" s="16">
        <f t="shared" si="7"/>
        <v>14868</v>
      </c>
      <c r="I37" s="16">
        <f t="shared" si="7"/>
        <v>2064</v>
      </c>
      <c r="J37" s="16">
        <f t="shared" si="7"/>
        <v>2197</v>
      </c>
      <c r="K37" s="16">
        <f t="shared" si="7"/>
        <v>5769</v>
      </c>
      <c r="L37" s="16">
        <f t="shared" si="7"/>
        <v>9717</v>
      </c>
      <c r="M37" s="10">
        <f t="shared" si="7"/>
        <v>9717</v>
      </c>
      <c r="N37" s="16">
        <f t="shared" si="7"/>
        <v>5733</v>
      </c>
      <c r="O37" s="16">
        <f t="shared" si="7"/>
        <v>15570</v>
      </c>
      <c r="P37" s="16">
        <f t="shared" si="7"/>
        <v>8003</v>
      </c>
      <c r="Q37" s="16">
        <f t="shared" si="7"/>
        <v>28006</v>
      </c>
      <c r="R37" s="10">
        <f t="shared" si="7"/>
        <v>28006</v>
      </c>
      <c r="S37" s="16">
        <f>SUM(S13:S36)</f>
        <v>24526</v>
      </c>
      <c r="T37" s="10">
        <f>SUM(T13:T36)</f>
        <v>11502</v>
      </c>
      <c r="U37" s="16">
        <f t="shared" si="7"/>
        <v>3081</v>
      </c>
      <c r="V37" s="16">
        <f t="shared" si="7"/>
        <v>25331</v>
      </c>
      <c r="W37" s="10">
        <f t="shared" si="7"/>
        <v>25331</v>
      </c>
      <c r="X37" s="16">
        <f t="shared" si="7"/>
        <v>14652</v>
      </c>
      <c r="Y37" s="16">
        <f t="shared" si="7"/>
        <v>4350</v>
      </c>
      <c r="Z37" s="10">
        <f t="shared" si="7"/>
        <v>4350</v>
      </c>
      <c r="AA37" s="27">
        <f t="shared" si="7"/>
        <v>4026.504609577216</v>
      </c>
      <c r="AB37" s="27">
        <f t="shared" si="7"/>
        <v>146.72085496168108</v>
      </c>
      <c r="AC37" s="16">
        <f t="shared" si="7"/>
        <v>10408</v>
      </c>
      <c r="AD37" s="16">
        <f t="shared" si="7"/>
        <v>27110</v>
      </c>
      <c r="AE37" s="16">
        <f t="shared" si="7"/>
        <v>3736</v>
      </c>
      <c r="AF37" s="16">
        <f t="shared" si="7"/>
        <v>0</v>
      </c>
      <c r="AG37" s="16">
        <f aca="true" t="shared" si="8" ref="AG37:AX37">SUM(AG13:AG36)</f>
        <v>22101</v>
      </c>
      <c r="AH37" s="16">
        <f t="shared" si="8"/>
        <v>2889</v>
      </c>
      <c r="AI37" s="16">
        <f t="shared" si="8"/>
        <v>156942</v>
      </c>
      <c r="AJ37" s="16">
        <f t="shared" si="8"/>
        <v>145725</v>
      </c>
      <c r="AK37" s="16">
        <f t="shared" si="8"/>
        <v>69611</v>
      </c>
      <c r="AL37" s="16">
        <f t="shared" si="8"/>
        <v>38627</v>
      </c>
      <c r="AM37" s="16">
        <f t="shared" si="8"/>
        <v>191222</v>
      </c>
      <c r="AN37" s="16">
        <f t="shared" si="8"/>
        <v>9800</v>
      </c>
      <c r="AO37" s="16">
        <f t="shared" si="8"/>
        <v>918</v>
      </c>
      <c r="AP37" s="16">
        <f t="shared" si="8"/>
        <v>28343</v>
      </c>
      <c r="AQ37" s="16">
        <f t="shared" si="8"/>
        <v>14221</v>
      </c>
      <c r="AR37" s="16">
        <f t="shared" si="8"/>
        <v>36668</v>
      </c>
      <c r="AS37" s="16">
        <f t="shared" si="8"/>
        <v>4090</v>
      </c>
      <c r="AT37" s="16">
        <f t="shared" si="8"/>
        <v>13584</v>
      </c>
      <c r="AU37" s="16">
        <f t="shared" si="8"/>
        <v>11120</v>
      </c>
      <c r="AV37" s="16"/>
      <c r="AW37" s="16">
        <f t="shared" si="8"/>
        <v>6543</v>
      </c>
      <c r="AX37" s="16">
        <f t="shared" si="8"/>
        <v>3284</v>
      </c>
      <c r="AY37" s="16"/>
      <c r="AZ37" s="16"/>
      <c r="BA37" s="16">
        <f>SUM(BA13:BA36)</f>
        <v>17600</v>
      </c>
      <c r="BB37" s="10">
        <f>SUM(BB13:BB36)</f>
        <v>17600</v>
      </c>
      <c r="BC37" s="16">
        <f>SUM(BC13:BC36)</f>
        <v>10817</v>
      </c>
      <c r="BD37" s="16"/>
      <c r="BE37" s="16">
        <f aca="true" t="shared" si="9" ref="BE37:CS37">SUM(BE13:BE36)</f>
        <v>12185</v>
      </c>
      <c r="BF37" s="16">
        <f t="shared" si="9"/>
        <v>2076</v>
      </c>
      <c r="BG37" s="16">
        <f t="shared" si="9"/>
        <v>188</v>
      </c>
      <c r="BH37" s="16">
        <f t="shared" si="9"/>
        <v>8977</v>
      </c>
      <c r="BI37" s="16">
        <f t="shared" si="9"/>
        <v>8107</v>
      </c>
      <c r="BJ37" s="16">
        <f t="shared" si="9"/>
        <v>4776</v>
      </c>
      <c r="BK37" s="16">
        <f t="shared" si="9"/>
        <v>1133</v>
      </c>
      <c r="BL37" s="16">
        <f t="shared" si="9"/>
        <v>3180</v>
      </c>
      <c r="BM37" s="16">
        <f t="shared" si="9"/>
        <v>94061</v>
      </c>
      <c r="BN37" s="16">
        <f t="shared" si="9"/>
        <v>67260</v>
      </c>
      <c r="BO37" s="16">
        <f t="shared" si="9"/>
        <v>323908</v>
      </c>
      <c r="BP37" s="10">
        <f t="shared" si="9"/>
        <v>323908</v>
      </c>
      <c r="BQ37" s="16">
        <f t="shared" si="9"/>
        <v>2800</v>
      </c>
      <c r="BR37" s="17">
        <f t="shared" si="9"/>
        <v>2800</v>
      </c>
      <c r="BS37" s="16">
        <f t="shared" si="9"/>
        <v>758</v>
      </c>
      <c r="BT37" s="30" t="s">
        <v>115</v>
      </c>
      <c r="BU37" s="30" t="s">
        <v>115</v>
      </c>
      <c r="BV37" s="16">
        <f t="shared" si="9"/>
        <v>12406</v>
      </c>
      <c r="BW37" s="16">
        <f t="shared" si="9"/>
        <v>0</v>
      </c>
      <c r="BX37" s="17">
        <f>SUM(BX13:BX36)</f>
        <v>0</v>
      </c>
      <c r="BY37" s="16">
        <f t="shared" si="9"/>
        <v>1137</v>
      </c>
      <c r="BZ37" s="16">
        <f t="shared" si="9"/>
        <v>17986</v>
      </c>
      <c r="CA37" s="10">
        <f t="shared" si="9"/>
        <v>17986</v>
      </c>
      <c r="CB37" s="10">
        <f t="shared" si="9"/>
        <v>17986</v>
      </c>
      <c r="CC37" s="10">
        <f t="shared" si="9"/>
        <v>17986</v>
      </c>
      <c r="CD37" s="10">
        <f t="shared" si="9"/>
        <v>17986</v>
      </c>
      <c r="CE37" s="10">
        <f t="shared" si="9"/>
        <v>17986</v>
      </c>
      <c r="CF37" s="10">
        <f t="shared" si="9"/>
        <v>323908</v>
      </c>
      <c r="CG37" s="10">
        <f>SUM(CG13:CG36)</f>
        <v>12406</v>
      </c>
      <c r="CH37" s="16">
        <f t="shared" si="9"/>
        <v>711</v>
      </c>
      <c r="CI37" s="16">
        <f t="shared" si="9"/>
        <v>5306</v>
      </c>
      <c r="CJ37" s="16">
        <f t="shared" si="9"/>
        <v>1409</v>
      </c>
      <c r="CK37" s="16">
        <f t="shared" si="9"/>
        <v>20382</v>
      </c>
      <c r="CL37" s="16">
        <f t="shared" si="9"/>
        <v>1342</v>
      </c>
      <c r="CM37" s="16">
        <f t="shared" si="9"/>
        <v>2368</v>
      </c>
      <c r="CN37" s="16">
        <f t="shared" si="9"/>
        <v>12812</v>
      </c>
      <c r="CO37" s="16">
        <f t="shared" si="9"/>
        <v>2880</v>
      </c>
      <c r="CP37" s="16">
        <f t="shared" si="9"/>
        <v>1536</v>
      </c>
      <c r="CQ37" s="16">
        <f t="shared" si="9"/>
        <v>555</v>
      </c>
      <c r="CR37" s="16">
        <f t="shared" si="9"/>
        <v>47</v>
      </c>
      <c r="CS37" s="16">
        <f t="shared" si="9"/>
        <v>33</v>
      </c>
      <c r="CT37" s="16">
        <f>SUM(CT13:CT36)</f>
        <v>1347</v>
      </c>
      <c r="CU37" s="16">
        <f>SUM(CU13:CU36)</f>
        <v>282</v>
      </c>
      <c r="CV37" s="16">
        <f>SUM(CV13:CV36)</f>
        <v>320</v>
      </c>
      <c r="CW37" s="16">
        <f>SUM(CW13:CW36)</f>
        <v>1724</v>
      </c>
      <c r="CX37" s="16">
        <f>SUM(CX13:CX36)</f>
        <v>341</v>
      </c>
    </row>
    <row r="38" ht="15">
      <c r="A38" s="45"/>
    </row>
    <row r="39" ht="15.75">
      <c r="A39" s="15" t="s">
        <v>137</v>
      </c>
    </row>
    <row r="40" spans="1:102" ht="15">
      <c r="A40" s="13" t="s">
        <v>93</v>
      </c>
      <c r="B40" s="14">
        <f aca="true" t="shared" si="10" ref="B40:AG40">IF(B$37=0,0,B$10*B13/B$37)</f>
        <v>0.012210701297192128</v>
      </c>
      <c r="C40" s="14">
        <f t="shared" si="10"/>
        <v>0.06434156960940746</v>
      </c>
      <c r="D40" s="14">
        <f t="shared" si="10"/>
        <v>0.13318937670284522</v>
      </c>
      <c r="E40" s="14">
        <f t="shared" si="10"/>
        <v>0</v>
      </c>
      <c r="F40" s="14">
        <f t="shared" si="10"/>
        <v>0</v>
      </c>
      <c r="G40" s="14">
        <f t="shared" si="10"/>
        <v>1.0612833882831396</v>
      </c>
      <c r="H40" s="14">
        <f t="shared" si="10"/>
        <v>5.037557758527208</v>
      </c>
      <c r="I40" s="14">
        <f t="shared" si="10"/>
        <v>0.022211003346769096</v>
      </c>
      <c r="J40" s="14">
        <f t="shared" si="10"/>
        <v>0</v>
      </c>
      <c r="K40" s="14">
        <f t="shared" si="10"/>
        <v>0.7715874922242404</v>
      </c>
      <c r="L40" s="14">
        <f t="shared" si="10"/>
        <v>0.3803977846634609</v>
      </c>
      <c r="M40" s="14">
        <f t="shared" si="10"/>
        <v>0.37428283499416315</v>
      </c>
      <c r="N40" s="14">
        <f t="shared" si="10"/>
        <v>0.08231792245660277</v>
      </c>
      <c r="O40" s="14">
        <f t="shared" si="10"/>
        <v>5.873868314422849</v>
      </c>
      <c r="P40" s="14">
        <f t="shared" si="10"/>
        <v>11.027784714818821</v>
      </c>
      <c r="Q40" s="14">
        <f t="shared" si="10"/>
        <v>17.865340838245597</v>
      </c>
      <c r="R40" s="14">
        <f t="shared" si="10"/>
        <v>1.803423941462371</v>
      </c>
      <c r="S40" s="14">
        <f t="shared" si="10"/>
        <v>4.84379737363953</v>
      </c>
      <c r="T40" s="14">
        <f t="shared" si="10"/>
        <v>7.1712627701478695</v>
      </c>
      <c r="U40" s="14">
        <f t="shared" si="10"/>
        <v>4.210577346850662</v>
      </c>
      <c r="V40" s="14">
        <f t="shared" si="10"/>
        <v>41.159729080774966</v>
      </c>
      <c r="W40" s="14">
        <f t="shared" si="10"/>
        <v>6.66432310532257</v>
      </c>
      <c r="X40" s="14">
        <f t="shared" si="10"/>
        <v>5.3295756632207905</v>
      </c>
      <c r="Y40" s="14">
        <f t="shared" si="10"/>
        <v>5.868024118268211</v>
      </c>
      <c r="Z40" s="14">
        <f t="shared" si="10"/>
        <v>0.3539965852458409</v>
      </c>
      <c r="AA40" s="14">
        <f t="shared" si="10"/>
        <v>0.37380293577254753</v>
      </c>
      <c r="AB40" s="14">
        <f t="shared" si="10"/>
        <v>0</v>
      </c>
      <c r="AC40" s="14">
        <f t="shared" si="10"/>
        <v>0</v>
      </c>
      <c r="AD40" s="14">
        <f t="shared" si="10"/>
        <v>12.391901867736776</v>
      </c>
      <c r="AE40" s="14">
        <f t="shared" si="10"/>
        <v>0</v>
      </c>
      <c r="AF40" s="14">
        <f t="shared" si="10"/>
        <v>0</v>
      </c>
      <c r="AG40" s="14">
        <f t="shared" si="10"/>
        <v>0</v>
      </c>
      <c r="AH40" s="14">
        <f aca="true" t="shared" si="11" ref="AH40:AX40">IF(AH$37=0,0,AH$10*AH13/AH$37)</f>
        <v>0</v>
      </c>
      <c r="AI40" s="14">
        <f t="shared" si="11"/>
        <v>427.55801426814946</v>
      </c>
      <c r="AJ40" s="14">
        <f t="shared" si="11"/>
        <v>518.4096909067938</v>
      </c>
      <c r="AK40" s="14">
        <f t="shared" si="11"/>
        <v>453.3242728411152</v>
      </c>
      <c r="AL40" s="14">
        <f t="shared" si="11"/>
        <v>134.24773938928706</v>
      </c>
      <c r="AM40" s="14">
        <f t="shared" si="11"/>
        <v>304.91129591971765</v>
      </c>
      <c r="AN40" s="14">
        <f t="shared" si="11"/>
        <v>5.952749546690096</v>
      </c>
      <c r="AO40" s="14">
        <f t="shared" si="11"/>
        <v>19.059838108837628</v>
      </c>
      <c r="AP40" s="14">
        <f t="shared" si="11"/>
        <v>1866.4911460502792</v>
      </c>
      <c r="AQ40" s="14">
        <f t="shared" si="11"/>
        <v>59.106138808803884</v>
      </c>
      <c r="AR40" s="14">
        <f t="shared" si="11"/>
        <v>188.35181554451788</v>
      </c>
      <c r="AS40" s="14">
        <f t="shared" si="11"/>
        <v>61.18436572376441</v>
      </c>
      <c r="AT40" s="14">
        <f t="shared" si="11"/>
        <v>220.1224522269524</v>
      </c>
      <c r="AU40" s="14">
        <f t="shared" si="11"/>
        <v>20.516247193887953</v>
      </c>
      <c r="AV40" s="14"/>
      <c r="AW40" s="14">
        <f t="shared" si="11"/>
        <v>21.432840995464783</v>
      </c>
      <c r="AX40" s="14">
        <f t="shared" si="11"/>
        <v>77.09561295209943</v>
      </c>
      <c r="AY40" s="14"/>
      <c r="AZ40" s="14"/>
      <c r="BA40" s="14">
        <f aca="true" t="shared" si="12" ref="BA40:BC63">IF(BA$37=0,0,BA$10*BA13/BA$37)</f>
        <v>97.65727583662736</v>
      </c>
      <c r="BB40" s="14">
        <f t="shared" si="12"/>
        <v>23.081833733170487</v>
      </c>
      <c r="BC40" s="14">
        <f t="shared" si="12"/>
        <v>30.337746140334662</v>
      </c>
      <c r="BD40" s="14"/>
      <c r="BE40" s="14">
        <f aca="true" t="shared" si="13" ref="BE40:BS40">IF(BE$37=0,0,BE$10*BE13/BE$37)</f>
        <v>36.839417535499464</v>
      </c>
      <c r="BF40" s="14">
        <f t="shared" si="13"/>
        <v>10.057519506684518</v>
      </c>
      <c r="BG40" s="14">
        <f t="shared" si="13"/>
        <v>0.13612039527911374</v>
      </c>
      <c r="BH40" s="14">
        <f t="shared" si="13"/>
        <v>188.65394235611092</v>
      </c>
      <c r="BI40" s="14">
        <f t="shared" si="13"/>
        <v>57.30604164838359</v>
      </c>
      <c r="BJ40" s="14">
        <f t="shared" si="13"/>
        <v>28.57123115577887</v>
      </c>
      <c r="BK40" s="14">
        <f t="shared" si="13"/>
        <v>5.337164988006158</v>
      </c>
      <c r="BL40" s="14">
        <f t="shared" si="13"/>
        <v>14.289025157232704</v>
      </c>
      <c r="BM40" s="14">
        <f t="shared" si="13"/>
        <v>3.788890188282076</v>
      </c>
      <c r="BN40" s="14">
        <f t="shared" si="13"/>
        <v>0</v>
      </c>
      <c r="BO40" s="14">
        <f t="shared" si="13"/>
        <v>0.3449652040462301</v>
      </c>
      <c r="BP40" s="14">
        <f t="shared" si="13"/>
        <v>0.20974689174767852</v>
      </c>
      <c r="BQ40" s="14">
        <f t="shared" si="13"/>
        <v>12.957749999999987</v>
      </c>
      <c r="BR40" s="14">
        <f t="shared" si="13"/>
        <v>4.404214285714287</v>
      </c>
      <c r="BS40" s="14">
        <f t="shared" si="13"/>
        <v>0</v>
      </c>
      <c r="BT40" s="32">
        <v>0.30579468137574833</v>
      </c>
      <c r="BU40" s="32">
        <v>3.208221714876542</v>
      </c>
      <c r="BV40" s="14">
        <f aca="true" t="shared" si="14" ref="BV40:CX40">IF(BV$37=0,0,BV$10*BV13/BV$37)</f>
        <v>0</v>
      </c>
      <c r="BW40" s="14">
        <f t="shared" si="14"/>
        <v>0</v>
      </c>
      <c r="BX40" s="14">
        <f t="shared" si="14"/>
        <v>0</v>
      </c>
      <c r="BY40" s="14">
        <f t="shared" si="14"/>
        <v>0.054793315743183725</v>
      </c>
      <c r="BZ40" s="14">
        <f t="shared" si="14"/>
        <v>0</v>
      </c>
      <c r="CA40" s="14">
        <f t="shared" si="14"/>
        <v>0</v>
      </c>
      <c r="CB40" s="14">
        <f t="shared" si="14"/>
        <v>0</v>
      </c>
      <c r="CC40" s="14">
        <f t="shared" si="14"/>
        <v>0</v>
      </c>
      <c r="CD40" s="14">
        <f t="shared" si="14"/>
        <v>0</v>
      </c>
      <c r="CE40" s="14">
        <f t="shared" si="14"/>
        <v>0</v>
      </c>
      <c r="CF40" s="14">
        <f t="shared" si="14"/>
        <v>0.02826544358058861</v>
      </c>
      <c r="CG40" s="14">
        <f t="shared" si="14"/>
        <v>0</v>
      </c>
      <c r="CH40" s="14">
        <f t="shared" si="14"/>
        <v>0.06776334570013946</v>
      </c>
      <c r="CI40" s="14">
        <f t="shared" si="14"/>
        <v>29.548043019468523</v>
      </c>
      <c r="CJ40" s="14">
        <f t="shared" si="14"/>
        <v>0</v>
      </c>
      <c r="CK40" s="14">
        <f t="shared" si="14"/>
        <v>2.8475874519945514</v>
      </c>
      <c r="CL40" s="14">
        <f t="shared" si="14"/>
        <v>7.661400894187779</v>
      </c>
      <c r="CM40" s="14">
        <f t="shared" si="14"/>
        <v>7.69700168918919</v>
      </c>
      <c r="CN40" s="14">
        <f t="shared" si="14"/>
        <v>75.74995246549354</v>
      </c>
      <c r="CO40" s="14">
        <f t="shared" si="14"/>
        <v>0</v>
      </c>
      <c r="CP40" s="14">
        <f t="shared" si="14"/>
        <v>0.8660156250000005</v>
      </c>
      <c r="CQ40" s="14">
        <f t="shared" si="14"/>
        <v>0.052072072072072054</v>
      </c>
      <c r="CR40" s="14">
        <f t="shared" si="14"/>
        <v>0.3404255319148936</v>
      </c>
      <c r="CS40" s="14">
        <f t="shared" si="14"/>
        <v>0</v>
      </c>
      <c r="CT40" s="14">
        <f t="shared" si="14"/>
        <v>52.34625092798813</v>
      </c>
      <c r="CU40" s="14">
        <f t="shared" si="14"/>
        <v>15.638297872340425</v>
      </c>
      <c r="CV40" s="14">
        <f t="shared" si="14"/>
        <v>0.13499999999999998</v>
      </c>
      <c r="CW40" s="14">
        <f t="shared" si="14"/>
        <v>69.9737819025522</v>
      </c>
      <c r="CX40" s="14">
        <f t="shared" si="14"/>
        <v>33.54838709677419</v>
      </c>
    </row>
    <row r="41" spans="1:102" ht="15">
      <c r="A41" s="13" t="s">
        <v>94</v>
      </c>
      <c r="B41" s="14">
        <f aca="true" t="shared" si="15" ref="B41:AG41">IF(B$37=0,0,B$10*B14/B$37)</f>
        <v>0.7277577973126508</v>
      </c>
      <c r="C41" s="14">
        <f t="shared" si="15"/>
        <v>12.16055665617801</v>
      </c>
      <c r="D41" s="14">
        <f t="shared" si="15"/>
        <v>125.59758223078305</v>
      </c>
      <c r="E41" s="14">
        <f t="shared" si="15"/>
        <v>82.86429132994155</v>
      </c>
      <c r="F41" s="14">
        <f t="shared" si="15"/>
        <v>31.165913043478263</v>
      </c>
      <c r="G41" s="14">
        <f t="shared" si="15"/>
        <v>3.456751607550798</v>
      </c>
      <c r="H41" s="14">
        <f t="shared" si="15"/>
        <v>318.10695610464455</v>
      </c>
      <c r="I41" s="14">
        <f t="shared" si="15"/>
        <v>22.410902376890018</v>
      </c>
      <c r="J41" s="14">
        <f t="shared" si="15"/>
        <v>7.935548475193444</v>
      </c>
      <c r="K41" s="14">
        <f t="shared" si="15"/>
        <v>2.0446045218355864</v>
      </c>
      <c r="L41" s="14">
        <f t="shared" si="15"/>
        <v>58.34034024121946</v>
      </c>
      <c r="M41" s="14">
        <f t="shared" si="15"/>
        <v>57.40251079360483</v>
      </c>
      <c r="N41" s="14">
        <f t="shared" si="15"/>
        <v>0.880090380832321</v>
      </c>
      <c r="O41" s="14">
        <f t="shared" si="15"/>
        <v>693.821325299627</v>
      </c>
      <c r="P41" s="14">
        <f t="shared" si="15"/>
        <v>57.20272449425869</v>
      </c>
      <c r="Q41" s="14">
        <f t="shared" si="15"/>
        <v>1541.4785236539344</v>
      </c>
      <c r="R41" s="14">
        <f t="shared" si="15"/>
        <v>155.6051630907798</v>
      </c>
      <c r="S41" s="14">
        <f t="shared" si="15"/>
        <v>694.7779218752814</v>
      </c>
      <c r="T41" s="14">
        <f t="shared" si="15"/>
        <v>29.201757786737502</v>
      </c>
      <c r="U41" s="14">
        <f t="shared" si="15"/>
        <v>174.40654589323532</v>
      </c>
      <c r="V41" s="14">
        <f t="shared" si="15"/>
        <v>1150.2198917746914</v>
      </c>
      <c r="W41" s="14">
        <f t="shared" si="15"/>
        <v>186.23633274923816</v>
      </c>
      <c r="X41" s="14">
        <f t="shared" si="15"/>
        <v>677.1225880122015</v>
      </c>
      <c r="Y41" s="14">
        <f t="shared" si="15"/>
        <v>55.10840041504059</v>
      </c>
      <c r="Z41" s="14">
        <f t="shared" si="15"/>
        <v>3.3244896701348536</v>
      </c>
      <c r="AA41" s="14">
        <f t="shared" si="15"/>
        <v>569.9149310200827</v>
      </c>
      <c r="AB41" s="14">
        <f t="shared" si="15"/>
        <v>1.1634994480662986</v>
      </c>
      <c r="AC41" s="14">
        <f t="shared" si="15"/>
        <v>0</v>
      </c>
      <c r="AD41" s="14">
        <f t="shared" si="15"/>
        <v>0.7289354039845163</v>
      </c>
      <c r="AE41" s="14">
        <f t="shared" si="15"/>
        <v>17.821413574368165</v>
      </c>
      <c r="AF41" s="14">
        <f t="shared" si="15"/>
        <v>0</v>
      </c>
      <c r="AG41" s="14">
        <f t="shared" si="15"/>
        <v>335.62494991535544</v>
      </c>
      <c r="AH41" s="14">
        <f aca="true" t="shared" si="16" ref="AH41:AX41">IF(AH$37=0,0,AH$10*AH14/AH$37)</f>
        <v>0</v>
      </c>
      <c r="AI41" s="14">
        <f t="shared" si="16"/>
        <v>648.213480307514</v>
      </c>
      <c r="AJ41" s="14">
        <f t="shared" si="16"/>
        <v>925.380244098798</v>
      </c>
      <c r="AK41" s="14">
        <f t="shared" si="16"/>
        <v>295.3435009427541</v>
      </c>
      <c r="AL41" s="14">
        <f t="shared" si="16"/>
        <v>223.19015927244456</v>
      </c>
      <c r="AM41" s="14">
        <f t="shared" si="16"/>
        <v>1198.8557771388898</v>
      </c>
      <c r="AN41" s="14">
        <f t="shared" si="16"/>
        <v>21.928504740371206</v>
      </c>
      <c r="AO41" s="14">
        <f t="shared" si="16"/>
        <v>51.10549998413606</v>
      </c>
      <c r="AP41" s="14">
        <f t="shared" si="16"/>
        <v>139.47884847234204</v>
      </c>
      <c r="AQ41" s="14">
        <f t="shared" si="16"/>
        <v>222.88879825610013</v>
      </c>
      <c r="AR41" s="14">
        <f t="shared" si="16"/>
        <v>343.4967512836967</v>
      </c>
      <c r="AS41" s="14">
        <f t="shared" si="16"/>
        <v>102.4689620131006</v>
      </c>
      <c r="AT41" s="14">
        <f t="shared" si="16"/>
        <v>101.18918827862082</v>
      </c>
      <c r="AU41" s="14">
        <f t="shared" si="16"/>
        <v>19.298930066609508</v>
      </c>
      <c r="AV41" s="14"/>
      <c r="AW41" s="14">
        <f t="shared" si="16"/>
        <v>43.583099262744284</v>
      </c>
      <c r="AX41" s="14">
        <f t="shared" si="16"/>
        <v>19.514827028500168</v>
      </c>
      <c r="AY41" s="14"/>
      <c r="AZ41" s="14"/>
      <c r="BA41" s="14">
        <f t="shared" si="12"/>
        <v>116.65846525280374</v>
      </c>
      <c r="BB41" s="14">
        <f t="shared" si="12"/>
        <v>27.572869255914068</v>
      </c>
      <c r="BC41" s="14">
        <f t="shared" si="12"/>
        <v>156.82714246094113</v>
      </c>
      <c r="BD41" s="14"/>
      <c r="BE41" s="14">
        <f aca="true" t="shared" si="17" ref="BE41:BS41">IF(BE$37=0,0,BE$10*BE14/BE$37)</f>
        <v>90.71649926945871</v>
      </c>
      <c r="BF41" s="14">
        <f t="shared" si="17"/>
        <v>15.828227420355962</v>
      </c>
      <c r="BG41" s="14">
        <f t="shared" si="17"/>
        <v>0.4083611858373412</v>
      </c>
      <c r="BH41" s="14">
        <f t="shared" si="17"/>
        <v>73.67239032037804</v>
      </c>
      <c r="BI41" s="14">
        <f t="shared" si="17"/>
        <v>95.56298357985297</v>
      </c>
      <c r="BJ41" s="14">
        <f t="shared" si="17"/>
        <v>61.79359296482407</v>
      </c>
      <c r="BK41" s="14">
        <f t="shared" si="17"/>
        <v>6.806109480117945</v>
      </c>
      <c r="BL41" s="14">
        <f t="shared" si="17"/>
        <v>4.214748427672956</v>
      </c>
      <c r="BM41" s="14">
        <f t="shared" si="17"/>
        <v>0</v>
      </c>
      <c r="BN41" s="14">
        <f t="shared" si="17"/>
        <v>0</v>
      </c>
      <c r="BO41" s="14">
        <f t="shared" si="17"/>
        <v>20.927889045471293</v>
      </c>
      <c r="BP41" s="14">
        <f t="shared" si="17"/>
        <v>12.724644766025829</v>
      </c>
      <c r="BQ41" s="14">
        <f t="shared" si="17"/>
        <v>0.22149999999999978</v>
      </c>
      <c r="BR41" s="14">
        <f t="shared" si="17"/>
        <v>0.07528571428571432</v>
      </c>
      <c r="BS41" s="14">
        <f t="shared" si="17"/>
        <v>0</v>
      </c>
      <c r="BT41" s="32">
        <v>0.6287952078056341</v>
      </c>
      <c r="BU41" s="32">
        <v>8.220248225790565</v>
      </c>
      <c r="BV41" s="14">
        <f aca="true" t="shared" si="18" ref="BV41:CX41">IF(BV$37=0,0,BV$10*BV14/BV$37)</f>
        <v>0</v>
      </c>
      <c r="BW41" s="14">
        <f t="shared" si="18"/>
        <v>0</v>
      </c>
      <c r="BX41" s="14">
        <f t="shared" si="18"/>
        <v>0</v>
      </c>
      <c r="BY41" s="14">
        <f t="shared" si="18"/>
        <v>0.016437994722955117</v>
      </c>
      <c r="BZ41" s="14">
        <f t="shared" si="18"/>
        <v>97.61752474146559</v>
      </c>
      <c r="CA41" s="14">
        <f t="shared" si="18"/>
        <v>51.394378961414425</v>
      </c>
      <c r="CB41" s="14">
        <f t="shared" si="18"/>
        <v>35.334760369176024</v>
      </c>
      <c r="CC41" s="14">
        <f t="shared" si="18"/>
        <v>0</v>
      </c>
      <c r="CD41" s="14">
        <f t="shared" si="18"/>
        <v>10.846391637940624</v>
      </c>
      <c r="CE41" s="14">
        <f t="shared" si="18"/>
        <v>0.041993772934504625</v>
      </c>
      <c r="CF41" s="14">
        <f t="shared" si="18"/>
        <v>1.714770243889042</v>
      </c>
      <c r="CG41" s="14">
        <f t="shared" si="18"/>
        <v>0</v>
      </c>
      <c r="CH41" s="14">
        <f t="shared" si="18"/>
        <v>2.1006637167043234</v>
      </c>
      <c r="CI41" s="14">
        <f t="shared" si="18"/>
        <v>78.3793002178954</v>
      </c>
      <c r="CJ41" s="14">
        <f t="shared" si="18"/>
        <v>2.3599716110716824</v>
      </c>
      <c r="CK41" s="14">
        <f t="shared" si="18"/>
        <v>520.3547305659455</v>
      </c>
      <c r="CL41" s="14">
        <f t="shared" si="18"/>
        <v>0</v>
      </c>
      <c r="CM41" s="14">
        <f t="shared" si="18"/>
        <v>0</v>
      </c>
      <c r="CN41" s="14">
        <f t="shared" si="18"/>
        <v>6.601799012770287</v>
      </c>
      <c r="CO41" s="14">
        <f t="shared" si="18"/>
        <v>2.085270602261088</v>
      </c>
      <c r="CP41" s="14">
        <f t="shared" si="18"/>
        <v>22.564518229166676</v>
      </c>
      <c r="CQ41" s="14">
        <f t="shared" si="18"/>
        <v>7.238018018018016</v>
      </c>
      <c r="CR41" s="14">
        <f t="shared" si="18"/>
        <v>7.659574468085107</v>
      </c>
      <c r="CS41" s="14">
        <f t="shared" si="18"/>
        <v>0.16666666666666666</v>
      </c>
      <c r="CT41" s="14">
        <f t="shared" si="18"/>
        <v>0</v>
      </c>
      <c r="CU41" s="14">
        <f t="shared" si="18"/>
        <v>0</v>
      </c>
      <c r="CV41" s="14">
        <f t="shared" si="18"/>
        <v>0</v>
      </c>
      <c r="CW41" s="14">
        <f t="shared" si="18"/>
        <v>0</v>
      </c>
      <c r="CX41" s="14">
        <f t="shared" si="18"/>
        <v>0</v>
      </c>
    </row>
    <row r="42" spans="1:102" ht="15">
      <c r="A42" s="13" t="s">
        <v>95</v>
      </c>
      <c r="B42" s="14">
        <f aca="true" t="shared" si="19" ref="B42:AG42">IF(B$37=0,0,B$10*B15/B$37)</f>
        <v>0.0024421402594384254</v>
      </c>
      <c r="C42" s="14">
        <f t="shared" si="19"/>
        <v>0.6434156960940746</v>
      </c>
      <c r="D42" s="14">
        <f t="shared" si="19"/>
        <v>0.6659468835142263</v>
      </c>
      <c r="E42" s="14">
        <f t="shared" si="19"/>
        <v>0.8918857188154179</v>
      </c>
      <c r="F42" s="14">
        <f t="shared" si="19"/>
        <v>0.10973913043478262</v>
      </c>
      <c r="G42" s="14">
        <f t="shared" si="19"/>
        <v>0.48515812035800665</v>
      </c>
      <c r="H42" s="14">
        <f t="shared" si="19"/>
        <v>1.0371442444026604</v>
      </c>
      <c r="I42" s="14">
        <f t="shared" si="19"/>
        <v>0</v>
      </c>
      <c r="J42" s="14">
        <f t="shared" si="19"/>
        <v>0</v>
      </c>
      <c r="K42" s="14">
        <f t="shared" si="19"/>
        <v>0.4666364674459597</v>
      </c>
      <c r="L42" s="14">
        <f t="shared" si="19"/>
        <v>1.1411933539903827</v>
      </c>
      <c r="M42" s="14">
        <f t="shared" si="19"/>
        <v>1.1228485049824897</v>
      </c>
      <c r="N42" s="14">
        <f t="shared" si="19"/>
        <v>0.1006107941136256</v>
      </c>
      <c r="O42" s="14">
        <f t="shared" si="19"/>
        <v>5.521436215557478</v>
      </c>
      <c r="P42" s="14">
        <f t="shared" si="19"/>
        <v>15.75993429943862</v>
      </c>
      <c r="Q42" s="14">
        <f t="shared" si="19"/>
        <v>11.225125659428652</v>
      </c>
      <c r="R42" s="14">
        <f t="shared" si="19"/>
        <v>1.1331247773790118</v>
      </c>
      <c r="S42" s="14">
        <f t="shared" si="19"/>
        <v>2.3195649394893527</v>
      </c>
      <c r="T42" s="14">
        <f t="shared" si="19"/>
        <v>5.120093724537889</v>
      </c>
      <c r="U42" s="14">
        <f t="shared" si="19"/>
        <v>14.62621604695493</v>
      </c>
      <c r="V42" s="14">
        <f t="shared" si="19"/>
        <v>69.21387278259671</v>
      </c>
      <c r="W42" s="14">
        <f t="shared" si="19"/>
        <v>11.20667268457228</v>
      </c>
      <c r="X42" s="14">
        <f t="shared" si="19"/>
        <v>1.243567654751518</v>
      </c>
      <c r="Y42" s="14">
        <f t="shared" si="19"/>
        <v>0</v>
      </c>
      <c r="Z42" s="14">
        <f t="shared" si="19"/>
        <v>0</v>
      </c>
      <c r="AA42" s="14">
        <f t="shared" si="19"/>
        <v>0</v>
      </c>
      <c r="AB42" s="14">
        <f t="shared" si="19"/>
        <v>0.5044668071072989</v>
      </c>
      <c r="AC42" s="14">
        <f t="shared" si="19"/>
        <v>0</v>
      </c>
      <c r="AD42" s="14">
        <f t="shared" si="19"/>
        <v>0</v>
      </c>
      <c r="AE42" s="14">
        <f t="shared" si="19"/>
        <v>0.40274380959024103</v>
      </c>
      <c r="AF42" s="14">
        <f t="shared" si="19"/>
        <v>0</v>
      </c>
      <c r="AG42" s="14">
        <f t="shared" si="19"/>
        <v>0</v>
      </c>
      <c r="AH42" s="14">
        <f aca="true" t="shared" si="20" ref="AH42:AX42">IF(AH$37=0,0,AH$10*AH15/AH$37)</f>
        <v>2.968823010582618</v>
      </c>
      <c r="AI42" s="14">
        <f t="shared" si="20"/>
        <v>2259.1035354888004</v>
      </c>
      <c r="AJ42" s="14">
        <f t="shared" si="20"/>
        <v>1447.767382581896</v>
      </c>
      <c r="AK42" s="14">
        <f t="shared" si="20"/>
        <v>570.2787051439913</v>
      </c>
      <c r="AL42" s="14">
        <f t="shared" si="20"/>
        <v>557.7119951607269</v>
      </c>
      <c r="AM42" s="14">
        <f t="shared" si="20"/>
        <v>2165.9789693787943</v>
      </c>
      <c r="AN42" s="14">
        <f t="shared" si="20"/>
        <v>30.730433557271947</v>
      </c>
      <c r="AO42" s="14">
        <f t="shared" si="20"/>
        <v>49.22046105029497</v>
      </c>
      <c r="AP42" s="14">
        <f t="shared" si="20"/>
        <v>651.6753690331069</v>
      </c>
      <c r="AQ42" s="14">
        <f t="shared" si="20"/>
        <v>640.579699036636</v>
      </c>
      <c r="AR42" s="14">
        <f t="shared" si="20"/>
        <v>482.60665317092804</v>
      </c>
      <c r="AS42" s="14">
        <f t="shared" si="20"/>
        <v>147.02068462749216</v>
      </c>
      <c r="AT42" s="14">
        <f t="shared" si="20"/>
        <v>407.9219125582696</v>
      </c>
      <c r="AU42" s="14">
        <f t="shared" si="20"/>
        <v>110.95400255218419</v>
      </c>
      <c r="AV42" s="14"/>
      <c r="AW42" s="14">
        <f t="shared" si="20"/>
        <v>45.28696528330425</v>
      </c>
      <c r="AX42" s="14">
        <f t="shared" si="20"/>
        <v>7.950485085685254</v>
      </c>
      <c r="AY42" s="14"/>
      <c r="AZ42" s="14"/>
      <c r="BA42" s="14">
        <f t="shared" si="12"/>
        <v>81.09809974811137</v>
      </c>
      <c r="BB42" s="14">
        <f t="shared" si="12"/>
        <v>19.16798147834377</v>
      </c>
      <c r="BC42" s="14">
        <f t="shared" si="12"/>
        <v>126.63017472496996</v>
      </c>
      <c r="BD42" s="14"/>
      <c r="BE42" s="14">
        <f aca="true" t="shared" si="21" ref="BE42:BS42">IF(BE$37=0,0,BE$10*BE15/BE$37)</f>
        <v>54.647401657825775</v>
      </c>
      <c r="BF42" s="14">
        <f t="shared" si="21"/>
        <v>8.68354143200084</v>
      </c>
      <c r="BG42" s="14">
        <f t="shared" si="21"/>
        <v>0.3062708893780059</v>
      </c>
      <c r="BH42" s="14">
        <f t="shared" si="21"/>
        <v>34.99438540217957</v>
      </c>
      <c r="BI42" s="14">
        <f t="shared" si="21"/>
        <v>68.25927398560927</v>
      </c>
      <c r="BJ42" s="14">
        <f t="shared" si="21"/>
        <v>58.58209798994971</v>
      </c>
      <c r="BK42" s="14">
        <f t="shared" si="21"/>
        <v>5.7778483356396935</v>
      </c>
      <c r="BL42" s="14">
        <f t="shared" si="21"/>
        <v>18.0925786163522</v>
      </c>
      <c r="BM42" s="14">
        <f t="shared" si="21"/>
        <v>108.1793474447434</v>
      </c>
      <c r="BN42" s="14">
        <f t="shared" si="21"/>
        <v>0</v>
      </c>
      <c r="BO42" s="14">
        <f t="shared" si="21"/>
        <v>327.71694384391856</v>
      </c>
      <c r="BP42" s="14">
        <f t="shared" si="21"/>
        <v>199.2595471602946</v>
      </c>
      <c r="BQ42" s="14">
        <f t="shared" si="21"/>
        <v>2.4364999999999974</v>
      </c>
      <c r="BR42" s="14">
        <f t="shared" si="21"/>
        <v>0.8281428571428574</v>
      </c>
      <c r="BS42" s="14">
        <f t="shared" si="21"/>
        <v>0</v>
      </c>
      <c r="BT42" s="32">
        <v>0.412830498582671</v>
      </c>
      <c r="BU42" s="32">
        <v>5.396938671605488</v>
      </c>
      <c r="BV42" s="14">
        <f aca="true" t="shared" si="22" ref="BV42:CX42">IF(BV$37=0,0,BV$10*BV15/BV$37)</f>
        <v>0</v>
      </c>
      <c r="BW42" s="14">
        <f t="shared" si="22"/>
        <v>0</v>
      </c>
      <c r="BX42" s="14">
        <f t="shared" si="22"/>
        <v>0</v>
      </c>
      <c r="BY42" s="14">
        <f t="shared" si="22"/>
        <v>0.9917590149516254</v>
      </c>
      <c r="BZ42" s="14">
        <f t="shared" si="22"/>
        <v>0</v>
      </c>
      <c r="CA42" s="14">
        <f t="shared" si="22"/>
        <v>0</v>
      </c>
      <c r="CB42" s="14">
        <f t="shared" si="22"/>
        <v>0</v>
      </c>
      <c r="CC42" s="14">
        <f t="shared" si="22"/>
        <v>0</v>
      </c>
      <c r="CD42" s="14">
        <f t="shared" si="22"/>
        <v>0</v>
      </c>
      <c r="CE42" s="14">
        <f t="shared" si="22"/>
        <v>0</v>
      </c>
      <c r="CF42" s="14">
        <f t="shared" si="22"/>
        <v>26.852171401559175</v>
      </c>
      <c r="CG42" s="14">
        <f t="shared" si="22"/>
        <v>0</v>
      </c>
      <c r="CH42" s="14">
        <f t="shared" si="22"/>
        <v>16.534256350834028</v>
      </c>
      <c r="CI42" s="14">
        <f t="shared" si="22"/>
        <v>103.67477128915257</v>
      </c>
      <c r="CJ42" s="14">
        <f t="shared" si="22"/>
        <v>37.94464158978</v>
      </c>
      <c r="CK42" s="14">
        <f t="shared" si="22"/>
        <v>95.81294250240491</v>
      </c>
      <c r="CL42" s="14">
        <f t="shared" si="22"/>
        <v>14.271236959761552</v>
      </c>
      <c r="CM42" s="14">
        <f t="shared" si="22"/>
        <v>20.91461148648649</v>
      </c>
      <c r="CN42" s="14">
        <f t="shared" si="22"/>
        <v>260.31576452078696</v>
      </c>
      <c r="CO42" s="14">
        <f t="shared" si="22"/>
        <v>47.19296626169831</v>
      </c>
      <c r="CP42" s="14">
        <f t="shared" si="22"/>
        <v>21.121158854166676</v>
      </c>
      <c r="CQ42" s="14">
        <f t="shared" si="22"/>
        <v>18.74594594594594</v>
      </c>
      <c r="CR42" s="14">
        <f t="shared" si="22"/>
        <v>0</v>
      </c>
      <c r="CS42" s="14">
        <f t="shared" si="22"/>
        <v>0.3181818181818182</v>
      </c>
      <c r="CT42" s="14">
        <f t="shared" si="22"/>
        <v>4.121752041573868</v>
      </c>
      <c r="CU42" s="14">
        <f t="shared" si="22"/>
        <v>0.08687943262411348</v>
      </c>
      <c r="CV42" s="14">
        <f t="shared" si="22"/>
        <v>0</v>
      </c>
      <c r="CW42" s="14">
        <f t="shared" si="22"/>
        <v>0.8728538283062646</v>
      </c>
      <c r="CX42" s="14">
        <f t="shared" si="22"/>
        <v>1.8064516129032258</v>
      </c>
    </row>
    <row r="43" spans="1:102" ht="15">
      <c r="A43" s="13" t="s">
        <v>97</v>
      </c>
      <c r="B43" s="14">
        <f aca="true" t="shared" si="23" ref="B43:AG43">IF(B$37=0,0,B$10*B16/B$37)</f>
        <v>0.30526753242980315</v>
      </c>
      <c r="C43" s="14">
        <f t="shared" si="23"/>
        <v>0.2573662784376298</v>
      </c>
      <c r="D43" s="14">
        <f t="shared" si="23"/>
        <v>0.13318937670284522</v>
      </c>
      <c r="E43" s="14">
        <f t="shared" si="23"/>
        <v>0.32432207956924286</v>
      </c>
      <c r="F43" s="14">
        <f t="shared" si="23"/>
        <v>0</v>
      </c>
      <c r="G43" s="14">
        <f t="shared" si="23"/>
        <v>50.09257592696419</v>
      </c>
      <c r="H43" s="14">
        <f t="shared" si="23"/>
        <v>2.963269269721887</v>
      </c>
      <c r="I43" s="14">
        <f t="shared" si="23"/>
        <v>0.7773851171369184</v>
      </c>
      <c r="J43" s="14">
        <f t="shared" si="23"/>
        <v>1.023941738734638</v>
      </c>
      <c r="K43" s="14">
        <f t="shared" si="23"/>
        <v>3.7637915071628063</v>
      </c>
      <c r="L43" s="14">
        <f t="shared" si="23"/>
        <v>7.075398794740372</v>
      </c>
      <c r="M43" s="14">
        <f t="shared" si="23"/>
        <v>6.9616607308914356</v>
      </c>
      <c r="N43" s="14">
        <f t="shared" si="23"/>
        <v>1.1788739512303608</v>
      </c>
      <c r="O43" s="14">
        <f t="shared" si="23"/>
        <v>126.40564612637972</v>
      </c>
      <c r="P43" s="14">
        <f t="shared" si="23"/>
        <v>23.05620017880835</v>
      </c>
      <c r="Q43" s="14">
        <f t="shared" si="23"/>
        <v>1082.9874755927642</v>
      </c>
      <c r="R43" s="14">
        <f t="shared" si="23"/>
        <v>109.32260176121453</v>
      </c>
      <c r="S43" s="14">
        <f t="shared" si="23"/>
        <v>257.8128207744195</v>
      </c>
      <c r="T43" s="14">
        <f t="shared" si="23"/>
        <v>46.957679143391836</v>
      </c>
      <c r="U43" s="14">
        <f t="shared" si="23"/>
        <v>43.767843473842404</v>
      </c>
      <c r="V43" s="14">
        <f t="shared" si="23"/>
        <v>2561.937166813809</v>
      </c>
      <c r="W43" s="14">
        <f t="shared" si="23"/>
        <v>414.81266851089885</v>
      </c>
      <c r="X43" s="14">
        <f t="shared" si="23"/>
        <v>151.27112257441675</v>
      </c>
      <c r="Y43" s="14">
        <f t="shared" si="23"/>
        <v>268.1431890565169</v>
      </c>
      <c r="Z43" s="14">
        <f t="shared" si="23"/>
        <v>16.176104830146905</v>
      </c>
      <c r="AA43" s="14">
        <f t="shared" si="23"/>
        <v>110.37220840250914</v>
      </c>
      <c r="AB43" s="14">
        <f t="shared" si="23"/>
        <v>0</v>
      </c>
      <c r="AC43" s="14">
        <f t="shared" si="23"/>
        <v>0.05918524212144504</v>
      </c>
      <c r="AD43" s="14">
        <f t="shared" si="23"/>
        <v>0</v>
      </c>
      <c r="AE43" s="14">
        <f t="shared" si="23"/>
        <v>0</v>
      </c>
      <c r="AF43" s="14">
        <f t="shared" si="23"/>
        <v>0</v>
      </c>
      <c r="AG43" s="14">
        <f t="shared" si="23"/>
        <v>0</v>
      </c>
      <c r="AH43" s="14">
        <f aca="true" t="shared" si="24" ref="AH43:AX43">IF(AH$37=0,0,AH$10*AH16/AH$37)</f>
        <v>0</v>
      </c>
      <c r="AI43" s="14">
        <f t="shared" si="24"/>
        <v>63.31323128894737</v>
      </c>
      <c r="AJ43" s="14">
        <f t="shared" si="24"/>
        <v>35.467535488107245</v>
      </c>
      <c r="AK43" s="14">
        <f t="shared" si="24"/>
        <v>16.527993661166835</v>
      </c>
      <c r="AL43" s="14">
        <f t="shared" si="24"/>
        <v>23.00386378024409</v>
      </c>
      <c r="AM43" s="14">
        <f t="shared" si="24"/>
        <v>37.55952781556522</v>
      </c>
      <c r="AN43" s="14">
        <f t="shared" si="24"/>
        <v>1.0684422263289914</v>
      </c>
      <c r="AO43" s="14">
        <f t="shared" si="24"/>
        <v>5.86456557195004</v>
      </c>
      <c r="AP43" s="14">
        <f t="shared" si="24"/>
        <v>61.82933345392061</v>
      </c>
      <c r="AQ43" s="14">
        <f t="shared" si="24"/>
        <v>1.2407777230855779</v>
      </c>
      <c r="AR43" s="14">
        <f t="shared" si="24"/>
        <v>698.9001135246231</v>
      </c>
      <c r="AS43" s="14">
        <f t="shared" si="24"/>
        <v>62.37241166014819</v>
      </c>
      <c r="AT43" s="14">
        <f t="shared" si="24"/>
        <v>8.440425183429983</v>
      </c>
      <c r="AU43" s="14">
        <f t="shared" si="24"/>
        <v>7.571118718439115</v>
      </c>
      <c r="AV43" s="14"/>
      <c r="AW43" s="14">
        <f t="shared" si="24"/>
        <v>0.896771589768401</v>
      </c>
      <c r="AX43" s="14">
        <f t="shared" si="24"/>
        <v>0</v>
      </c>
      <c r="AY43" s="14"/>
      <c r="AZ43" s="14"/>
      <c r="BA43" s="14">
        <f t="shared" si="12"/>
        <v>31.46708602213785</v>
      </c>
      <c r="BB43" s="14">
        <f t="shared" si="12"/>
        <v>7.437418680871557</v>
      </c>
      <c r="BC43" s="14">
        <f t="shared" si="12"/>
        <v>25.05855597670334</v>
      </c>
      <c r="BD43" s="14"/>
      <c r="BE43" s="14">
        <f aca="true" t="shared" si="25" ref="BE43:BS43">IF(BE$37=0,0,BE$10*BE16/BE$37)</f>
        <v>26.41744209495226</v>
      </c>
      <c r="BF43" s="14">
        <f t="shared" si="25"/>
        <v>5.358514491266341</v>
      </c>
      <c r="BG43" s="14">
        <f t="shared" si="25"/>
        <v>0.06806019763955687</v>
      </c>
      <c r="BH43" s="14">
        <f t="shared" si="25"/>
        <v>174.97192701089784</v>
      </c>
      <c r="BI43" s="14">
        <f t="shared" si="25"/>
        <v>307.0873616864212</v>
      </c>
      <c r="BJ43" s="14">
        <f t="shared" si="25"/>
        <v>226.68724874371847</v>
      </c>
      <c r="BK43" s="14">
        <f t="shared" si="25"/>
        <v>12.730852264968819</v>
      </c>
      <c r="BL43" s="14">
        <f t="shared" si="25"/>
        <v>5.242735849056603</v>
      </c>
      <c r="BM43" s="14">
        <f t="shared" si="25"/>
        <v>0</v>
      </c>
      <c r="BN43" s="14">
        <f t="shared" si="25"/>
        <v>0</v>
      </c>
      <c r="BO43" s="14">
        <f t="shared" si="25"/>
        <v>0.45995360539497343</v>
      </c>
      <c r="BP43" s="14">
        <f t="shared" si="25"/>
        <v>0.27966252233023803</v>
      </c>
      <c r="BQ43" s="14">
        <f t="shared" si="25"/>
        <v>0</v>
      </c>
      <c r="BR43" s="14">
        <f t="shared" si="25"/>
        <v>0</v>
      </c>
      <c r="BS43" s="14">
        <f t="shared" si="25"/>
        <v>0</v>
      </c>
      <c r="BT43" s="32">
        <v>0.7566110561212653</v>
      </c>
      <c r="BU43" s="32">
        <v>9.891186533369488</v>
      </c>
      <c r="BV43" s="14">
        <f aca="true" t="shared" si="26" ref="BV43:CX43">IF(BV$37=0,0,BV$10*BV16/BV$37)</f>
        <v>0</v>
      </c>
      <c r="BW43" s="14">
        <f t="shared" si="26"/>
        <v>0</v>
      </c>
      <c r="BX43" s="14">
        <f t="shared" si="26"/>
        <v>0</v>
      </c>
      <c r="BY43" s="14">
        <f t="shared" si="26"/>
        <v>4.619076517150388</v>
      </c>
      <c r="BZ43" s="14">
        <f t="shared" si="26"/>
        <v>13.932436339375071</v>
      </c>
      <c r="CA43" s="14">
        <f t="shared" si="26"/>
        <v>7.335249638607804</v>
      </c>
      <c r="CB43" s="14">
        <f t="shared" si="26"/>
        <v>5.043144668075169</v>
      </c>
      <c r="CC43" s="14">
        <f t="shared" si="26"/>
        <v>0</v>
      </c>
      <c r="CD43" s="14">
        <f t="shared" si="26"/>
        <v>1.5480484821527862</v>
      </c>
      <c r="CE43" s="14">
        <f t="shared" si="26"/>
        <v>0.005993550539308353</v>
      </c>
      <c r="CF43" s="14">
        <f t="shared" si="26"/>
        <v>0.03768725810745147</v>
      </c>
      <c r="CG43" s="14">
        <f t="shared" si="26"/>
        <v>0</v>
      </c>
      <c r="CH43" s="14">
        <f t="shared" si="26"/>
        <v>0.47434341990097617</v>
      </c>
      <c r="CI43" s="14">
        <f t="shared" si="26"/>
        <v>116.21252651577568</v>
      </c>
      <c r="CJ43" s="14">
        <f t="shared" si="26"/>
        <v>13.882185947480485</v>
      </c>
      <c r="CK43" s="14">
        <f t="shared" si="26"/>
        <v>659.0489899925037</v>
      </c>
      <c r="CL43" s="14">
        <f t="shared" si="26"/>
        <v>24.974664679582716</v>
      </c>
      <c r="CM43" s="14">
        <f t="shared" si="26"/>
        <v>10.651942567567568</v>
      </c>
      <c r="CN43" s="14">
        <f t="shared" si="26"/>
        <v>151.04460844734774</v>
      </c>
      <c r="CO43" s="14">
        <f t="shared" si="26"/>
        <v>242.2206431152748</v>
      </c>
      <c r="CP43" s="14">
        <f t="shared" si="26"/>
        <v>1.058463541666667</v>
      </c>
      <c r="CQ43" s="14">
        <f t="shared" si="26"/>
        <v>0.052072072072072054</v>
      </c>
      <c r="CR43" s="14">
        <f t="shared" si="26"/>
        <v>0</v>
      </c>
      <c r="CS43" s="14">
        <f t="shared" si="26"/>
        <v>0</v>
      </c>
      <c r="CT43" s="14">
        <f t="shared" si="26"/>
        <v>0</v>
      </c>
      <c r="CU43" s="14">
        <f t="shared" si="26"/>
        <v>0</v>
      </c>
      <c r="CV43" s="14">
        <f t="shared" si="26"/>
        <v>0</v>
      </c>
      <c r="CW43" s="14">
        <f t="shared" si="26"/>
        <v>0</v>
      </c>
      <c r="CX43" s="14">
        <f t="shared" si="26"/>
        <v>0</v>
      </c>
    </row>
    <row r="44" spans="1:102" ht="15">
      <c r="A44" s="13" t="s">
        <v>98</v>
      </c>
      <c r="B44" s="14">
        <f aca="true" t="shared" si="27" ref="B44:AG44">IF(B$37=0,0,B$10*B17/B$37)</f>
        <v>0</v>
      </c>
      <c r="C44" s="14">
        <f t="shared" si="27"/>
        <v>19.173787743603423</v>
      </c>
      <c r="D44" s="14">
        <f t="shared" si="27"/>
        <v>0</v>
      </c>
      <c r="E44" s="14">
        <f t="shared" si="27"/>
        <v>0.08108051989231072</v>
      </c>
      <c r="F44" s="14">
        <f t="shared" si="27"/>
        <v>0</v>
      </c>
      <c r="G44" s="14">
        <f t="shared" si="27"/>
        <v>0</v>
      </c>
      <c r="H44" s="14">
        <f t="shared" si="27"/>
        <v>145.49652114334464</v>
      </c>
      <c r="I44" s="14">
        <f t="shared" si="27"/>
        <v>0</v>
      </c>
      <c r="J44" s="14">
        <f t="shared" si="27"/>
        <v>0</v>
      </c>
      <c r="K44" s="14">
        <f t="shared" si="27"/>
        <v>0.026606465249111737</v>
      </c>
      <c r="L44" s="14">
        <f t="shared" si="27"/>
        <v>8.596989933394216</v>
      </c>
      <c r="M44" s="14">
        <f t="shared" si="27"/>
        <v>8.458792070868089</v>
      </c>
      <c r="N44" s="14">
        <f t="shared" si="27"/>
        <v>0</v>
      </c>
      <c r="O44" s="14">
        <f t="shared" si="27"/>
        <v>89.2827983792273</v>
      </c>
      <c r="P44" s="14">
        <f t="shared" si="27"/>
        <v>1.1257095928170442</v>
      </c>
      <c r="Q44" s="14">
        <f t="shared" si="27"/>
        <v>7.905018070020177</v>
      </c>
      <c r="R44" s="14">
        <f t="shared" si="27"/>
        <v>0.7979751953373323</v>
      </c>
      <c r="S44" s="14">
        <f t="shared" si="27"/>
        <v>0</v>
      </c>
      <c r="T44" s="14">
        <f t="shared" si="27"/>
        <v>0.20355112666358582</v>
      </c>
      <c r="U44" s="14">
        <f t="shared" si="27"/>
        <v>0</v>
      </c>
      <c r="V44" s="14">
        <f t="shared" si="27"/>
        <v>5.119369288653603</v>
      </c>
      <c r="W44" s="14">
        <f t="shared" si="27"/>
        <v>0.8288959086222102</v>
      </c>
      <c r="X44" s="14">
        <f t="shared" si="27"/>
        <v>9.948541238012144</v>
      </c>
      <c r="Y44" s="14">
        <f t="shared" si="27"/>
        <v>0</v>
      </c>
      <c r="Z44" s="14">
        <f t="shared" si="27"/>
        <v>0</v>
      </c>
      <c r="AA44" s="14">
        <f t="shared" si="27"/>
        <v>0.051784755076925586</v>
      </c>
      <c r="AB44" s="14">
        <f t="shared" si="27"/>
        <v>4.874669514576305</v>
      </c>
      <c r="AC44" s="14">
        <f t="shared" si="27"/>
        <v>0</v>
      </c>
      <c r="AD44" s="14">
        <f t="shared" si="27"/>
        <v>36.44677019922581</v>
      </c>
      <c r="AE44" s="14">
        <f t="shared" si="27"/>
        <v>0</v>
      </c>
      <c r="AF44" s="14">
        <f t="shared" si="27"/>
        <v>0</v>
      </c>
      <c r="AG44" s="14">
        <f t="shared" si="27"/>
        <v>4.48279549828872</v>
      </c>
      <c r="AH44" s="14">
        <f aca="true" t="shared" si="28" ref="AH44:AX44">IF(AH$37=0,0,AH$10*AH17/AH$37)</f>
        <v>0</v>
      </c>
      <c r="AI44" s="14">
        <f t="shared" si="28"/>
        <v>318.55853085592753</v>
      </c>
      <c r="AJ44" s="14">
        <f t="shared" si="28"/>
        <v>244.3423712259651</v>
      </c>
      <c r="AK44" s="14">
        <f t="shared" si="28"/>
        <v>11.661883852295382</v>
      </c>
      <c r="AL44" s="14">
        <f t="shared" si="28"/>
        <v>2377.8268660174444</v>
      </c>
      <c r="AM44" s="14">
        <f t="shared" si="28"/>
        <v>58.76472248634558</v>
      </c>
      <c r="AN44" s="14">
        <f t="shared" si="28"/>
        <v>4.375525307823489</v>
      </c>
      <c r="AO44" s="14">
        <f t="shared" si="28"/>
        <v>11.519682373473293</v>
      </c>
      <c r="AP44" s="14">
        <f t="shared" si="28"/>
        <v>0</v>
      </c>
      <c r="AQ44" s="14">
        <f t="shared" si="28"/>
        <v>55.15820968989523</v>
      </c>
      <c r="AR44" s="14">
        <f t="shared" si="28"/>
        <v>15.376879477427286</v>
      </c>
      <c r="AS44" s="14">
        <f t="shared" si="28"/>
        <v>4.7521837455351</v>
      </c>
      <c r="AT44" s="14">
        <f t="shared" si="28"/>
        <v>13.236121310378836</v>
      </c>
      <c r="AU44" s="14">
        <f t="shared" si="28"/>
        <v>32.333130526981165</v>
      </c>
      <c r="AV44" s="14"/>
      <c r="AW44" s="14">
        <f t="shared" si="28"/>
        <v>0.35870863590736035</v>
      </c>
      <c r="AX44" s="14">
        <f t="shared" si="28"/>
        <v>0</v>
      </c>
      <c r="AY44" s="14"/>
      <c r="AZ44" s="14"/>
      <c r="BA44" s="14">
        <f t="shared" si="12"/>
        <v>33.37418214469166</v>
      </c>
      <c r="BB44" s="14">
        <f t="shared" si="12"/>
        <v>7.888171328197107</v>
      </c>
      <c r="BC44" s="14">
        <f t="shared" si="12"/>
        <v>389.95618008690036</v>
      </c>
      <c r="BD44" s="14"/>
      <c r="BE44" s="14">
        <f aca="true" t="shared" si="29" ref="BE44:BS44">IF(BE$37=0,0,BE$10*BE17/BE$37)</f>
        <v>303.59667587680985</v>
      </c>
      <c r="BF44" s="14">
        <f t="shared" si="29"/>
        <v>2.006007989038169</v>
      </c>
      <c r="BG44" s="14">
        <f t="shared" si="29"/>
        <v>0</v>
      </c>
      <c r="BH44" s="14">
        <f t="shared" si="29"/>
        <v>0</v>
      </c>
      <c r="BI44" s="14">
        <f t="shared" si="29"/>
        <v>21.90646467445135</v>
      </c>
      <c r="BJ44" s="14">
        <f t="shared" si="29"/>
        <v>15.171545226130641</v>
      </c>
      <c r="BK44" s="14">
        <f t="shared" si="29"/>
        <v>1.9096278397453228</v>
      </c>
      <c r="BL44" s="14">
        <f t="shared" si="29"/>
        <v>284.03292452830186</v>
      </c>
      <c r="BM44" s="14">
        <f t="shared" si="29"/>
        <v>0.1306513858028302</v>
      </c>
      <c r="BN44" s="14">
        <f t="shared" si="29"/>
        <v>0</v>
      </c>
      <c r="BO44" s="14">
        <f t="shared" si="29"/>
        <v>17.938190610403964</v>
      </c>
      <c r="BP44" s="14">
        <f t="shared" si="29"/>
        <v>10.906838370879283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32">
        <v>0.48586882129940606</v>
      </c>
      <c r="BU44" s="32">
        <v>6.088624223510096</v>
      </c>
      <c r="BV44" s="14">
        <f aca="true" t="shared" si="30" ref="BV44:CX44">IF(BV$37=0,0,BV$10*BV17/BV$37)</f>
        <v>1.6366435595679496</v>
      </c>
      <c r="BW44" s="14">
        <f t="shared" si="30"/>
        <v>0</v>
      </c>
      <c r="BX44" s="14">
        <f t="shared" si="30"/>
        <v>0</v>
      </c>
      <c r="BY44" s="14">
        <f t="shared" si="30"/>
        <v>0.5424538258575189</v>
      </c>
      <c r="BZ44" s="14">
        <f t="shared" si="30"/>
        <v>0</v>
      </c>
      <c r="CA44" s="14">
        <f t="shared" si="30"/>
        <v>0</v>
      </c>
      <c r="CB44" s="14">
        <f t="shared" si="30"/>
        <v>0</v>
      </c>
      <c r="CC44" s="14">
        <f t="shared" si="30"/>
        <v>0</v>
      </c>
      <c r="CD44" s="14">
        <f t="shared" si="30"/>
        <v>0</v>
      </c>
      <c r="CE44" s="14">
        <f t="shared" si="30"/>
        <v>0</v>
      </c>
      <c r="CF44" s="14">
        <f t="shared" si="30"/>
        <v>1.4698030661906074</v>
      </c>
      <c r="CG44" s="14">
        <f t="shared" si="30"/>
        <v>0.02256972432693858</v>
      </c>
      <c r="CH44" s="14">
        <f t="shared" si="30"/>
        <v>4.641789180459553</v>
      </c>
      <c r="CI44" s="14">
        <f t="shared" si="30"/>
        <v>47.80477431437587</v>
      </c>
      <c r="CJ44" s="14">
        <f t="shared" si="30"/>
        <v>3.0078069552874385</v>
      </c>
      <c r="CK44" s="14">
        <f t="shared" si="30"/>
        <v>26.214555072773372</v>
      </c>
      <c r="CL44" s="14">
        <f t="shared" si="30"/>
        <v>2.1406855439642327</v>
      </c>
      <c r="CM44" s="14">
        <f t="shared" si="30"/>
        <v>2.636444256756757</v>
      </c>
      <c r="CN44" s="14">
        <f t="shared" si="30"/>
        <v>192.87497288171122</v>
      </c>
      <c r="CO44" s="14">
        <f t="shared" si="30"/>
        <v>0.6585065059771857</v>
      </c>
      <c r="CP44" s="14">
        <f t="shared" si="30"/>
        <v>0</v>
      </c>
      <c r="CQ44" s="14">
        <f t="shared" si="30"/>
        <v>0</v>
      </c>
      <c r="CR44" s="14">
        <f t="shared" si="30"/>
        <v>0</v>
      </c>
      <c r="CS44" s="14">
        <f t="shared" si="30"/>
        <v>0</v>
      </c>
      <c r="CT44" s="14">
        <f t="shared" si="30"/>
        <v>221.13199703043804</v>
      </c>
      <c r="CU44" s="14">
        <f t="shared" si="30"/>
        <v>8.77482269503546</v>
      </c>
      <c r="CV44" s="14">
        <f t="shared" si="30"/>
        <v>2.25</v>
      </c>
      <c r="CW44" s="14">
        <f t="shared" si="30"/>
        <v>179.8078886310905</v>
      </c>
      <c r="CX44" s="14">
        <f t="shared" si="30"/>
        <v>8.516129032258064</v>
      </c>
    </row>
    <row r="45" spans="1:102" ht="15">
      <c r="A45" s="13" t="s">
        <v>99</v>
      </c>
      <c r="B45" s="14">
        <f aca="true" t="shared" si="31" ref="B45:AG45">IF(B$37=0,0,B$10*B18/B$37)</f>
        <v>1.3798092465827103</v>
      </c>
      <c r="C45" s="14">
        <f t="shared" si="31"/>
        <v>37.63981822150336</v>
      </c>
      <c r="D45" s="14">
        <f t="shared" si="31"/>
        <v>65.26279458439417</v>
      </c>
      <c r="E45" s="14">
        <f t="shared" si="31"/>
        <v>18.08095593598529</v>
      </c>
      <c r="F45" s="14">
        <f t="shared" si="31"/>
        <v>3.804289855072464</v>
      </c>
      <c r="G45" s="14">
        <f t="shared" si="31"/>
        <v>17.101823742619732</v>
      </c>
      <c r="H45" s="14">
        <f t="shared" si="31"/>
        <v>234.39459923500127</v>
      </c>
      <c r="I45" s="14">
        <f t="shared" si="31"/>
        <v>2.576476388225215</v>
      </c>
      <c r="J45" s="14">
        <f t="shared" si="31"/>
        <v>0.5396449704142011</v>
      </c>
      <c r="K45" s="14">
        <f t="shared" si="31"/>
        <v>0.9598794001410311</v>
      </c>
      <c r="L45" s="14">
        <f t="shared" si="31"/>
        <v>1.8005495140737149</v>
      </c>
      <c r="M45" s="14">
        <f t="shared" si="31"/>
        <v>1.7716054189723724</v>
      </c>
      <c r="N45" s="14">
        <f t="shared" si="31"/>
        <v>0.5741929159009946</v>
      </c>
      <c r="O45" s="14">
        <f t="shared" si="31"/>
        <v>19.85367490274923</v>
      </c>
      <c r="P45" s="14">
        <f t="shared" si="31"/>
        <v>2.0429544462235247</v>
      </c>
      <c r="Q45" s="14">
        <f t="shared" si="31"/>
        <v>123.31828189231477</v>
      </c>
      <c r="R45" s="14">
        <f t="shared" si="31"/>
        <v>12.448413047262385</v>
      </c>
      <c r="S45" s="14">
        <f t="shared" si="31"/>
        <v>3.001789921692103</v>
      </c>
      <c r="T45" s="14">
        <f t="shared" si="31"/>
        <v>16.190143459242133</v>
      </c>
      <c r="U45" s="14">
        <f t="shared" si="31"/>
        <v>8.199545359656552</v>
      </c>
      <c r="V45" s="14">
        <f t="shared" si="31"/>
        <v>50.784143343443745</v>
      </c>
      <c r="W45" s="14">
        <f t="shared" si="31"/>
        <v>8.222647413532325</v>
      </c>
      <c r="X45" s="14">
        <f t="shared" si="31"/>
        <v>21.940086480258923</v>
      </c>
      <c r="Y45" s="14">
        <f t="shared" si="31"/>
        <v>9.822562111014179</v>
      </c>
      <c r="Z45" s="14">
        <f t="shared" si="31"/>
        <v>0.5925595013897772</v>
      </c>
      <c r="AA45" s="14">
        <f t="shared" si="31"/>
        <v>0</v>
      </c>
      <c r="AB45" s="14">
        <f t="shared" si="31"/>
        <v>0</v>
      </c>
      <c r="AC45" s="14">
        <f t="shared" si="31"/>
        <v>615.9408147578786</v>
      </c>
      <c r="AD45" s="14">
        <f t="shared" si="31"/>
        <v>100.41085189886711</v>
      </c>
      <c r="AE45" s="14">
        <f t="shared" si="31"/>
        <v>279.7055757604224</v>
      </c>
      <c r="AF45" s="14">
        <f t="shared" si="31"/>
        <v>0</v>
      </c>
      <c r="AG45" s="14">
        <f t="shared" si="31"/>
        <v>152.22014278971696</v>
      </c>
      <c r="AH45" s="14">
        <f aca="true" t="shared" si="32" ref="AH45:AX45">IF(AH$37=0,0,AH$10*AH18/AH$37)</f>
        <v>0</v>
      </c>
      <c r="AI45" s="14">
        <f t="shared" si="32"/>
        <v>30.162334836080696</v>
      </c>
      <c r="AJ45" s="14">
        <f t="shared" si="32"/>
        <v>9.131654790567758</v>
      </c>
      <c r="AK45" s="14">
        <f t="shared" si="32"/>
        <v>6.690900987198249</v>
      </c>
      <c r="AL45" s="14">
        <f t="shared" si="32"/>
        <v>6.848478529996333</v>
      </c>
      <c r="AM45" s="14">
        <f t="shared" si="32"/>
        <v>1506.9547820614043</v>
      </c>
      <c r="AN45" s="14">
        <f t="shared" si="32"/>
        <v>34.190151242527726</v>
      </c>
      <c r="AO45" s="14">
        <f t="shared" si="32"/>
        <v>2.7228340155482327</v>
      </c>
      <c r="AP45" s="14">
        <f t="shared" si="32"/>
        <v>313.7911242426675</v>
      </c>
      <c r="AQ45" s="14">
        <f t="shared" si="32"/>
        <v>0</v>
      </c>
      <c r="AR45" s="14">
        <f t="shared" si="32"/>
        <v>24.591040720710563</v>
      </c>
      <c r="AS45" s="14">
        <f t="shared" si="32"/>
        <v>2.37609187276755</v>
      </c>
      <c r="AT45" s="14">
        <f t="shared" si="32"/>
        <v>7.289458112962258</v>
      </c>
      <c r="AU45" s="14">
        <f t="shared" si="32"/>
        <v>2.0486556532247016</v>
      </c>
      <c r="AV45" s="14"/>
      <c r="AW45" s="14">
        <f t="shared" si="32"/>
        <v>17.935431795368018</v>
      </c>
      <c r="AX45" s="14">
        <f t="shared" si="32"/>
        <v>0</v>
      </c>
      <c r="AY45" s="14"/>
      <c r="AZ45" s="14"/>
      <c r="BA45" s="14">
        <f t="shared" si="12"/>
        <v>3.4653331982989943</v>
      </c>
      <c r="BB45" s="14">
        <f t="shared" si="12"/>
        <v>0.8190505420915462</v>
      </c>
      <c r="BC45" s="14">
        <f t="shared" si="12"/>
        <v>0.07038920218175096</v>
      </c>
      <c r="BD45" s="14"/>
      <c r="BE45" s="14">
        <f aca="true" t="shared" si="33" ref="BE45:BS45">IF(BE$37=0,0,BE$10*BE18/BE$37)</f>
        <v>1.540639847733065</v>
      </c>
      <c r="BF45" s="14">
        <f t="shared" si="33"/>
        <v>0.85186640630388</v>
      </c>
      <c r="BG45" s="14">
        <f t="shared" si="33"/>
        <v>0.9868728657735747</v>
      </c>
      <c r="BH45" s="14">
        <f t="shared" si="33"/>
        <v>82.35520775099403</v>
      </c>
      <c r="BI45" s="14">
        <f t="shared" si="33"/>
        <v>0.7937124882047589</v>
      </c>
      <c r="BJ45" s="14">
        <f t="shared" si="33"/>
        <v>0</v>
      </c>
      <c r="BK45" s="14">
        <f t="shared" si="33"/>
        <v>0.04896481640372622</v>
      </c>
      <c r="BL45" s="14">
        <f t="shared" si="33"/>
        <v>0.925188679245283</v>
      </c>
      <c r="BM45" s="14">
        <f t="shared" si="33"/>
        <v>3987.349643316575</v>
      </c>
      <c r="BN45" s="14">
        <f t="shared" si="33"/>
        <v>0</v>
      </c>
      <c r="BO45" s="14">
        <f t="shared" si="33"/>
        <v>12225.681819799744</v>
      </c>
      <c r="BP45" s="14">
        <f t="shared" si="33"/>
        <v>7433.499759168309</v>
      </c>
      <c r="BQ45" s="14">
        <f t="shared" si="33"/>
        <v>230.69224999999977</v>
      </c>
      <c r="BR45" s="14">
        <f t="shared" si="33"/>
        <v>78.41007142857146</v>
      </c>
      <c r="BS45" s="14">
        <f t="shared" si="33"/>
        <v>0</v>
      </c>
      <c r="BT45" s="32">
        <v>123.99730450393318</v>
      </c>
      <c r="BU45" s="32">
        <v>992.6271572643706</v>
      </c>
      <c r="BV45" s="14">
        <f aca="true" t="shared" si="34" ref="BV45:CX45">IF(BV$37=0,0,BV$10*BV18/BV$37)</f>
        <v>0</v>
      </c>
      <c r="BW45" s="14">
        <f t="shared" si="34"/>
        <v>0</v>
      </c>
      <c r="BX45" s="14">
        <f t="shared" si="34"/>
        <v>0</v>
      </c>
      <c r="BY45" s="14">
        <f t="shared" si="34"/>
        <v>0</v>
      </c>
      <c r="BZ45" s="14">
        <f t="shared" si="34"/>
        <v>1377.5922606471702</v>
      </c>
      <c r="CA45" s="14">
        <f t="shared" si="34"/>
        <v>725.2847158901366</v>
      </c>
      <c r="CB45" s="14">
        <f t="shared" si="34"/>
        <v>498.64911597909486</v>
      </c>
      <c r="CC45" s="14">
        <f t="shared" si="34"/>
        <v>0</v>
      </c>
      <c r="CD45" s="14">
        <f t="shared" si="34"/>
        <v>153.0658067385745</v>
      </c>
      <c r="CE45" s="14">
        <f t="shared" si="34"/>
        <v>0.59262203936395</v>
      </c>
      <c r="CF45" s="14">
        <f t="shared" si="34"/>
        <v>1001.7367423105871</v>
      </c>
      <c r="CG45" s="14">
        <f t="shared" si="34"/>
        <v>0</v>
      </c>
      <c r="CH45" s="14">
        <f t="shared" si="34"/>
        <v>0</v>
      </c>
      <c r="CI45" s="14">
        <f t="shared" si="34"/>
        <v>0.2932808240145759</v>
      </c>
      <c r="CJ45" s="14">
        <f t="shared" si="34"/>
        <v>0</v>
      </c>
      <c r="CK45" s="14">
        <f t="shared" si="34"/>
        <v>3.8526183174043926</v>
      </c>
      <c r="CL45" s="14">
        <f t="shared" si="34"/>
        <v>0</v>
      </c>
      <c r="CM45" s="14">
        <f t="shared" si="34"/>
        <v>0</v>
      </c>
      <c r="CN45" s="14">
        <f t="shared" si="34"/>
        <v>0</v>
      </c>
      <c r="CO45" s="14">
        <f t="shared" si="34"/>
        <v>0</v>
      </c>
      <c r="CP45" s="14">
        <f t="shared" si="34"/>
        <v>0</v>
      </c>
      <c r="CQ45" s="14">
        <f t="shared" si="34"/>
        <v>0</v>
      </c>
      <c r="CR45" s="14">
        <f t="shared" si="34"/>
        <v>0</v>
      </c>
      <c r="CS45" s="14">
        <f t="shared" si="34"/>
        <v>0</v>
      </c>
      <c r="CT45" s="14">
        <f t="shared" si="34"/>
        <v>0</v>
      </c>
      <c r="CU45" s="14">
        <f t="shared" si="34"/>
        <v>0</v>
      </c>
      <c r="CV45" s="14">
        <f t="shared" si="34"/>
        <v>0.015</v>
      </c>
      <c r="CW45" s="14">
        <f t="shared" si="34"/>
        <v>0.1454756380510441</v>
      </c>
      <c r="CX45" s="14">
        <f t="shared" si="34"/>
        <v>0.12903225806451613</v>
      </c>
    </row>
    <row r="46" spans="1:102" ht="15">
      <c r="A46" s="13" t="s">
        <v>101</v>
      </c>
      <c r="B46" s="14">
        <f aca="true" t="shared" si="35" ref="B46:AG46">IF(B$37=0,0,B$10*B19/B$37)</f>
        <v>0</v>
      </c>
      <c r="C46" s="14">
        <f t="shared" si="35"/>
        <v>4.761276151096152</v>
      </c>
      <c r="D46" s="14">
        <f t="shared" si="35"/>
        <v>0</v>
      </c>
      <c r="E46" s="14">
        <f t="shared" si="35"/>
        <v>0.48648311935386435</v>
      </c>
      <c r="F46" s="14">
        <f t="shared" si="35"/>
        <v>0.03657971014492754</v>
      </c>
      <c r="G46" s="14">
        <f t="shared" si="35"/>
        <v>0.09096714756712625</v>
      </c>
      <c r="H46" s="14">
        <f t="shared" si="35"/>
        <v>0</v>
      </c>
      <c r="I46" s="14">
        <f t="shared" si="35"/>
        <v>0</v>
      </c>
      <c r="J46" s="14">
        <f t="shared" si="35"/>
        <v>0</v>
      </c>
      <c r="K46" s="14">
        <f t="shared" si="35"/>
        <v>0.010233255865042975</v>
      </c>
      <c r="L46" s="14">
        <f t="shared" si="35"/>
        <v>0</v>
      </c>
      <c r="M46" s="14">
        <f t="shared" si="35"/>
        <v>0</v>
      </c>
      <c r="N46" s="14">
        <f t="shared" si="35"/>
        <v>0.0010162706476123798</v>
      </c>
      <c r="O46" s="14">
        <f t="shared" si="35"/>
        <v>0.822341564019199</v>
      </c>
      <c r="P46" s="14">
        <f t="shared" si="35"/>
        <v>0.020846473941056376</v>
      </c>
      <c r="Q46" s="14">
        <f t="shared" si="35"/>
        <v>0</v>
      </c>
      <c r="R46" s="14">
        <f t="shared" si="35"/>
        <v>0</v>
      </c>
      <c r="S46" s="14">
        <f t="shared" si="35"/>
        <v>0</v>
      </c>
      <c r="T46" s="14">
        <f t="shared" si="35"/>
        <v>0.0939466738447319</v>
      </c>
      <c r="U46" s="14">
        <f t="shared" si="35"/>
        <v>0.11080466702238582</v>
      </c>
      <c r="V46" s="14">
        <f t="shared" si="35"/>
        <v>0</v>
      </c>
      <c r="W46" s="14">
        <f t="shared" si="35"/>
        <v>0</v>
      </c>
      <c r="X46" s="14">
        <f t="shared" si="35"/>
        <v>0</v>
      </c>
      <c r="Y46" s="14">
        <f t="shared" si="35"/>
        <v>0</v>
      </c>
      <c r="Z46" s="14">
        <f t="shared" si="35"/>
        <v>0</v>
      </c>
      <c r="AA46" s="14">
        <f t="shared" si="35"/>
        <v>0</v>
      </c>
      <c r="AB46" s="14">
        <f t="shared" si="35"/>
        <v>0</v>
      </c>
      <c r="AC46" s="14">
        <f t="shared" si="35"/>
        <v>0</v>
      </c>
      <c r="AD46" s="14">
        <f t="shared" si="35"/>
        <v>0</v>
      </c>
      <c r="AE46" s="14">
        <f t="shared" si="35"/>
        <v>0</v>
      </c>
      <c r="AF46" s="14">
        <f t="shared" si="35"/>
        <v>0</v>
      </c>
      <c r="AG46" s="14">
        <f t="shared" si="35"/>
        <v>0</v>
      </c>
      <c r="AH46" s="14">
        <f aca="true" t="shared" si="36" ref="AH46:AX46">IF(AH$37=0,0,AH$10*AH19/AH$37)</f>
        <v>0</v>
      </c>
      <c r="AI46" s="14">
        <f t="shared" si="36"/>
        <v>100.19982976279653</v>
      </c>
      <c r="AJ46" s="14">
        <f t="shared" si="36"/>
        <v>32.26674927285669</v>
      </c>
      <c r="AK46" s="14">
        <f t="shared" si="36"/>
        <v>14.85002476155599</v>
      </c>
      <c r="AL46" s="14">
        <f t="shared" si="36"/>
        <v>8.604498665892827</v>
      </c>
      <c r="AM46" s="14">
        <f t="shared" si="36"/>
        <v>8034.689839571759</v>
      </c>
      <c r="AN46" s="14">
        <f t="shared" si="36"/>
        <v>124.95686227923825</v>
      </c>
      <c r="AO46" s="14">
        <f t="shared" si="36"/>
        <v>16.12755532286261</v>
      </c>
      <c r="AP46" s="14">
        <f t="shared" si="36"/>
        <v>41.07441635553881</v>
      </c>
      <c r="AQ46" s="14">
        <f t="shared" si="36"/>
        <v>384.979488081007</v>
      </c>
      <c r="AR46" s="14">
        <f t="shared" si="36"/>
        <v>114.27953230305883</v>
      </c>
      <c r="AS46" s="14">
        <f t="shared" si="36"/>
        <v>8.811340694846333</v>
      </c>
      <c r="AT46" s="14">
        <f t="shared" si="36"/>
        <v>144.54228126623846</v>
      </c>
      <c r="AU46" s="14">
        <f t="shared" si="36"/>
        <v>21.22882307327046</v>
      </c>
      <c r="AV46" s="14"/>
      <c r="AW46" s="14">
        <f t="shared" si="36"/>
        <v>130.3905891523255</v>
      </c>
      <c r="AX46" s="14">
        <f t="shared" si="36"/>
        <v>0</v>
      </c>
      <c r="AY46" s="14"/>
      <c r="AZ46" s="14"/>
      <c r="BA46" s="14">
        <f t="shared" si="12"/>
        <v>0.1860581582979326</v>
      </c>
      <c r="BB46" s="14">
        <f t="shared" si="12"/>
        <v>0.04397586803176087</v>
      </c>
      <c r="BC46" s="14">
        <f t="shared" si="12"/>
        <v>2.6747896829065363</v>
      </c>
      <c r="BD46" s="14"/>
      <c r="BE46" s="14">
        <f aca="true" t="shared" si="37" ref="BE46:BS46">IF(BE$37=0,0,BE$10*BE19/BE$37)</f>
        <v>0.6796940504704697</v>
      </c>
      <c r="BF46" s="14">
        <f t="shared" si="37"/>
        <v>0.16487736896204128</v>
      </c>
      <c r="BG46" s="14">
        <f t="shared" si="37"/>
        <v>0</v>
      </c>
      <c r="BH46" s="14">
        <f t="shared" si="37"/>
        <v>0</v>
      </c>
      <c r="BI46" s="14">
        <f t="shared" si="37"/>
        <v>0.5555987417433312</v>
      </c>
      <c r="BJ46" s="14">
        <f t="shared" si="37"/>
        <v>0.33222361809045203</v>
      </c>
      <c r="BK46" s="14">
        <f t="shared" si="37"/>
        <v>0.04896481640372622</v>
      </c>
      <c r="BL46" s="14">
        <f t="shared" si="37"/>
        <v>0</v>
      </c>
      <c r="BM46" s="14">
        <f t="shared" si="37"/>
        <v>0</v>
      </c>
      <c r="BN46" s="14">
        <f t="shared" si="37"/>
        <v>0</v>
      </c>
      <c r="BO46" s="14">
        <f t="shared" si="37"/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32">
        <v>0</v>
      </c>
      <c r="BU46" s="32">
        <v>0</v>
      </c>
      <c r="BV46" s="14">
        <f aca="true" t="shared" si="38" ref="BV46:CX46">IF(BV$37=0,0,BV$10*BV19/BV$37)</f>
        <v>0</v>
      </c>
      <c r="BW46" s="14">
        <f t="shared" si="38"/>
        <v>0</v>
      </c>
      <c r="BX46" s="14">
        <f t="shared" si="38"/>
        <v>0</v>
      </c>
      <c r="BY46" s="14">
        <f t="shared" si="38"/>
        <v>0</v>
      </c>
      <c r="BZ46" s="14">
        <f t="shared" si="38"/>
        <v>0</v>
      </c>
      <c r="CA46" s="14">
        <f t="shared" si="38"/>
        <v>0</v>
      </c>
      <c r="CB46" s="14">
        <f t="shared" si="38"/>
        <v>0</v>
      </c>
      <c r="CC46" s="14">
        <f t="shared" si="38"/>
        <v>0</v>
      </c>
      <c r="CD46" s="14">
        <f t="shared" si="38"/>
        <v>0</v>
      </c>
      <c r="CE46" s="14">
        <f t="shared" si="38"/>
        <v>0</v>
      </c>
      <c r="CF46" s="14">
        <f t="shared" si="38"/>
        <v>0</v>
      </c>
      <c r="CG46" s="14">
        <f t="shared" si="38"/>
        <v>0</v>
      </c>
      <c r="CH46" s="14">
        <f t="shared" si="38"/>
        <v>0.06776334570013946</v>
      </c>
      <c r="CI46" s="14">
        <f t="shared" si="38"/>
        <v>2.419566798120251</v>
      </c>
      <c r="CJ46" s="14">
        <f t="shared" si="38"/>
        <v>0</v>
      </c>
      <c r="CK46" s="14">
        <f t="shared" si="38"/>
        <v>0</v>
      </c>
      <c r="CL46" s="14">
        <f t="shared" si="38"/>
        <v>0</v>
      </c>
      <c r="CM46" s="14">
        <f t="shared" si="38"/>
        <v>0</v>
      </c>
      <c r="CN46" s="14">
        <f t="shared" si="38"/>
        <v>0</v>
      </c>
      <c r="CO46" s="14">
        <f t="shared" si="38"/>
        <v>0</v>
      </c>
      <c r="CP46" s="14">
        <f t="shared" si="38"/>
        <v>18.908007812500006</v>
      </c>
      <c r="CQ46" s="14">
        <f t="shared" si="38"/>
        <v>0.052072072072072054</v>
      </c>
      <c r="CR46" s="14">
        <f t="shared" si="38"/>
        <v>0</v>
      </c>
      <c r="CS46" s="14">
        <f t="shared" si="38"/>
        <v>0</v>
      </c>
      <c r="CT46" s="14">
        <f t="shared" si="38"/>
        <v>0</v>
      </c>
      <c r="CU46" s="14">
        <f t="shared" si="38"/>
        <v>0</v>
      </c>
      <c r="CV46" s="14">
        <f t="shared" si="38"/>
        <v>0</v>
      </c>
      <c r="CW46" s="14">
        <f t="shared" si="38"/>
        <v>0</v>
      </c>
      <c r="CX46" s="14">
        <f t="shared" si="38"/>
        <v>0</v>
      </c>
    </row>
    <row r="47" spans="1:102" ht="15">
      <c r="A47" s="13" t="s">
        <v>105</v>
      </c>
      <c r="B47" s="14">
        <f aca="true" t="shared" si="39" ref="B47:AG47">IF(B$37=0,0,B$10*B20/B$37)</f>
        <v>0</v>
      </c>
      <c r="C47" s="14">
        <f t="shared" si="39"/>
        <v>0</v>
      </c>
      <c r="D47" s="14">
        <f t="shared" si="39"/>
        <v>0</v>
      </c>
      <c r="E47" s="14">
        <f t="shared" si="39"/>
        <v>0</v>
      </c>
      <c r="F47" s="14">
        <f t="shared" si="39"/>
        <v>0</v>
      </c>
      <c r="G47" s="14">
        <f t="shared" si="39"/>
        <v>0.06064476504475083</v>
      </c>
      <c r="H47" s="14">
        <f t="shared" si="39"/>
        <v>0</v>
      </c>
      <c r="I47" s="14">
        <f t="shared" si="39"/>
        <v>0</v>
      </c>
      <c r="J47" s="14">
        <f t="shared" si="39"/>
        <v>0</v>
      </c>
      <c r="K47" s="14">
        <f t="shared" si="39"/>
        <v>0.010233255865042975</v>
      </c>
      <c r="L47" s="14">
        <f t="shared" si="39"/>
        <v>0</v>
      </c>
      <c r="M47" s="14">
        <f t="shared" si="39"/>
        <v>0</v>
      </c>
      <c r="N47" s="14">
        <f t="shared" si="39"/>
        <v>0.0010162706476123798</v>
      </c>
      <c r="O47" s="14">
        <f t="shared" si="39"/>
        <v>0.939818930307656</v>
      </c>
      <c r="P47" s="14">
        <f t="shared" si="39"/>
        <v>0.020846473941056376</v>
      </c>
      <c r="Q47" s="14">
        <f t="shared" si="39"/>
        <v>0</v>
      </c>
      <c r="R47" s="14">
        <f t="shared" si="39"/>
        <v>0</v>
      </c>
      <c r="S47" s="14">
        <f t="shared" si="39"/>
        <v>0</v>
      </c>
      <c r="T47" s="14">
        <f t="shared" si="39"/>
        <v>0.0939466738447319</v>
      </c>
      <c r="U47" s="14">
        <f t="shared" si="39"/>
        <v>0</v>
      </c>
      <c r="V47" s="14">
        <f t="shared" si="39"/>
        <v>0</v>
      </c>
      <c r="W47" s="14">
        <f t="shared" si="39"/>
        <v>0</v>
      </c>
      <c r="X47" s="14">
        <f t="shared" si="39"/>
        <v>0</v>
      </c>
      <c r="Y47" s="14">
        <f t="shared" si="39"/>
        <v>0</v>
      </c>
      <c r="Z47" s="14">
        <f t="shared" si="39"/>
        <v>0</v>
      </c>
      <c r="AA47" s="14">
        <f t="shared" si="39"/>
        <v>0</v>
      </c>
      <c r="AB47" s="14">
        <f t="shared" si="39"/>
        <v>0</v>
      </c>
      <c r="AC47" s="14">
        <f t="shared" si="39"/>
        <v>0</v>
      </c>
      <c r="AD47" s="14">
        <f t="shared" si="39"/>
        <v>4777.807105416512</v>
      </c>
      <c r="AE47" s="14">
        <f t="shared" si="39"/>
        <v>0</v>
      </c>
      <c r="AF47" s="14">
        <f t="shared" si="39"/>
        <v>0</v>
      </c>
      <c r="AG47" s="14">
        <f t="shared" si="39"/>
        <v>0</v>
      </c>
      <c r="AH47" s="14">
        <f aca="true" t="shared" si="40" ref="AH47:AX47">IF(AH$37=0,0,AH$10*AH20/AH$37)</f>
        <v>0</v>
      </c>
      <c r="AI47" s="14">
        <f t="shared" si="40"/>
        <v>22.99532132915877</v>
      </c>
      <c r="AJ47" s="14">
        <f t="shared" si="40"/>
        <v>9.108119597808562</v>
      </c>
      <c r="AK47" s="14">
        <f t="shared" si="40"/>
        <v>3.8593284691049465</v>
      </c>
      <c r="AL47" s="14">
        <f t="shared" si="40"/>
        <v>4.390050339741238</v>
      </c>
      <c r="AM47" s="14">
        <f t="shared" si="40"/>
        <v>1544.2371177897699</v>
      </c>
      <c r="AN47" s="14">
        <f t="shared" si="40"/>
        <v>36.683183103962044</v>
      </c>
      <c r="AO47" s="14">
        <f t="shared" si="40"/>
        <v>2.93228278597502</v>
      </c>
      <c r="AP47" s="14">
        <f t="shared" si="40"/>
        <v>13.06253523674379</v>
      </c>
      <c r="AQ47" s="14">
        <f t="shared" si="40"/>
        <v>46.698361577948106</v>
      </c>
      <c r="AR47" s="14">
        <f t="shared" si="40"/>
        <v>25.548356174558176</v>
      </c>
      <c r="AS47" s="14">
        <f t="shared" si="40"/>
        <v>1.188045936383775</v>
      </c>
      <c r="AT47" s="14">
        <f t="shared" si="40"/>
        <v>32.99438935340812</v>
      </c>
      <c r="AU47" s="14">
        <f t="shared" si="40"/>
        <v>3.1769007955803343</v>
      </c>
      <c r="AV47" s="14"/>
      <c r="AW47" s="14">
        <f t="shared" si="40"/>
        <v>38.74053267799492</v>
      </c>
      <c r="AX47" s="14">
        <f t="shared" si="40"/>
        <v>0</v>
      </c>
      <c r="AY47" s="14"/>
      <c r="AZ47" s="14"/>
      <c r="BA47" s="14">
        <f t="shared" si="12"/>
        <v>0</v>
      </c>
      <c r="BB47" s="14">
        <f t="shared" si="12"/>
        <v>0</v>
      </c>
      <c r="BC47" s="14">
        <f t="shared" si="12"/>
        <v>2.6747896829065363</v>
      </c>
      <c r="BD47" s="14"/>
      <c r="BE47" s="14">
        <f aca="true" t="shared" si="41" ref="BE47:BS47">IF(BE$37=0,0,BE$10*BE20/BE$37)</f>
        <v>0.6796940504704697</v>
      </c>
      <c r="BF47" s="14">
        <f t="shared" si="41"/>
        <v>0.13739780746836772</v>
      </c>
      <c r="BG47" s="14">
        <f t="shared" si="41"/>
        <v>0</v>
      </c>
      <c r="BH47" s="14">
        <f t="shared" si="41"/>
        <v>7.498796871895622</v>
      </c>
      <c r="BI47" s="14">
        <f t="shared" si="41"/>
        <v>0.4762274929228554</v>
      </c>
      <c r="BJ47" s="14">
        <f t="shared" si="41"/>
        <v>0.22148241206030136</v>
      </c>
      <c r="BK47" s="14">
        <f t="shared" si="41"/>
        <v>0</v>
      </c>
      <c r="BL47" s="14">
        <f t="shared" si="41"/>
        <v>0</v>
      </c>
      <c r="BM47" s="14">
        <f t="shared" si="41"/>
        <v>8189.490164893003</v>
      </c>
      <c r="BN47" s="14">
        <f t="shared" si="41"/>
        <v>0</v>
      </c>
      <c r="BO47" s="14">
        <f t="shared" si="41"/>
        <v>24058.67824899353</v>
      </c>
      <c r="BP47" s="14">
        <f t="shared" si="41"/>
        <v>14628.237639897177</v>
      </c>
      <c r="BQ47" s="14">
        <f t="shared" si="41"/>
        <v>62.68449999999994</v>
      </c>
      <c r="BR47" s="14">
        <f t="shared" si="41"/>
        <v>21.30585714285715</v>
      </c>
      <c r="BS47" s="14">
        <f t="shared" si="41"/>
        <v>0</v>
      </c>
      <c r="BT47" s="32">
        <v>177.64102549170906</v>
      </c>
      <c r="BU47" s="32">
        <v>1893.6396224815583</v>
      </c>
      <c r="BV47" s="14">
        <f aca="true" t="shared" si="42" ref="BV47:CX47">IF(BV$37=0,0,BV$10*BV20/BV$37)</f>
        <v>2025.5100693212944</v>
      </c>
      <c r="BW47" s="14">
        <f t="shared" si="42"/>
        <v>0</v>
      </c>
      <c r="BX47" s="14">
        <f t="shared" si="42"/>
        <v>0</v>
      </c>
      <c r="BY47" s="14">
        <f t="shared" si="42"/>
        <v>0</v>
      </c>
      <c r="BZ47" s="14">
        <f t="shared" si="42"/>
        <v>0</v>
      </c>
      <c r="CA47" s="14">
        <f t="shared" si="42"/>
        <v>0</v>
      </c>
      <c r="CB47" s="14">
        <f t="shared" si="42"/>
        <v>0</v>
      </c>
      <c r="CC47" s="14">
        <f t="shared" si="42"/>
        <v>0</v>
      </c>
      <c r="CD47" s="14">
        <f t="shared" si="42"/>
        <v>0</v>
      </c>
      <c r="CE47" s="14">
        <f t="shared" si="42"/>
        <v>0</v>
      </c>
      <c r="CF47" s="14">
        <f t="shared" si="42"/>
        <v>1971.2979880119376</v>
      </c>
      <c r="CG47" s="14">
        <f t="shared" si="42"/>
        <v>27.932290827019184</v>
      </c>
      <c r="CH47" s="14">
        <f t="shared" si="42"/>
        <v>0</v>
      </c>
      <c r="CI47" s="14">
        <f t="shared" si="42"/>
        <v>0.36660103001821986</v>
      </c>
      <c r="CJ47" s="14">
        <f t="shared" si="42"/>
        <v>0</v>
      </c>
      <c r="CK47" s="14">
        <f t="shared" si="42"/>
        <v>0.5862680048224077</v>
      </c>
      <c r="CL47" s="14">
        <f t="shared" si="42"/>
        <v>0</v>
      </c>
      <c r="CM47" s="14">
        <f t="shared" si="42"/>
        <v>0</v>
      </c>
      <c r="CN47" s="14">
        <f t="shared" si="42"/>
        <v>0</v>
      </c>
      <c r="CO47" s="14">
        <f t="shared" si="42"/>
        <v>0</v>
      </c>
      <c r="CP47" s="14">
        <f t="shared" si="42"/>
        <v>1.2027994791666672</v>
      </c>
      <c r="CQ47" s="14">
        <f t="shared" si="42"/>
        <v>0</v>
      </c>
      <c r="CR47" s="14">
        <f t="shared" si="42"/>
        <v>0</v>
      </c>
      <c r="CS47" s="14">
        <f t="shared" si="42"/>
        <v>0</v>
      </c>
      <c r="CT47" s="14">
        <f t="shared" si="42"/>
        <v>0</v>
      </c>
      <c r="CU47" s="14">
        <f t="shared" si="42"/>
        <v>0</v>
      </c>
      <c r="CV47" s="14">
        <f t="shared" si="42"/>
        <v>0</v>
      </c>
      <c r="CW47" s="14">
        <f t="shared" si="42"/>
        <v>0</v>
      </c>
      <c r="CX47" s="14">
        <f t="shared" si="42"/>
        <v>0</v>
      </c>
    </row>
    <row r="48" spans="1:102" ht="15">
      <c r="A48" s="13" t="s">
        <v>26</v>
      </c>
      <c r="B48" s="14">
        <f aca="true" t="shared" si="43" ref="B48:AG48">IF(B$37=0,0,B$10*B21/B$37)</f>
        <v>0.004884280518876851</v>
      </c>
      <c r="C48" s="14">
        <f t="shared" si="43"/>
        <v>0.9007819745317044</v>
      </c>
      <c r="D48" s="14">
        <f t="shared" si="43"/>
        <v>0</v>
      </c>
      <c r="E48" s="14">
        <f t="shared" si="43"/>
        <v>0.08108051989231072</v>
      </c>
      <c r="F48" s="14">
        <f t="shared" si="43"/>
        <v>0.25605797101449274</v>
      </c>
      <c r="G48" s="14">
        <f t="shared" si="43"/>
        <v>0</v>
      </c>
      <c r="H48" s="14">
        <f t="shared" si="43"/>
        <v>13.038384786776302</v>
      </c>
      <c r="I48" s="14">
        <f t="shared" si="43"/>
        <v>0.022211003346769096</v>
      </c>
      <c r="J48" s="14">
        <f t="shared" si="43"/>
        <v>0.013837050523441054</v>
      </c>
      <c r="K48" s="14">
        <f t="shared" si="43"/>
        <v>0.047072976979197684</v>
      </c>
      <c r="L48" s="14">
        <f t="shared" si="43"/>
        <v>0.17751896617628177</v>
      </c>
      <c r="M48" s="14">
        <f t="shared" si="43"/>
        <v>0.17466532299727616</v>
      </c>
      <c r="N48" s="14">
        <f t="shared" si="43"/>
        <v>0.054878614971068516</v>
      </c>
      <c r="O48" s="14">
        <f t="shared" si="43"/>
        <v>3.4068436223652525</v>
      </c>
      <c r="P48" s="14">
        <f t="shared" si="43"/>
        <v>1.6885643892255664</v>
      </c>
      <c r="Q48" s="14">
        <f t="shared" si="43"/>
        <v>0.3162007228008071</v>
      </c>
      <c r="R48" s="14">
        <f t="shared" si="43"/>
        <v>0.03191900781349329</v>
      </c>
      <c r="S48" s="14">
        <f t="shared" si="43"/>
        <v>0</v>
      </c>
      <c r="T48" s="14">
        <f t="shared" si="43"/>
        <v>1.205648981007393</v>
      </c>
      <c r="U48" s="14">
        <f t="shared" si="43"/>
        <v>0.4432186680895433</v>
      </c>
      <c r="V48" s="14">
        <f t="shared" si="43"/>
        <v>0</v>
      </c>
      <c r="W48" s="14">
        <f t="shared" si="43"/>
        <v>0</v>
      </c>
      <c r="X48" s="14">
        <f t="shared" si="43"/>
        <v>1.776525221073597</v>
      </c>
      <c r="Y48" s="14">
        <f t="shared" si="43"/>
        <v>0</v>
      </c>
      <c r="Z48" s="14">
        <f t="shared" si="43"/>
        <v>0</v>
      </c>
      <c r="AA48" s="14">
        <f t="shared" si="43"/>
        <v>13.710218473932894</v>
      </c>
      <c r="AB48" s="14">
        <f t="shared" si="43"/>
        <v>3.439594643677077</v>
      </c>
      <c r="AC48" s="14">
        <f t="shared" si="43"/>
        <v>0</v>
      </c>
      <c r="AD48" s="14">
        <f t="shared" si="43"/>
        <v>0.36446770199225814</v>
      </c>
      <c r="AE48" s="14">
        <f t="shared" si="43"/>
        <v>0.10068595239756026</v>
      </c>
      <c r="AF48" s="14">
        <f t="shared" si="43"/>
        <v>0</v>
      </c>
      <c r="AG48" s="14">
        <f t="shared" si="43"/>
        <v>0</v>
      </c>
      <c r="AH48" s="14">
        <f aca="true" t="shared" si="44" ref="AH48:AX48">IF(AH$37=0,0,AH$10*AH21/AH$37)</f>
        <v>0</v>
      </c>
      <c r="AI48" s="14">
        <f t="shared" si="44"/>
        <v>206.26609529187664</v>
      </c>
      <c r="AJ48" s="14">
        <f t="shared" si="44"/>
        <v>22.358433121235493</v>
      </c>
      <c r="AK48" s="14">
        <f t="shared" si="44"/>
        <v>7.383063158287724</v>
      </c>
      <c r="AL48" s="14">
        <f t="shared" si="44"/>
        <v>4.038846312561939</v>
      </c>
      <c r="AM48" s="14">
        <f t="shared" si="44"/>
        <v>7575.936935256184</v>
      </c>
      <c r="AN48" s="14">
        <f t="shared" si="44"/>
        <v>145.5116555857579</v>
      </c>
      <c r="AO48" s="14">
        <f t="shared" si="44"/>
        <v>19.897633190544777</v>
      </c>
      <c r="AP48" s="14">
        <f t="shared" si="44"/>
        <v>28.011881118795017</v>
      </c>
      <c r="AQ48" s="14">
        <f t="shared" si="44"/>
        <v>115.84352014626258</v>
      </c>
      <c r="AR48" s="14">
        <f t="shared" si="44"/>
        <v>54.267819789986575</v>
      </c>
      <c r="AS48" s="14">
        <f t="shared" si="44"/>
        <v>2.772107184895475</v>
      </c>
      <c r="AT48" s="14">
        <f t="shared" si="44"/>
        <v>104.83391733510196</v>
      </c>
      <c r="AU48" s="14">
        <f t="shared" si="44"/>
        <v>67.39780192492859</v>
      </c>
      <c r="AV48" s="14"/>
      <c r="AW48" s="14">
        <f t="shared" si="44"/>
        <v>178.4575463639118</v>
      </c>
      <c r="AX48" s="14">
        <f t="shared" si="44"/>
        <v>0</v>
      </c>
      <c r="AY48" s="14"/>
      <c r="AZ48" s="14"/>
      <c r="BA48" s="14">
        <f t="shared" si="12"/>
        <v>1.0000626008513878</v>
      </c>
      <c r="BB48" s="14">
        <f t="shared" si="12"/>
        <v>0.23637029067071466</v>
      </c>
      <c r="BC48" s="14">
        <f t="shared" si="12"/>
        <v>0</v>
      </c>
      <c r="BD48" s="14"/>
      <c r="BE48" s="14">
        <f aca="true" t="shared" si="45" ref="BE48:BS48">IF(BE$37=0,0,BE$10*BE21/BE$37)</f>
        <v>0.22656468349015663</v>
      </c>
      <c r="BF48" s="14">
        <f t="shared" si="45"/>
        <v>0</v>
      </c>
      <c r="BG48" s="14">
        <f t="shared" si="45"/>
        <v>0.23821069173844905</v>
      </c>
      <c r="BH48" s="14">
        <f t="shared" si="45"/>
        <v>1.5786940782938153</v>
      </c>
      <c r="BI48" s="14">
        <f t="shared" si="45"/>
        <v>0.7937124882047589</v>
      </c>
      <c r="BJ48" s="14">
        <f t="shared" si="45"/>
        <v>0</v>
      </c>
      <c r="BK48" s="14">
        <f t="shared" si="45"/>
        <v>0.04896481640372622</v>
      </c>
      <c r="BL48" s="14">
        <f t="shared" si="45"/>
        <v>0</v>
      </c>
      <c r="BM48" s="14">
        <f t="shared" si="45"/>
        <v>0.2613027716056604</v>
      </c>
      <c r="BN48" s="14">
        <f t="shared" si="45"/>
        <v>0</v>
      </c>
      <c r="BO48" s="14">
        <f t="shared" si="45"/>
        <v>575.4019603491117</v>
      </c>
      <c r="BP48" s="14">
        <f t="shared" si="45"/>
        <v>349.85781543512775</v>
      </c>
      <c r="BQ48" s="14">
        <f t="shared" si="45"/>
        <v>0.5537499999999994</v>
      </c>
      <c r="BR48" s="14">
        <f t="shared" si="45"/>
        <v>0.1882142857142858</v>
      </c>
      <c r="BS48" s="14">
        <f t="shared" si="45"/>
        <v>0</v>
      </c>
      <c r="BT48" s="32">
        <v>0.10515247390704646</v>
      </c>
      <c r="BU48" s="32">
        <v>0.05893258203488517</v>
      </c>
      <c r="BV48" s="14">
        <f aca="true" t="shared" si="46" ref="BV48:CX48">IF(BV$37=0,0,BV$10*BV21/BV$37)</f>
        <v>0</v>
      </c>
      <c r="BW48" s="14">
        <f t="shared" si="46"/>
        <v>0</v>
      </c>
      <c r="BX48" s="14">
        <f t="shared" si="46"/>
        <v>0</v>
      </c>
      <c r="BY48" s="14">
        <f t="shared" si="46"/>
        <v>0</v>
      </c>
      <c r="BZ48" s="14">
        <f t="shared" si="46"/>
        <v>0</v>
      </c>
      <c r="CA48" s="14">
        <f t="shared" si="46"/>
        <v>0</v>
      </c>
      <c r="CB48" s="14">
        <f t="shared" si="46"/>
        <v>0</v>
      </c>
      <c r="CC48" s="14">
        <f t="shared" si="46"/>
        <v>0</v>
      </c>
      <c r="CD48" s="14">
        <f t="shared" si="46"/>
        <v>0</v>
      </c>
      <c r="CE48" s="14">
        <f t="shared" si="46"/>
        <v>0</v>
      </c>
      <c r="CF48" s="14">
        <f t="shared" si="46"/>
        <v>47.1467598924218</v>
      </c>
      <c r="CG48" s="14">
        <f t="shared" si="46"/>
        <v>0</v>
      </c>
      <c r="CH48" s="14">
        <f t="shared" si="46"/>
        <v>0.03388167285006973</v>
      </c>
      <c r="CI48" s="14">
        <f t="shared" si="46"/>
        <v>2.712847622134827</v>
      </c>
      <c r="CJ48" s="14">
        <f t="shared" si="46"/>
        <v>0</v>
      </c>
      <c r="CK48" s="14">
        <f t="shared" si="46"/>
        <v>1.0050308654098417</v>
      </c>
      <c r="CL48" s="14">
        <f t="shared" si="46"/>
        <v>0</v>
      </c>
      <c r="CM48" s="14">
        <f t="shared" si="46"/>
        <v>0</v>
      </c>
      <c r="CN48" s="14">
        <f t="shared" si="46"/>
        <v>0</v>
      </c>
      <c r="CO48" s="14">
        <f t="shared" si="46"/>
        <v>0</v>
      </c>
      <c r="CP48" s="14">
        <f t="shared" si="46"/>
        <v>4.041406250000002</v>
      </c>
      <c r="CQ48" s="14">
        <f t="shared" si="46"/>
        <v>0</v>
      </c>
      <c r="CR48" s="14">
        <f t="shared" si="46"/>
        <v>0</v>
      </c>
      <c r="CS48" s="14">
        <f t="shared" si="46"/>
        <v>0</v>
      </c>
      <c r="CT48" s="14">
        <f t="shared" si="46"/>
        <v>0</v>
      </c>
      <c r="CU48" s="14">
        <f t="shared" si="46"/>
        <v>0</v>
      </c>
      <c r="CV48" s="14">
        <f t="shared" si="46"/>
        <v>0</v>
      </c>
      <c r="CW48" s="14">
        <f t="shared" si="46"/>
        <v>0</v>
      </c>
      <c r="CX48" s="14">
        <f t="shared" si="46"/>
        <v>0</v>
      </c>
    </row>
    <row r="49" spans="1:102" ht="15">
      <c r="A49" s="13" t="s">
        <v>110</v>
      </c>
      <c r="B49" s="14">
        <f aca="true" t="shared" si="47" ref="B49:AG49">IF(B$37=0,0,B$10*B22/B$37)</f>
        <v>3.992899324181826</v>
      </c>
      <c r="C49" s="14">
        <f t="shared" si="47"/>
        <v>185.56108675353113</v>
      </c>
      <c r="D49" s="14">
        <f t="shared" si="47"/>
        <v>446.45079070793724</v>
      </c>
      <c r="E49" s="14">
        <f t="shared" si="47"/>
        <v>105.32359534011162</v>
      </c>
      <c r="F49" s="14">
        <f t="shared" si="47"/>
        <v>27.47136231884058</v>
      </c>
      <c r="G49" s="14">
        <f t="shared" si="47"/>
        <v>30.140448227241162</v>
      </c>
      <c r="H49" s="14">
        <f t="shared" si="47"/>
        <v>1480.7456540800267</v>
      </c>
      <c r="I49" s="14">
        <f t="shared" si="47"/>
        <v>18.94598585479404</v>
      </c>
      <c r="J49" s="14">
        <f t="shared" si="47"/>
        <v>3.41775147928994</v>
      </c>
      <c r="K49" s="14">
        <f t="shared" si="47"/>
        <v>1.8808724279948987</v>
      </c>
      <c r="L49" s="14">
        <f t="shared" si="47"/>
        <v>36.518187327692246</v>
      </c>
      <c r="M49" s="14">
        <f t="shared" si="47"/>
        <v>35.93115215943967</v>
      </c>
      <c r="N49" s="14">
        <f t="shared" si="47"/>
        <v>1.8506288493021439</v>
      </c>
      <c r="O49" s="14">
        <f t="shared" si="47"/>
        <v>746.9210948620096</v>
      </c>
      <c r="P49" s="14">
        <f t="shared" si="47"/>
        <v>27.684117393722868</v>
      </c>
      <c r="Q49" s="14">
        <f t="shared" si="47"/>
        <v>816.5883666330842</v>
      </c>
      <c r="R49" s="14">
        <f t="shared" si="47"/>
        <v>82.43083767834644</v>
      </c>
      <c r="S49" s="14">
        <f t="shared" si="47"/>
        <v>136.0356614512285</v>
      </c>
      <c r="T49" s="14">
        <f t="shared" si="47"/>
        <v>42.902314389094236</v>
      </c>
      <c r="U49" s="14">
        <f t="shared" si="47"/>
        <v>58.83727818888688</v>
      </c>
      <c r="V49" s="14">
        <f t="shared" si="47"/>
        <v>522.1756674426675</v>
      </c>
      <c r="W49" s="14">
        <f t="shared" si="47"/>
        <v>84.54738267946543</v>
      </c>
      <c r="X49" s="14">
        <f t="shared" si="47"/>
        <v>333.2761314734068</v>
      </c>
      <c r="Y49" s="14">
        <f t="shared" si="47"/>
        <v>22.579136281162462</v>
      </c>
      <c r="Z49" s="14">
        <f t="shared" si="47"/>
        <v>1.3621172954024747</v>
      </c>
      <c r="AA49" s="14">
        <f t="shared" si="47"/>
        <v>234.33973353736204</v>
      </c>
      <c r="AB49" s="14">
        <f t="shared" si="47"/>
        <v>29.024690903641215</v>
      </c>
      <c r="AC49" s="14">
        <f t="shared" si="47"/>
        <v>0</v>
      </c>
      <c r="AD49" s="14">
        <f t="shared" si="47"/>
        <v>12.209668016740647</v>
      </c>
      <c r="AE49" s="14">
        <f t="shared" si="47"/>
        <v>78.13229906050675</v>
      </c>
      <c r="AF49" s="14">
        <f t="shared" si="47"/>
        <v>0</v>
      </c>
      <c r="AG49" s="14">
        <f t="shared" si="47"/>
        <v>1661.4604445722691</v>
      </c>
      <c r="AH49" s="14">
        <f aca="true" t="shared" si="48" ref="AH49:AX49">IF(AH$37=0,0,AH$10*AH22/AH$37)</f>
        <v>133.17291790327744</v>
      </c>
      <c r="AI49" s="14">
        <f t="shared" si="48"/>
        <v>124.38504136530527</v>
      </c>
      <c r="AJ49" s="14">
        <f t="shared" si="48"/>
        <v>51.824494455747946</v>
      </c>
      <c r="AK49" s="14">
        <f t="shared" si="48"/>
        <v>37.92209713120512</v>
      </c>
      <c r="AL49" s="14">
        <f t="shared" si="48"/>
        <v>11.238528869737571</v>
      </c>
      <c r="AM49" s="14">
        <f t="shared" si="48"/>
        <v>362.98303818806386</v>
      </c>
      <c r="AN49" s="14">
        <f t="shared" si="48"/>
        <v>45.58686832337031</v>
      </c>
      <c r="AO49" s="14">
        <f t="shared" si="48"/>
        <v>2.93228278597502</v>
      </c>
      <c r="AP49" s="14">
        <f t="shared" si="48"/>
        <v>375.3301791357716</v>
      </c>
      <c r="AQ49" s="14">
        <f t="shared" si="48"/>
        <v>18.16047394697982</v>
      </c>
      <c r="AR49" s="14">
        <f t="shared" si="48"/>
        <v>169.8038286262204</v>
      </c>
      <c r="AS49" s="14">
        <f t="shared" si="48"/>
        <v>4.554176089471137</v>
      </c>
      <c r="AT49" s="14">
        <f t="shared" si="48"/>
        <v>93.42016055296368</v>
      </c>
      <c r="AU49" s="14">
        <f t="shared" si="48"/>
        <v>33.78797294738711</v>
      </c>
      <c r="AV49" s="14"/>
      <c r="AW49" s="14">
        <f t="shared" si="48"/>
        <v>24.840573036584704</v>
      </c>
      <c r="AX49" s="14">
        <f t="shared" si="48"/>
        <v>33.97025445701881</v>
      </c>
      <c r="AY49" s="14"/>
      <c r="AZ49" s="14"/>
      <c r="BA49" s="14">
        <f t="shared" si="12"/>
        <v>18.30347132255912</v>
      </c>
      <c r="BB49" s="14">
        <f t="shared" si="12"/>
        <v>4.326126017624476</v>
      </c>
      <c r="BC49" s="14">
        <f t="shared" si="12"/>
        <v>0.14077840436350192</v>
      </c>
      <c r="BD49" s="14"/>
      <c r="BE49" s="14">
        <f aca="true" t="shared" si="49" ref="BE49:BS49">IF(BE$37=0,0,BE$10*BE22/BE$37)</f>
        <v>7.476634555175169</v>
      </c>
      <c r="BF49" s="14">
        <f t="shared" si="49"/>
        <v>4.231852470025726</v>
      </c>
      <c r="BG49" s="14">
        <f t="shared" si="49"/>
        <v>3.675250672536071</v>
      </c>
      <c r="BH49" s="14">
        <f t="shared" si="49"/>
        <v>91.95893006061473</v>
      </c>
      <c r="BI49" s="14">
        <f t="shared" si="49"/>
        <v>20.398410946862306</v>
      </c>
      <c r="BJ49" s="14">
        <f t="shared" si="49"/>
        <v>44.074999999999974</v>
      </c>
      <c r="BK49" s="14">
        <f t="shared" si="49"/>
        <v>2.007557472552775</v>
      </c>
      <c r="BL49" s="14">
        <f t="shared" si="49"/>
        <v>0</v>
      </c>
      <c r="BM49" s="14">
        <f t="shared" si="49"/>
        <v>0</v>
      </c>
      <c r="BN49" s="14">
        <f t="shared" si="49"/>
        <v>0</v>
      </c>
      <c r="BO49" s="14">
        <f t="shared" si="49"/>
        <v>18.513132617147683</v>
      </c>
      <c r="BP49" s="14">
        <f t="shared" si="49"/>
        <v>11.25641652379208</v>
      </c>
      <c r="BQ49" s="14">
        <f t="shared" si="49"/>
        <v>0.5537499999999994</v>
      </c>
      <c r="BR49" s="14">
        <f t="shared" si="49"/>
        <v>0.1882142857142858</v>
      </c>
      <c r="BS49" s="14">
        <f t="shared" si="49"/>
        <v>0</v>
      </c>
      <c r="BT49" s="32">
        <v>0.9536888090446378</v>
      </c>
      <c r="BU49" s="32">
        <v>11.678150377431773</v>
      </c>
      <c r="BV49" s="14">
        <f aca="true" t="shared" si="50" ref="BV49:CX49">IF(BV$37=0,0,BV$10*BV22/BV$37)</f>
        <v>0</v>
      </c>
      <c r="BW49" s="14">
        <f t="shared" si="50"/>
        <v>0</v>
      </c>
      <c r="BX49" s="14">
        <f t="shared" si="50"/>
        <v>0</v>
      </c>
      <c r="BY49" s="14">
        <f t="shared" si="50"/>
        <v>0</v>
      </c>
      <c r="BZ49" s="14">
        <f t="shared" si="50"/>
        <v>0</v>
      </c>
      <c r="CA49" s="14">
        <f t="shared" si="50"/>
        <v>0</v>
      </c>
      <c r="CB49" s="14">
        <f t="shared" si="50"/>
        <v>0</v>
      </c>
      <c r="CC49" s="14">
        <f t="shared" si="50"/>
        <v>0</v>
      </c>
      <c r="CD49" s="14">
        <f t="shared" si="50"/>
        <v>0</v>
      </c>
      <c r="CE49" s="14">
        <f t="shared" si="50"/>
        <v>0</v>
      </c>
      <c r="CF49" s="14">
        <f t="shared" si="50"/>
        <v>1.516912138824922</v>
      </c>
      <c r="CG49" s="14">
        <f t="shared" si="50"/>
        <v>0</v>
      </c>
      <c r="CH49" s="14">
        <f t="shared" si="50"/>
        <v>0</v>
      </c>
      <c r="CI49" s="14">
        <f t="shared" si="50"/>
        <v>1.6130445320801674</v>
      </c>
      <c r="CJ49" s="14">
        <f t="shared" si="50"/>
        <v>0</v>
      </c>
      <c r="CK49" s="14">
        <f t="shared" si="50"/>
        <v>165.6625876483889</v>
      </c>
      <c r="CL49" s="14">
        <f t="shared" si="50"/>
        <v>0</v>
      </c>
      <c r="CM49" s="14">
        <f t="shared" si="50"/>
        <v>0</v>
      </c>
      <c r="CN49" s="14">
        <f t="shared" si="50"/>
        <v>0</v>
      </c>
      <c r="CO49" s="14">
        <f t="shared" si="50"/>
        <v>0.43900433731812377</v>
      </c>
      <c r="CP49" s="14">
        <f t="shared" si="50"/>
        <v>0</v>
      </c>
      <c r="CQ49" s="14">
        <f t="shared" si="50"/>
        <v>0</v>
      </c>
      <c r="CR49" s="14">
        <f t="shared" si="50"/>
        <v>0</v>
      </c>
      <c r="CS49" s="14">
        <f t="shared" si="50"/>
        <v>0</v>
      </c>
      <c r="CT49" s="14">
        <f t="shared" si="50"/>
        <v>0</v>
      </c>
      <c r="CU49" s="14">
        <f t="shared" si="50"/>
        <v>0</v>
      </c>
      <c r="CV49" s="14">
        <f t="shared" si="50"/>
        <v>0</v>
      </c>
      <c r="CW49" s="14">
        <f t="shared" si="50"/>
        <v>0</v>
      </c>
      <c r="CX49" s="14">
        <f t="shared" si="50"/>
        <v>0</v>
      </c>
    </row>
    <row r="50" spans="1:102" ht="15">
      <c r="A50" s="13" t="s">
        <v>111</v>
      </c>
      <c r="B50" s="14">
        <f aca="true" t="shared" si="51" ref="B50:AG50">IF(B$37=0,0,B$10*B23/B$37)</f>
        <v>0.0024421402594384254</v>
      </c>
      <c r="C50" s="14">
        <f t="shared" si="51"/>
        <v>0</v>
      </c>
      <c r="D50" s="14">
        <f t="shared" si="51"/>
        <v>0</v>
      </c>
      <c r="E50" s="14">
        <f t="shared" si="51"/>
        <v>0</v>
      </c>
      <c r="F50" s="14">
        <f t="shared" si="51"/>
        <v>0.14631884057971015</v>
      </c>
      <c r="G50" s="14">
        <f t="shared" si="51"/>
        <v>1.3038624484621428</v>
      </c>
      <c r="H50" s="14">
        <f t="shared" si="51"/>
        <v>0.14816346348609433</v>
      </c>
      <c r="I50" s="14">
        <f t="shared" si="51"/>
        <v>1.0883391639916857</v>
      </c>
      <c r="J50" s="14">
        <f t="shared" si="51"/>
        <v>2.2692762858443327</v>
      </c>
      <c r="K50" s="14">
        <f t="shared" si="51"/>
        <v>0.2189916755119197</v>
      </c>
      <c r="L50" s="14">
        <f t="shared" si="51"/>
        <v>8.913988087280433</v>
      </c>
      <c r="M50" s="14">
        <f t="shared" si="51"/>
        <v>8.770694433363223</v>
      </c>
      <c r="N50" s="14">
        <f t="shared" si="51"/>
        <v>0.08638300504705229</v>
      </c>
      <c r="O50" s="14">
        <f t="shared" si="51"/>
        <v>129.2251029173027</v>
      </c>
      <c r="P50" s="14">
        <f t="shared" si="51"/>
        <v>23.077046652749406</v>
      </c>
      <c r="Q50" s="14">
        <f t="shared" si="51"/>
        <v>800.9364308544443</v>
      </c>
      <c r="R50" s="14">
        <f t="shared" si="51"/>
        <v>80.8508467915785</v>
      </c>
      <c r="S50" s="14">
        <f t="shared" si="51"/>
        <v>573.8194325307337</v>
      </c>
      <c r="T50" s="14">
        <f t="shared" si="51"/>
        <v>3.006293563031421</v>
      </c>
      <c r="U50" s="14">
        <f t="shared" si="51"/>
        <v>22.93656607363387</v>
      </c>
      <c r="V50" s="14">
        <f t="shared" si="51"/>
        <v>775.4820598452478</v>
      </c>
      <c r="W50" s="14">
        <f t="shared" si="51"/>
        <v>125.5611522380924</v>
      </c>
      <c r="X50" s="14">
        <f t="shared" si="51"/>
        <v>88.73743479262617</v>
      </c>
      <c r="Y50" s="14">
        <f t="shared" si="51"/>
        <v>81.38694320554606</v>
      </c>
      <c r="Z50" s="14">
        <f t="shared" si="51"/>
        <v>4.909778725801011</v>
      </c>
      <c r="AA50" s="14">
        <f t="shared" si="51"/>
        <v>186.47592994140368</v>
      </c>
      <c r="AB50" s="14">
        <f t="shared" si="51"/>
        <v>0</v>
      </c>
      <c r="AC50" s="14">
        <f t="shared" si="51"/>
        <v>0</v>
      </c>
      <c r="AD50" s="14">
        <f t="shared" si="51"/>
        <v>0</v>
      </c>
      <c r="AE50" s="14">
        <f t="shared" si="51"/>
        <v>0</v>
      </c>
      <c r="AF50" s="14">
        <f t="shared" si="51"/>
        <v>0</v>
      </c>
      <c r="AG50" s="14">
        <f t="shared" si="51"/>
        <v>0</v>
      </c>
      <c r="AH50" s="14">
        <f aca="true" t="shared" si="52" ref="AH50:AX50">IF(AH$37=0,0,AH$10*AH23/AH$37)</f>
        <v>0</v>
      </c>
      <c r="AI50" s="14">
        <f t="shared" si="52"/>
        <v>0.24904680139883148</v>
      </c>
      <c r="AJ50" s="14">
        <f t="shared" si="52"/>
        <v>0.0470703855183905</v>
      </c>
      <c r="AK50" s="14">
        <f t="shared" si="52"/>
        <v>0.06292383373540673</v>
      </c>
      <c r="AL50" s="14">
        <f t="shared" si="52"/>
        <v>0.08780100679482478</v>
      </c>
      <c r="AM50" s="14">
        <f t="shared" si="52"/>
        <v>0</v>
      </c>
      <c r="AN50" s="14">
        <f t="shared" si="52"/>
        <v>0</v>
      </c>
      <c r="AO50" s="14">
        <f t="shared" si="52"/>
        <v>0</v>
      </c>
      <c r="AP50" s="14">
        <f t="shared" si="52"/>
        <v>0</v>
      </c>
      <c r="AQ50" s="14">
        <f t="shared" si="52"/>
        <v>0</v>
      </c>
      <c r="AR50" s="14">
        <f t="shared" si="52"/>
        <v>0</v>
      </c>
      <c r="AS50" s="14">
        <f t="shared" si="52"/>
        <v>0</v>
      </c>
      <c r="AT50" s="14">
        <f t="shared" si="52"/>
        <v>0</v>
      </c>
      <c r="AU50" s="14">
        <f t="shared" si="52"/>
        <v>0</v>
      </c>
      <c r="AV50" s="14"/>
      <c r="AW50" s="14">
        <f t="shared" si="52"/>
        <v>0</v>
      </c>
      <c r="AX50" s="14">
        <f t="shared" si="52"/>
        <v>19.12934896373967</v>
      </c>
      <c r="AY50" s="14"/>
      <c r="AZ50" s="14"/>
      <c r="BA50" s="14">
        <f t="shared" si="12"/>
        <v>6.325977382129708</v>
      </c>
      <c r="BB50" s="14">
        <f t="shared" si="12"/>
        <v>1.4951795130798697</v>
      </c>
      <c r="BC50" s="14">
        <f t="shared" si="12"/>
        <v>3.8010169178145516</v>
      </c>
      <c r="BD50" s="14"/>
      <c r="BE50" s="14">
        <f aca="true" t="shared" si="53" ref="BE50:BS50">IF(BE$37=0,0,BE$10*BE23/BE$37)</f>
        <v>15.632963160820808</v>
      </c>
      <c r="BF50" s="14">
        <f t="shared" si="53"/>
        <v>7.941593271671654</v>
      </c>
      <c r="BG50" s="14">
        <f t="shared" si="53"/>
        <v>0.13612039527911374</v>
      </c>
      <c r="BH50" s="14">
        <f t="shared" si="53"/>
        <v>80.6449558328424</v>
      </c>
      <c r="BI50" s="14">
        <f t="shared" si="53"/>
        <v>66.35436401391786</v>
      </c>
      <c r="BJ50" s="14">
        <f t="shared" si="53"/>
        <v>91.91520100502507</v>
      </c>
      <c r="BK50" s="14">
        <f t="shared" si="53"/>
        <v>20.124539541931476</v>
      </c>
      <c r="BL50" s="14">
        <f t="shared" si="53"/>
        <v>0.10279874213836478</v>
      </c>
      <c r="BM50" s="14">
        <f t="shared" si="53"/>
        <v>0</v>
      </c>
      <c r="BN50" s="14">
        <f t="shared" si="53"/>
        <v>0</v>
      </c>
      <c r="BO50" s="14">
        <f t="shared" si="53"/>
        <v>0</v>
      </c>
      <c r="BP50" s="14">
        <f t="shared" si="53"/>
        <v>0</v>
      </c>
      <c r="BQ50" s="14">
        <f t="shared" si="53"/>
        <v>0</v>
      </c>
      <c r="BR50" s="14">
        <f t="shared" si="53"/>
        <v>0</v>
      </c>
      <c r="BS50" s="14">
        <f t="shared" si="53"/>
        <v>0</v>
      </c>
      <c r="BT50" s="32">
        <v>0.26297743504020676</v>
      </c>
      <c r="BU50" s="32">
        <v>3.4379075523750258</v>
      </c>
      <c r="BV50" s="14">
        <f aca="true" t="shared" si="54" ref="BV50:CX50">IF(BV$37=0,0,BV$10*BV23/BV$37)</f>
        <v>3.273287119135899</v>
      </c>
      <c r="BW50" s="14">
        <f t="shared" si="54"/>
        <v>0</v>
      </c>
      <c r="BX50" s="14">
        <f t="shared" si="54"/>
        <v>0</v>
      </c>
      <c r="BY50" s="14">
        <f t="shared" si="54"/>
        <v>0.005479331574318373</v>
      </c>
      <c r="BZ50" s="14">
        <f t="shared" si="54"/>
        <v>0</v>
      </c>
      <c r="CA50" s="14">
        <f t="shared" si="54"/>
        <v>0</v>
      </c>
      <c r="CB50" s="14">
        <f t="shared" si="54"/>
        <v>0</v>
      </c>
      <c r="CC50" s="14">
        <f t="shared" si="54"/>
        <v>0</v>
      </c>
      <c r="CD50" s="14">
        <f t="shared" si="54"/>
        <v>0</v>
      </c>
      <c r="CE50" s="14">
        <f t="shared" si="54"/>
        <v>0</v>
      </c>
      <c r="CF50" s="14">
        <f t="shared" si="54"/>
        <v>0</v>
      </c>
      <c r="CG50" s="14">
        <f t="shared" si="54"/>
        <v>0.04513944865387716</v>
      </c>
      <c r="CH50" s="14">
        <f t="shared" si="54"/>
        <v>0</v>
      </c>
      <c r="CI50" s="14">
        <f t="shared" si="54"/>
        <v>0</v>
      </c>
      <c r="CJ50" s="14">
        <f t="shared" si="54"/>
        <v>8.005393896380413</v>
      </c>
      <c r="CK50" s="14">
        <f t="shared" si="54"/>
        <v>218.42670808240555</v>
      </c>
      <c r="CL50" s="14">
        <f t="shared" si="54"/>
        <v>1.352011922503726</v>
      </c>
      <c r="CM50" s="14">
        <f t="shared" si="54"/>
        <v>0</v>
      </c>
      <c r="CN50" s="14">
        <f t="shared" si="54"/>
        <v>40.578299104355295</v>
      </c>
      <c r="CO50" s="14">
        <f t="shared" si="54"/>
        <v>17.450422408395422</v>
      </c>
      <c r="CP50" s="14">
        <f t="shared" si="54"/>
        <v>0</v>
      </c>
      <c r="CQ50" s="14">
        <f t="shared" si="54"/>
        <v>0</v>
      </c>
      <c r="CR50" s="14">
        <f t="shared" si="54"/>
        <v>0</v>
      </c>
      <c r="CS50" s="14">
        <f t="shared" si="54"/>
        <v>0</v>
      </c>
      <c r="CT50" s="14">
        <f t="shared" si="54"/>
        <v>0</v>
      </c>
      <c r="CU50" s="14">
        <f t="shared" si="54"/>
        <v>0</v>
      </c>
      <c r="CV50" s="14">
        <f t="shared" si="54"/>
        <v>0</v>
      </c>
      <c r="CW50" s="14">
        <f t="shared" si="54"/>
        <v>0</v>
      </c>
      <c r="CX50" s="14">
        <f t="shared" si="54"/>
        <v>0</v>
      </c>
    </row>
    <row r="51" spans="1:102" ht="15">
      <c r="A51" s="13" t="s">
        <v>91</v>
      </c>
      <c r="B51" s="14">
        <f aca="true" t="shared" si="55" ref="B51:AG51">IF(B$37=0,0,B$10*B24/B$37)</f>
        <v>0</v>
      </c>
      <c r="C51" s="14">
        <f t="shared" si="55"/>
        <v>0</v>
      </c>
      <c r="D51" s="14">
        <f t="shared" si="55"/>
        <v>0</v>
      </c>
      <c r="E51" s="14">
        <f t="shared" si="55"/>
        <v>0</v>
      </c>
      <c r="F51" s="14">
        <f t="shared" si="55"/>
        <v>0</v>
      </c>
      <c r="G51" s="14">
        <f t="shared" si="55"/>
        <v>0</v>
      </c>
      <c r="H51" s="14">
        <f t="shared" si="55"/>
        <v>0</v>
      </c>
      <c r="I51" s="14">
        <f t="shared" si="55"/>
        <v>0</v>
      </c>
      <c r="J51" s="14">
        <f t="shared" si="55"/>
        <v>0</v>
      </c>
      <c r="K51" s="14">
        <f t="shared" si="55"/>
        <v>0</v>
      </c>
      <c r="L51" s="14">
        <f t="shared" si="55"/>
        <v>0</v>
      </c>
      <c r="M51" s="14">
        <f t="shared" si="55"/>
        <v>0</v>
      </c>
      <c r="N51" s="14">
        <f t="shared" si="55"/>
        <v>0</v>
      </c>
      <c r="O51" s="14">
        <f t="shared" si="55"/>
        <v>0</v>
      </c>
      <c r="P51" s="14">
        <f t="shared" si="55"/>
        <v>0</v>
      </c>
      <c r="Q51" s="14">
        <f t="shared" si="55"/>
        <v>0</v>
      </c>
      <c r="R51" s="14">
        <f t="shared" si="55"/>
        <v>0</v>
      </c>
      <c r="S51" s="14">
        <f t="shared" si="55"/>
        <v>0</v>
      </c>
      <c r="T51" s="14">
        <f t="shared" si="55"/>
        <v>0</v>
      </c>
      <c r="U51" s="14">
        <f t="shared" si="55"/>
        <v>0</v>
      </c>
      <c r="V51" s="14">
        <f t="shared" si="55"/>
        <v>0</v>
      </c>
      <c r="W51" s="14">
        <f t="shared" si="55"/>
        <v>0</v>
      </c>
      <c r="X51" s="14">
        <f t="shared" si="55"/>
        <v>0</v>
      </c>
      <c r="Y51" s="14">
        <f t="shared" si="55"/>
        <v>0</v>
      </c>
      <c r="Z51" s="14">
        <f t="shared" si="55"/>
        <v>0</v>
      </c>
      <c r="AA51" s="14">
        <f t="shared" si="55"/>
        <v>0</v>
      </c>
      <c r="AB51" s="14">
        <f t="shared" si="55"/>
        <v>0</v>
      </c>
      <c r="AC51" s="14">
        <f t="shared" si="55"/>
        <v>0</v>
      </c>
      <c r="AD51" s="14">
        <f t="shared" si="55"/>
        <v>0</v>
      </c>
      <c r="AE51" s="14">
        <f t="shared" si="55"/>
        <v>0</v>
      </c>
      <c r="AF51" s="14">
        <f t="shared" si="55"/>
        <v>0</v>
      </c>
      <c r="AG51" s="14">
        <f t="shared" si="55"/>
        <v>0</v>
      </c>
      <c r="AH51" s="14">
        <f aca="true" t="shared" si="56" ref="AH51:AX51">IF(AH$37=0,0,AH$10*AH24/AH$37)</f>
        <v>0</v>
      </c>
      <c r="AI51" s="14">
        <f t="shared" si="56"/>
        <v>0</v>
      </c>
      <c r="AJ51" s="14">
        <f t="shared" si="56"/>
        <v>0</v>
      </c>
      <c r="AK51" s="14">
        <f t="shared" si="56"/>
        <v>0</v>
      </c>
      <c r="AL51" s="14">
        <f t="shared" si="56"/>
        <v>0</v>
      </c>
      <c r="AM51" s="14">
        <f t="shared" si="56"/>
        <v>0</v>
      </c>
      <c r="AN51" s="14">
        <f t="shared" si="56"/>
        <v>0</v>
      </c>
      <c r="AO51" s="14">
        <f t="shared" si="56"/>
        <v>0</v>
      </c>
      <c r="AP51" s="14">
        <f t="shared" si="56"/>
        <v>0</v>
      </c>
      <c r="AQ51" s="14">
        <f t="shared" si="56"/>
        <v>0</v>
      </c>
      <c r="AR51" s="14">
        <f t="shared" si="56"/>
        <v>0</v>
      </c>
      <c r="AS51" s="14">
        <f t="shared" si="56"/>
        <v>0</v>
      </c>
      <c r="AT51" s="14">
        <f t="shared" si="56"/>
        <v>0</v>
      </c>
      <c r="AU51" s="14">
        <f t="shared" si="56"/>
        <v>0</v>
      </c>
      <c r="AV51" s="14"/>
      <c r="AW51" s="14">
        <f t="shared" si="56"/>
        <v>0</v>
      </c>
      <c r="AX51" s="14">
        <f t="shared" si="56"/>
        <v>0</v>
      </c>
      <c r="AY51" s="14"/>
      <c r="AZ51" s="14"/>
      <c r="BA51" s="14">
        <f t="shared" si="12"/>
        <v>0</v>
      </c>
      <c r="BB51" s="14">
        <f t="shared" si="12"/>
        <v>0</v>
      </c>
      <c r="BC51" s="14">
        <f t="shared" si="12"/>
        <v>0</v>
      </c>
      <c r="BD51" s="14"/>
      <c r="BE51" s="14">
        <f aca="true" t="shared" si="57" ref="BE51:BS51">IF(BE$37=0,0,BE$10*BE24/BE$37)</f>
        <v>0</v>
      </c>
      <c r="BF51" s="14">
        <f t="shared" si="57"/>
        <v>0</v>
      </c>
      <c r="BG51" s="14">
        <f t="shared" si="57"/>
        <v>0</v>
      </c>
      <c r="BH51" s="14">
        <f t="shared" si="57"/>
        <v>0</v>
      </c>
      <c r="BI51" s="14">
        <f t="shared" si="57"/>
        <v>0</v>
      </c>
      <c r="BJ51" s="14">
        <f t="shared" si="57"/>
        <v>0</v>
      </c>
      <c r="BK51" s="14">
        <f t="shared" si="57"/>
        <v>0</v>
      </c>
      <c r="BL51" s="14">
        <f t="shared" si="57"/>
        <v>0</v>
      </c>
      <c r="BM51" s="14">
        <f t="shared" si="57"/>
        <v>0</v>
      </c>
      <c r="BN51" s="14">
        <f t="shared" si="57"/>
        <v>0</v>
      </c>
      <c r="BO51" s="14">
        <f t="shared" si="57"/>
        <v>0</v>
      </c>
      <c r="BP51" s="14">
        <f t="shared" si="57"/>
        <v>0</v>
      </c>
      <c r="BQ51" s="14">
        <f t="shared" si="57"/>
        <v>0</v>
      </c>
      <c r="BR51" s="14">
        <f t="shared" si="57"/>
        <v>0</v>
      </c>
      <c r="BS51" s="14">
        <f t="shared" si="57"/>
        <v>0</v>
      </c>
      <c r="BT51" s="32">
        <v>0</v>
      </c>
      <c r="BU51" s="32">
        <v>0</v>
      </c>
      <c r="BV51" s="14">
        <f aca="true" t="shared" si="58" ref="BV51:CX51">IF(BV$37=0,0,BV$10*BV24/BV$37)</f>
        <v>0</v>
      </c>
      <c r="BW51" s="14">
        <f t="shared" si="58"/>
        <v>0</v>
      </c>
      <c r="BX51" s="14">
        <f t="shared" si="58"/>
        <v>0</v>
      </c>
      <c r="BY51" s="14">
        <f t="shared" si="58"/>
        <v>0</v>
      </c>
      <c r="BZ51" s="14">
        <f t="shared" si="58"/>
        <v>0</v>
      </c>
      <c r="CA51" s="14">
        <f t="shared" si="58"/>
        <v>0</v>
      </c>
      <c r="CB51" s="14">
        <f t="shared" si="58"/>
        <v>0</v>
      </c>
      <c r="CC51" s="14">
        <f t="shared" si="58"/>
        <v>0</v>
      </c>
      <c r="CD51" s="14">
        <f t="shared" si="58"/>
        <v>0</v>
      </c>
      <c r="CE51" s="14">
        <f t="shared" si="58"/>
        <v>0</v>
      </c>
      <c r="CF51" s="14">
        <f t="shared" si="58"/>
        <v>0</v>
      </c>
      <c r="CG51" s="14">
        <f t="shared" si="58"/>
        <v>0</v>
      </c>
      <c r="CH51" s="14">
        <f t="shared" si="58"/>
        <v>0</v>
      </c>
      <c r="CI51" s="14">
        <f t="shared" si="58"/>
        <v>0</v>
      </c>
      <c r="CJ51" s="14">
        <f t="shared" si="58"/>
        <v>0</v>
      </c>
      <c r="CK51" s="14">
        <f t="shared" si="58"/>
        <v>0</v>
      </c>
      <c r="CL51" s="14">
        <f t="shared" si="58"/>
        <v>0</v>
      </c>
      <c r="CM51" s="14">
        <f t="shared" si="58"/>
        <v>0</v>
      </c>
      <c r="CN51" s="14">
        <f t="shared" si="58"/>
        <v>0</v>
      </c>
      <c r="CO51" s="14">
        <f t="shared" si="58"/>
        <v>0</v>
      </c>
      <c r="CP51" s="14">
        <f t="shared" si="58"/>
        <v>0</v>
      </c>
      <c r="CQ51" s="14">
        <f t="shared" si="58"/>
        <v>0</v>
      </c>
      <c r="CR51" s="14">
        <f t="shared" si="58"/>
        <v>0</v>
      </c>
      <c r="CS51" s="14">
        <f t="shared" si="58"/>
        <v>0</v>
      </c>
      <c r="CT51" s="14">
        <f t="shared" si="58"/>
        <v>0</v>
      </c>
      <c r="CU51" s="14">
        <f t="shared" si="58"/>
        <v>0</v>
      </c>
      <c r="CV51" s="14">
        <f t="shared" si="58"/>
        <v>0</v>
      </c>
      <c r="CW51" s="14">
        <f t="shared" si="58"/>
        <v>0</v>
      </c>
      <c r="CX51" s="14">
        <f t="shared" si="58"/>
        <v>0</v>
      </c>
    </row>
    <row r="52" spans="1:102" ht="15">
      <c r="A52" s="13" t="s">
        <v>96</v>
      </c>
      <c r="B52" s="14">
        <f aca="true" t="shared" si="59" ref="B52:AG52">IF(B$37=0,0,B$10*B25/B$37)</f>
        <v>0</v>
      </c>
      <c r="C52" s="14">
        <f t="shared" si="59"/>
        <v>0.5790741264846672</v>
      </c>
      <c r="D52" s="14">
        <f t="shared" si="59"/>
        <v>0</v>
      </c>
      <c r="E52" s="14">
        <f t="shared" si="59"/>
        <v>0.9729662387077287</v>
      </c>
      <c r="F52" s="14">
        <f t="shared" si="59"/>
        <v>0.10973913043478262</v>
      </c>
      <c r="G52" s="14">
        <f t="shared" si="59"/>
        <v>0.1516119126118771</v>
      </c>
      <c r="H52" s="14">
        <f t="shared" si="59"/>
        <v>0</v>
      </c>
      <c r="I52" s="14">
        <f t="shared" si="59"/>
        <v>0</v>
      </c>
      <c r="J52" s="14">
        <f t="shared" si="59"/>
        <v>0</v>
      </c>
      <c r="K52" s="14">
        <f t="shared" si="59"/>
        <v>0.02046651173008595</v>
      </c>
      <c r="L52" s="14">
        <f t="shared" si="59"/>
        <v>0</v>
      </c>
      <c r="M52" s="14">
        <f t="shared" si="59"/>
        <v>0</v>
      </c>
      <c r="N52" s="14">
        <f t="shared" si="59"/>
        <v>0.0020325412952247597</v>
      </c>
      <c r="O52" s="14">
        <f t="shared" si="59"/>
        <v>1.644683128038398</v>
      </c>
      <c r="P52" s="14">
        <f t="shared" si="59"/>
        <v>0.0833858957642255</v>
      </c>
      <c r="Q52" s="14">
        <f t="shared" si="59"/>
        <v>0</v>
      </c>
      <c r="R52" s="14">
        <f t="shared" si="59"/>
        <v>0</v>
      </c>
      <c r="S52" s="14">
        <f t="shared" si="59"/>
        <v>0</v>
      </c>
      <c r="T52" s="14">
        <f t="shared" si="59"/>
        <v>0.1878933476894638</v>
      </c>
      <c r="U52" s="14">
        <f t="shared" si="59"/>
        <v>0.11080466702238582</v>
      </c>
      <c r="V52" s="14">
        <f t="shared" si="59"/>
        <v>0</v>
      </c>
      <c r="W52" s="14">
        <f t="shared" si="59"/>
        <v>0</v>
      </c>
      <c r="X52" s="14">
        <f t="shared" si="59"/>
        <v>0</v>
      </c>
      <c r="Y52" s="14">
        <f t="shared" si="59"/>
        <v>0</v>
      </c>
      <c r="Z52" s="14">
        <f t="shared" si="59"/>
        <v>0</v>
      </c>
      <c r="AA52" s="14">
        <f t="shared" si="59"/>
        <v>0.1763370271637521</v>
      </c>
      <c r="AB52" s="14">
        <f t="shared" si="59"/>
        <v>1.9627461458857545</v>
      </c>
      <c r="AC52" s="14">
        <f t="shared" si="59"/>
        <v>0</v>
      </c>
      <c r="AD52" s="14">
        <f t="shared" si="59"/>
        <v>0</v>
      </c>
      <c r="AE52" s="14">
        <f t="shared" si="59"/>
        <v>0</v>
      </c>
      <c r="AF52" s="14">
        <f t="shared" si="59"/>
        <v>0</v>
      </c>
      <c r="AG52" s="14">
        <f t="shared" si="59"/>
        <v>0</v>
      </c>
      <c r="AH52" s="14">
        <f aca="true" t="shared" si="60" ref="AH52:AX52">IF(AH$37=0,0,AH$10*AH25/AH$37)</f>
        <v>0</v>
      </c>
      <c r="AI52" s="14">
        <f t="shared" si="60"/>
        <v>71.83616627015184</v>
      </c>
      <c r="AJ52" s="14">
        <f t="shared" si="60"/>
        <v>65.99268049678349</v>
      </c>
      <c r="AK52" s="14">
        <f t="shared" si="60"/>
        <v>19.464439235485816</v>
      </c>
      <c r="AL52" s="14">
        <f t="shared" si="60"/>
        <v>9.306906720251424</v>
      </c>
      <c r="AM52" s="14">
        <f t="shared" si="60"/>
        <v>3652.837325118217</v>
      </c>
      <c r="AN52" s="14">
        <f t="shared" si="60"/>
        <v>47.621996373520766</v>
      </c>
      <c r="AO52" s="14">
        <f t="shared" si="60"/>
        <v>7.749604505791123</v>
      </c>
      <c r="AP52" s="14">
        <f t="shared" si="60"/>
        <v>129.31909884376353</v>
      </c>
      <c r="AQ52" s="14">
        <f t="shared" si="60"/>
        <v>34.17778637226637</v>
      </c>
      <c r="AR52" s="14">
        <f t="shared" si="60"/>
        <v>34.88218184957241</v>
      </c>
      <c r="AS52" s="14">
        <f t="shared" si="60"/>
        <v>2.475095700799531</v>
      </c>
      <c r="AT52" s="14">
        <f t="shared" si="60"/>
        <v>140.2261547519845</v>
      </c>
      <c r="AU52" s="14">
        <f t="shared" si="60"/>
        <v>6.413182914442545</v>
      </c>
      <c r="AV52" s="14"/>
      <c r="AW52" s="14">
        <f t="shared" si="60"/>
        <v>82.86169489460025</v>
      </c>
      <c r="AX52" s="14">
        <f t="shared" si="60"/>
        <v>0.19273903238024856</v>
      </c>
      <c r="AY52" s="14"/>
      <c r="AZ52" s="14"/>
      <c r="BA52" s="14">
        <f t="shared" si="12"/>
        <v>0.8837762519151798</v>
      </c>
      <c r="BB52" s="14">
        <f t="shared" si="12"/>
        <v>0.2088853731508641</v>
      </c>
      <c r="BC52" s="14">
        <f t="shared" si="12"/>
        <v>5.349579365813073</v>
      </c>
      <c r="BD52" s="14"/>
      <c r="BE52" s="14">
        <f aca="true" t="shared" si="61" ref="BE52:BS52">IF(BE$37=0,0,BE$10*BE25/BE$37)</f>
        <v>1.3140751642429083</v>
      </c>
      <c r="BF52" s="14">
        <f t="shared" si="61"/>
        <v>0.32975473792408255</v>
      </c>
      <c r="BG52" s="14">
        <f t="shared" si="61"/>
        <v>0</v>
      </c>
      <c r="BH52" s="14">
        <f t="shared" si="61"/>
        <v>1.9733675978672691</v>
      </c>
      <c r="BI52" s="14">
        <f t="shared" si="61"/>
        <v>1.1111974834866625</v>
      </c>
      <c r="BJ52" s="14">
        <f t="shared" si="61"/>
        <v>0.5537060301507534</v>
      </c>
      <c r="BK52" s="14">
        <f t="shared" si="61"/>
        <v>0.04896481640372622</v>
      </c>
      <c r="BL52" s="14">
        <f t="shared" si="61"/>
        <v>0</v>
      </c>
      <c r="BM52" s="14">
        <f t="shared" si="61"/>
        <v>0</v>
      </c>
      <c r="BN52" s="14">
        <f t="shared" si="61"/>
        <v>0</v>
      </c>
      <c r="BO52" s="14">
        <f t="shared" si="61"/>
        <v>0</v>
      </c>
      <c r="BP52" s="14">
        <f t="shared" si="61"/>
        <v>0</v>
      </c>
      <c r="BQ52" s="14">
        <f t="shared" si="61"/>
        <v>0</v>
      </c>
      <c r="BR52" s="14">
        <f t="shared" si="61"/>
        <v>0</v>
      </c>
      <c r="BS52" s="14">
        <f t="shared" si="61"/>
        <v>0</v>
      </c>
      <c r="BT52" s="32">
        <v>0</v>
      </c>
      <c r="BU52" s="32">
        <v>0</v>
      </c>
      <c r="BV52" s="14">
        <f aca="true" t="shared" si="62" ref="BV52:CX52">IF(BV$37=0,0,BV$10*BV25/BV$37)</f>
        <v>0</v>
      </c>
      <c r="BW52" s="14">
        <f t="shared" si="62"/>
        <v>0</v>
      </c>
      <c r="BX52" s="14">
        <f t="shared" si="62"/>
        <v>0</v>
      </c>
      <c r="BY52" s="14">
        <f t="shared" si="62"/>
        <v>0</v>
      </c>
      <c r="BZ52" s="14">
        <f t="shared" si="62"/>
        <v>0</v>
      </c>
      <c r="CA52" s="14">
        <f t="shared" si="62"/>
        <v>0</v>
      </c>
      <c r="CB52" s="14">
        <f t="shared" si="62"/>
        <v>0</v>
      </c>
      <c r="CC52" s="14">
        <f t="shared" si="62"/>
        <v>0</v>
      </c>
      <c r="CD52" s="14">
        <f t="shared" si="62"/>
        <v>0</v>
      </c>
      <c r="CE52" s="14">
        <f t="shared" si="62"/>
        <v>0</v>
      </c>
      <c r="CF52" s="14">
        <f t="shared" si="62"/>
        <v>0</v>
      </c>
      <c r="CG52" s="14">
        <f t="shared" si="62"/>
        <v>0</v>
      </c>
      <c r="CH52" s="14">
        <f t="shared" si="62"/>
        <v>0</v>
      </c>
      <c r="CI52" s="14">
        <f t="shared" si="62"/>
        <v>1.6130445320801674</v>
      </c>
      <c r="CJ52" s="14">
        <f t="shared" si="62"/>
        <v>0</v>
      </c>
      <c r="CK52" s="14">
        <f t="shared" si="62"/>
        <v>0</v>
      </c>
      <c r="CL52" s="14">
        <f t="shared" si="62"/>
        <v>0</v>
      </c>
      <c r="CM52" s="14">
        <f t="shared" si="62"/>
        <v>0</v>
      </c>
      <c r="CN52" s="14">
        <f t="shared" si="62"/>
        <v>0</v>
      </c>
      <c r="CO52" s="14">
        <f t="shared" si="62"/>
        <v>0</v>
      </c>
      <c r="CP52" s="14">
        <f t="shared" si="62"/>
        <v>0</v>
      </c>
      <c r="CQ52" s="14">
        <f t="shared" si="62"/>
        <v>0</v>
      </c>
      <c r="CR52" s="14">
        <f t="shared" si="62"/>
        <v>0</v>
      </c>
      <c r="CS52" s="14">
        <f t="shared" si="62"/>
        <v>0</v>
      </c>
      <c r="CT52" s="14">
        <f t="shared" si="62"/>
        <v>0</v>
      </c>
      <c r="CU52" s="14">
        <f t="shared" si="62"/>
        <v>0</v>
      </c>
      <c r="CV52" s="14">
        <f t="shared" si="62"/>
        <v>0</v>
      </c>
      <c r="CW52" s="14">
        <f t="shared" si="62"/>
        <v>0</v>
      </c>
      <c r="CX52" s="14">
        <f t="shared" si="62"/>
        <v>0</v>
      </c>
    </row>
    <row r="53" spans="1:102" ht="15">
      <c r="A53" s="13" t="s">
        <v>100</v>
      </c>
      <c r="B53" s="14">
        <f aca="true" t="shared" si="63" ref="B53:AG53">IF(B$37=0,0,B$10*B26/B$37)</f>
        <v>0</v>
      </c>
      <c r="C53" s="14">
        <f t="shared" si="63"/>
        <v>0</v>
      </c>
      <c r="D53" s="14">
        <f t="shared" si="63"/>
        <v>0</v>
      </c>
      <c r="E53" s="14">
        <f t="shared" si="63"/>
        <v>0</v>
      </c>
      <c r="F53" s="14">
        <f t="shared" si="63"/>
        <v>0</v>
      </c>
      <c r="G53" s="14">
        <f t="shared" si="63"/>
        <v>0</v>
      </c>
      <c r="H53" s="14">
        <f t="shared" si="63"/>
        <v>0</v>
      </c>
      <c r="I53" s="14">
        <f t="shared" si="63"/>
        <v>0</v>
      </c>
      <c r="J53" s="14">
        <f t="shared" si="63"/>
        <v>0</v>
      </c>
      <c r="K53" s="14">
        <f t="shared" si="63"/>
        <v>0</v>
      </c>
      <c r="L53" s="14">
        <f t="shared" si="63"/>
        <v>0</v>
      </c>
      <c r="M53" s="14">
        <f t="shared" si="63"/>
        <v>0</v>
      </c>
      <c r="N53" s="14">
        <f t="shared" si="63"/>
        <v>0</v>
      </c>
      <c r="O53" s="14">
        <f t="shared" si="63"/>
        <v>0</v>
      </c>
      <c r="P53" s="14">
        <f t="shared" si="63"/>
        <v>0</v>
      </c>
      <c r="Q53" s="14">
        <f t="shared" si="63"/>
        <v>0</v>
      </c>
      <c r="R53" s="14">
        <f t="shared" si="63"/>
        <v>0</v>
      </c>
      <c r="S53" s="14">
        <f t="shared" si="63"/>
        <v>0</v>
      </c>
      <c r="T53" s="14">
        <f t="shared" si="63"/>
        <v>0</v>
      </c>
      <c r="U53" s="14">
        <f t="shared" si="63"/>
        <v>0</v>
      </c>
      <c r="V53" s="14">
        <f t="shared" si="63"/>
        <v>0</v>
      </c>
      <c r="W53" s="14">
        <f t="shared" si="63"/>
        <v>0</v>
      </c>
      <c r="X53" s="14">
        <f t="shared" si="63"/>
        <v>0</v>
      </c>
      <c r="Y53" s="14">
        <f t="shared" si="63"/>
        <v>0</v>
      </c>
      <c r="Z53" s="14">
        <f t="shared" si="63"/>
        <v>0</v>
      </c>
      <c r="AA53" s="14">
        <f t="shared" si="63"/>
        <v>0</v>
      </c>
      <c r="AB53" s="14">
        <f t="shared" si="63"/>
        <v>0</v>
      </c>
      <c r="AC53" s="14">
        <f t="shared" si="63"/>
        <v>0</v>
      </c>
      <c r="AD53" s="14">
        <f t="shared" si="63"/>
        <v>0</v>
      </c>
      <c r="AE53" s="14">
        <f t="shared" si="63"/>
        <v>0</v>
      </c>
      <c r="AF53" s="14">
        <f t="shared" si="63"/>
        <v>0</v>
      </c>
      <c r="AG53" s="14">
        <f t="shared" si="63"/>
        <v>0</v>
      </c>
      <c r="AH53" s="14">
        <f aca="true" t="shared" si="64" ref="AH53:AX53">IF(AH$37=0,0,AH$10*AH26/AH$37)</f>
        <v>0</v>
      </c>
      <c r="AI53" s="14">
        <f t="shared" si="64"/>
        <v>0</v>
      </c>
      <c r="AJ53" s="14">
        <f t="shared" si="64"/>
        <v>0</v>
      </c>
      <c r="AK53" s="14">
        <f t="shared" si="64"/>
        <v>0</v>
      </c>
      <c r="AL53" s="14">
        <f t="shared" si="64"/>
        <v>0</v>
      </c>
      <c r="AM53" s="14">
        <f t="shared" si="64"/>
        <v>0</v>
      </c>
      <c r="AN53" s="14">
        <f t="shared" si="64"/>
        <v>0</v>
      </c>
      <c r="AO53" s="14">
        <f t="shared" si="64"/>
        <v>0</v>
      </c>
      <c r="AP53" s="14">
        <f t="shared" si="64"/>
        <v>0</v>
      </c>
      <c r="AQ53" s="14">
        <f t="shared" si="64"/>
        <v>0</v>
      </c>
      <c r="AR53" s="14">
        <f t="shared" si="64"/>
        <v>0</v>
      </c>
      <c r="AS53" s="14">
        <f t="shared" si="64"/>
        <v>0</v>
      </c>
      <c r="AT53" s="14">
        <f t="shared" si="64"/>
        <v>0</v>
      </c>
      <c r="AU53" s="14">
        <f t="shared" si="64"/>
        <v>0</v>
      </c>
      <c r="AV53" s="14"/>
      <c r="AW53" s="14">
        <f t="shared" si="64"/>
        <v>0</v>
      </c>
      <c r="AX53" s="14">
        <f t="shared" si="64"/>
        <v>0</v>
      </c>
      <c r="AY53" s="14"/>
      <c r="AZ53" s="14"/>
      <c r="BA53" s="14">
        <f t="shared" si="12"/>
        <v>0</v>
      </c>
      <c r="BB53" s="14">
        <f t="shared" si="12"/>
        <v>0</v>
      </c>
      <c r="BC53" s="14">
        <f t="shared" si="12"/>
        <v>0</v>
      </c>
      <c r="BD53" s="14"/>
      <c r="BE53" s="14">
        <f aca="true" t="shared" si="65" ref="BE53:BS53">IF(BE$37=0,0,BE$10*BE26/BE$37)</f>
        <v>0</v>
      </c>
      <c r="BF53" s="14">
        <f t="shared" si="65"/>
        <v>0</v>
      </c>
      <c r="BG53" s="14">
        <f t="shared" si="65"/>
        <v>0</v>
      </c>
      <c r="BH53" s="14">
        <f t="shared" si="65"/>
        <v>0</v>
      </c>
      <c r="BI53" s="14">
        <f t="shared" si="65"/>
        <v>0</v>
      </c>
      <c r="BJ53" s="14">
        <f t="shared" si="65"/>
        <v>0</v>
      </c>
      <c r="BK53" s="14">
        <f t="shared" si="65"/>
        <v>0</v>
      </c>
      <c r="BL53" s="14">
        <f t="shared" si="65"/>
        <v>0</v>
      </c>
      <c r="BM53" s="14">
        <f t="shared" si="65"/>
        <v>0</v>
      </c>
      <c r="BN53" s="14">
        <f t="shared" si="65"/>
        <v>0</v>
      </c>
      <c r="BO53" s="14">
        <f t="shared" si="65"/>
        <v>0</v>
      </c>
      <c r="BP53" s="14">
        <f t="shared" si="65"/>
        <v>0</v>
      </c>
      <c r="BQ53" s="14">
        <f t="shared" si="65"/>
        <v>0</v>
      </c>
      <c r="BR53" s="14">
        <f t="shared" si="65"/>
        <v>0</v>
      </c>
      <c r="BS53" s="14">
        <f t="shared" si="65"/>
        <v>0</v>
      </c>
      <c r="BT53" s="32">
        <v>0</v>
      </c>
      <c r="BU53" s="32">
        <v>0</v>
      </c>
      <c r="BV53" s="14">
        <f aca="true" t="shared" si="66" ref="BV53:CX53">IF(BV$37=0,0,BV$10*BV26/BV$37)</f>
        <v>0</v>
      </c>
      <c r="BW53" s="14">
        <f t="shared" si="66"/>
        <v>0</v>
      </c>
      <c r="BX53" s="14">
        <f t="shared" si="66"/>
        <v>0</v>
      </c>
      <c r="BY53" s="14">
        <f t="shared" si="66"/>
        <v>0</v>
      </c>
      <c r="BZ53" s="14">
        <f t="shared" si="66"/>
        <v>0</v>
      </c>
      <c r="CA53" s="14">
        <f t="shared" si="66"/>
        <v>0</v>
      </c>
      <c r="CB53" s="14">
        <f t="shared" si="66"/>
        <v>0</v>
      </c>
      <c r="CC53" s="14">
        <f t="shared" si="66"/>
        <v>0</v>
      </c>
      <c r="CD53" s="14">
        <f t="shared" si="66"/>
        <v>0</v>
      </c>
      <c r="CE53" s="14">
        <f t="shared" si="66"/>
        <v>0</v>
      </c>
      <c r="CF53" s="14">
        <f t="shared" si="66"/>
        <v>0</v>
      </c>
      <c r="CG53" s="14">
        <f t="shared" si="66"/>
        <v>0</v>
      </c>
      <c r="CH53" s="14">
        <f t="shared" si="66"/>
        <v>0</v>
      </c>
      <c r="CI53" s="14">
        <f t="shared" si="66"/>
        <v>0</v>
      </c>
      <c r="CJ53" s="14">
        <f t="shared" si="66"/>
        <v>0</v>
      </c>
      <c r="CK53" s="14">
        <f t="shared" si="66"/>
        <v>0</v>
      </c>
      <c r="CL53" s="14">
        <f t="shared" si="66"/>
        <v>0</v>
      </c>
      <c r="CM53" s="14">
        <f t="shared" si="66"/>
        <v>0</v>
      </c>
      <c r="CN53" s="14">
        <f t="shared" si="66"/>
        <v>0</v>
      </c>
      <c r="CO53" s="14">
        <f t="shared" si="66"/>
        <v>0</v>
      </c>
      <c r="CP53" s="14">
        <f t="shared" si="66"/>
        <v>0</v>
      </c>
      <c r="CQ53" s="14">
        <f t="shared" si="66"/>
        <v>0</v>
      </c>
      <c r="CR53" s="14">
        <f t="shared" si="66"/>
        <v>0</v>
      </c>
      <c r="CS53" s="14">
        <f t="shared" si="66"/>
        <v>0</v>
      </c>
      <c r="CT53" s="14">
        <f t="shared" si="66"/>
        <v>0</v>
      </c>
      <c r="CU53" s="14">
        <f t="shared" si="66"/>
        <v>0</v>
      </c>
      <c r="CV53" s="14">
        <f t="shared" si="66"/>
        <v>0</v>
      </c>
      <c r="CW53" s="14">
        <f t="shared" si="66"/>
        <v>0</v>
      </c>
      <c r="CX53" s="14">
        <f t="shared" si="66"/>
        <v>0</v>
      </c>
    </row>
    <row r="54" spans="1:102" ht="15">
      <c r="A54" s="13" t="s">
        <v>102</v>
      </c>
      <c r="B54" s="14">
        <f aca="true" t="shared" si="67" ref="B54:AG54">IF(B$37=0,0,B$10*B27/B$37)</f>
        <v>0</v>
      </c>
      <c r="C54" s="14">
        <f t="shared" si="67"/>
        <v>0</v>
      </c>
      <c r="D54" s="14">
        <f t="shared" si="67"/>
        <v>0</v>
      </c>
      <c r="E54" s="14">
        <f t="shared" si="67"/>
        <v>0</v>
      </c>
      <c r="F54" s="14">
        <f t="shared" si="67"/>
        <v>0</v>
      </c>
      <c r="G54" s="14">
        <f t="shared" si="67"/>
        <v>0</v>
      </c>
      <c r="H54" s="14">
        <f t="shared" si="67"/>
        <v>0</v>
      </c>
      <c r="I54" s="14">
        <f t="shared" si="67"/>
        <v>0</v>
      </c>
      <c r="J54" s="14">
        <f t="shared" si="67"/>
        <v>0</v>
      </c>
      <c r="K54" s="14">
        <f t="shared" si="67"/>
        <v>0</v>
      </c>
      <c r="L54" s="14">
        <f t="shared" si="67"/>
        <v>0</v>
      </c>
      <c r="M54" s="14">
        <f t="shared" si="67"/>
        <v>0</v>
      </c>
      <c r="N54" s="14">
        <f t="shared" si="67"/>
        <v>0</v>
      </c>
      <c r="O54" s="14">
        <f t="shared" si="67"/>
        <v>0</v>
      </c>
      <c r="P54" s="14">
        <f t="shared" si="67"/>
        <v>0</v>
      </c>
      <c r="Q54" s="14">
        <f t="shared" si="67"/>
        <v>0</v>
      </c>
      <c r="R54" s="14">
        <f t="shared" si="67"/>
        <v>0</v>
      </c>
      <c r="S54" s="14">
        <f t="shared" si="67"/>
        <v>0</v>
      </c>
      <c r="T54" s="14">
        <f t="shared" si="67"/>
        <v>0</v>
      </c>
      <c r="U54" s="14">
        <f t="shared" si="67"/>
        <v>0</v>
      </c>
      <c r="V54" s="14">
        <f t="shared" si="67"/>
        <v>0</v>
      </c>
      <c r="W54" s="14">
        <f t="shared" si="67"/>
        <v>0</v>
      </c>
      <c r="X54" s="14">
        <f t="shared" si="67"/>
        <v>0</v>
      </c>
      <c r="Y54" s="14">
        <f t="shared" si="67"/>
        <v>0</v>
      </c>
      <c r="Z54" s="14">
        <f t="shared" si="67"/>
        <v>0</v>
      </c>
      <c r="AA54" s="14">
        <f t="shared" si="67"/>
        <v>0</v>
      </c>
      <c r="AB54" s="14">
        <f t="shared" si="67"/>
        <v>0</v>
      </c>
      <c r="AC54" s="14">
        <f t="shared" si="67"/>
        <v>0</v>
      </c>
      <c r="AD54" s="14">
        <f t="shared" si="67"/>
        <v>0</v>
      </c>
      <c r="AE54" s="14">
        <f t="shared" si="67"/>
        <v>0</v>
      </c>
      <c r="AF54" s="14">
        <f t="shared" si="67"/>
        <v>0</v>
      </c>
      <c r="AG54" s="14">
        <f t="shared" si="67"/>
        <v>0</v>
      </c>
      <c r="AH54" s="14">
        <f aca="true" t="shared" si="68" ref="AH54:AX54">IF(AH$37=0,0,AH$10*AH27/AH$37)</f>
        <v>0</v>
      </c>
      <c r="AI54" s="14">
        <f t="shared" si="68"/>
        <v>0</v>
      </c>
      <c r="AJ54" s="14">
        <f t="shared" si="68"/>
        <v>0</v>
      </c>
      <c r="AK54" s="14">
        <f t="shared" si="68"/>
        <v>0</v>
      </c>
      <c r="AL54" s="14">
        <f t="shared" si="68"/>
        <v>0</v>
      </c>
      <c r="AM54" s="14">
        <f t="shared" si="68"/>
        <v>0</v>
      </c>
      <c r="AN54" s="14">
        <f t="shared" si="68"/>
        <v>0</v>
      </c>
      <c r="AO54" s="14">
        <f t="shared" si="68"/>
        <v>0</v>
      </c>
      <c r="AP54" s="14">
        <f t="shared" si="68"/>
        <v>0</v>
      </c>
      <c r="AQ54" s="14">
        <f t="shared" si="68"/>
        <v>0</v>
      </c>
      <c r="AR54" s="14">
        <f t="shared" si="68"/>
        <v>0</v>
      </c>
      <c r="AS54" s="14">
        <f t="shared" si="68"/>
        <v>0</v>
      </c>
      <c r="AT54" s="14">
        <f t="shared" si="68"/>
        <v>0</v>
      </c>
      <c r="AU54" s="14">
        <f t="shared" si="68"/>
        <v>0</v>
      </c>
      <c r="AV54" s="14"/>
      <c r="AW54" s="14">
        <f t="shared" si="68"/>
        <v>0</v>
      </c>
      <c r="AX54" s="14">
        <f t="shared" si="68"/>
        <v>0</v>
      </c>
      <c r="AY54" s="14"/>
      <c r="AZ54" s="14"/>
      <c r="BA54" s="14">
        <f t="shared" si="12"/>
        <v>0</v>
      </c>
      <c r="BB54" s="14">
        <f t="shared" si="12"/>
        <v>0</v>
      </c>
      <c r="BC54" s="14">
        <f t="shared" si="12"/>
        <v>0</v>
      </c>
      <c r="BD54" s="14"/>
      <c r="BE54" s="14">
        <f aca="true" t="shared" si="69" ref="BE54:BS54">IF(BE$37=0,0,BE$10*BE27/BE$37)</f>
        <v>0</v>
      </c>
      <c r="BF54" s="14">
        <f t="shared" si="69"/>
        <v>0</v>
      </c>
      <c r="BG54" s="14">
        <f t="shared" si="69"/>
        <v>0</v>
      </c>
      <c r="BH54" s="14">
        <f t="shared" si="69"/>
        <v>0</v>
      </c>
      <c r="BI54" s="14">
        <f t="shared" si="69"/>
        <v>0</v>
      </c>
      <c r="BJ54" s="14">
        <f t="shared" si="69"/>
        <v>0</v>
      </c>
      <c r="BK54" s="14">
        <f t="shared" si="69"/>
        <v>0</v>
      </c>
      <c r="BL54" s="14">
        <f t="shared" si="69"/>
        <v>0</v>
      </c>
      <c r="BM54" s="14">
        <f t="shared" si="69"/>
        <v>0</v>
      </c>
      <c r="BN54" s="14">
        <f t="shared" si="69"/>
        <v>0</v>
      </c>
      <c r="BO54" s="14">
        <f t="shared" si="69"/>
        <v>0</v>
      </c>
      <c r="BP54" s="14">
        <f t="shared" si="69"/>
        <v>0</v>
      </c>
      <c r="BQ54" s="14">
        <f t="shared" si="69"/>
        <v>0</v>
      </c>
      <c r="BR54" s="14">
        <f t="shared" si="69"/>
        <v>0</v>
      </c>
      <c r="BS54" s="14">
        <f t="shared" si="69"/>
        <v>0</v>
      </c>
      <c r="BT54" s="32">
        <v>0</v>
      </c>
      <c r="BU54" s="32">
        <v>0</v>
      </c>
      <c r="BV54" s="14">
        <f aca="true" t="shared" si="70" ref="BV54:CX54">IF(BV$37=0,0,BV$10*BV27/BV$37)</f>
        <v>0</v>
      </c>
      <c r="BW54" s="14">
        <f t="shared" si="70"/>
        <v>0</v>
      </c>
      <c r="BX54" s="14">
        <f t="shared" si="70"/>
        <v>0</v>
      </c>
      <c r="BY54" s="14">
        <f t="shared" si="70"/>
        <v>0</v>
      </c>
      <c r="BZ54" s="14">
        <f t="shared" si="70"/>
        <v>0</v>
      </c>
      <c r="CA54" s="14">
        <f t="shared" si="70"/>
        <v>0</v>
      </c>
      <c r="CB54" s="14">
        <f t="shared" si="70"/>
        <v>0</v>
      </c>
      <c r="CC54" s="14">
        <f t="shared" si="70"/>
        <v>0</v>
      </c>
      <c r="CD54" s="14">
        <f t="shared" si="70"/>
        <v>0</v>
      </c>
      <c r="CE54" s="14">
        <f t="shared" si="70"/>
        <v>0</v>
      </c>
      <c r="CF54" s="14">
        <f t="shared" si="70"/>
        <v>0</v>
      </c>
      <c r="CG54" s="14">
        <f t="shared" si="70"/>
        <v>0</v>
      </c>
      <c r="CH54" s="14">
        <f t="shared" si="70"/>
        <v>0</v>
      </c>
      <c r="CI54" s="14">
        <f t="shared" si="70"/>
        <v>0</v>
      </c>
      <c r="CJ54" s="14">
        <f t="shared" si="70"/>
        <v>0</v>
      </c>
      <c r="CK54" s="14">
        <f t="shared" si="70"/>
        <v>0</v>
      </c>
      <c r="CL54" s="14">
        <f t="shared" si="70"/>
        <v>0</v>
      </c>
      <c r="CM54" s="14">
        <f t="shared" si="70"/>
        <v>0</v>
      </c>
      <c r="CN54" s="14">
        <f t="shared" si="70"/>
        <v>0</v>
      </c>
      <c r="CO54" s="14">
        <f t="shared" si="70"/>
        <v>0</v>
      </c>
      <c r="CP54" s="14">
        <f t="shared" si="70"/>
        <v>0</v>
      </c>
      <c r="CQ54" s="14">
        <f t="shared" si="70"/>
        <v>0</v>
      </c>
      <c r="CR54" s="14">
        <f t="shared" si="70"/>
        <v>0</v>
      </c>
      <c r="CS54" s="14">
        <f t="shared" si="70"/>
        <v>0</v>
      </c>
      <c r="CT54" s="14">
        <f t="shared" si="70"/>
        <v>0</v>
      </c>
      <c r="CU54" s="14">
        <f t="shared" si="70"/>
        <v>0</v>
      </c>
      <c r="CV54" s="14">
        <f t="shared" si="70"/>
        <v>0</v>
      </c>
      <c r="CW54" s="14">
        <f t="shared" si="70"/>
        <v>0</v>
      </c>
      <c r="CX54" s="14">
        <f t="shared" si="70"/>
        <v>0</v>
      </c>
    </row>
    <row r="55" spans="1:102" ht="15">
      <c r="A55" s="13" t="s">
        <v>106</v>
      </c>
      <c r="B55" s="14">
        <f aca="true" t="shared" si="71" ref="B55:AG55">IF(B$37=0,0,B$10*B28/B$37)</f>
        <v>0</v>
      </c>
      <c r="C55" s="14">
        <f t="shared" si="71"/>
        <v>0</v>
      </c>
      <c r="D55" s="14">
        <f t="shared" si="71"/>
        <v>0</v>
      </c>
      <c r="E55" s="14">
        <f t="shared" si="71"/>
        <v>0</v>
      </c>
      <c r="F55" s="14">
        <f t="shared" si="71"/>
        <v>0</v>
      </c>
      <c r="G55" s="14">
        <f t="shared" si="71"/>
        <v>0</v>
      </c>
      <c r="H55" s="14">
        <f t="shared" si="71"/>
        <v>0</v>
      </c>
      <c r="I55" s="14">
        <f t="shared" si="71"/>
        <v>0</v>
      </c>
      <c r="J55" s="14">
        <f t="shared" si="71"/>
        <v>0</v>
      </c>
      <c r="K55" s="14">
        <f t="shared" si="71"/>
        <v>0</v>
      </c>
      <c r="L55" s="14">
        <f t="shared" si="71"/>
        <v>0</v>
      </c>
      <c r="M55" s="14">
        <f t="shared" si="71"/>
        <v>0</v>
      </c>
      <c r="N55" s="14">
        <f t="shared" si="71"/>
        <v>0</v>
      </c>
      <c r="O55" s="14">
        <f t="shared" si="71"/>
        <v>0</v>
      </c>
      <c r="P55" s="14">
        <f t="shared" si="71"/>
        <v>0</v>
      </c>
      <c r="Q55" s="14">
        <f t="shared" si="71"/>
        <v>0</v>
      </c>
      <c r="R55" s="14">
        <f t="shared" si="71"/>
        <v>0</v>
      </c>
      <c r="S55" s="14">
        <f t="shared" si="71"/>
        <v>0</v>
      </c>
      <c r="T55" s="14">
        <f t="shared" si="71"/>
        <v>0</v>
      </c>
      <c r="U55" s="14">
        <f t="shared" si="71"/>
        <v>0</v>
      </c>
      <c r="V55" s="14">
        <f t="shared" si="71"/>
        <v>0</v>
      </c>
      <c r="W55" s="14">
        <f t="shared" si="71"/>
        <v>0</v>
      </c>
      <c r="X55" s="14">
        <f t="shared" si="71"/>
        <v>0</v>
      </c>
      <c r="Y55" s="14">
        <f t="shared" si="71"/>
        <v>0</v>
      </c>
      <c r="Z55" s="14">
        <f t="shared" si="71"/>
        <v>0</v>
      </c>
      <c r="AA55" s="14">
        <f t="shared" si="71"/>
        <v>2.1283183649787456</v>
      </c>
      <c r="AB55" s="14">
        <f t="shared" si="71"/>
        <v>0</v>
      </c>
      <c r="AC55" s="14">
        <f t="shared" si="71"/>
        <v>0</v>
      </c>
      <c r="AD55" s="14">
        <f t="shared" si="71"/>
        <v>0</v>
      </c>
      <c r="AE55" s="14">
        <f t="shared" si="71"/>
        <v>0</v>
      </c>
      <c r="AF55" s="14">
        <f t="shared" si="71"/>
        <v>0</v>
      </c>
      <c r="AG55" s="14">
        <f t="shared" si="71"/>
        <v>0</v>
      </c>
      <c r="AH55" s="14">
        <f aca="true" t="shared" si="72" ref="AH55:AX55">IF(AH$37=0,0,AH$10*AH28/AH$37)</f>
        <v>0</v>
      </c>
      <c r="AI55" s="14">
        <f t="shared" si="72"/>
        <v>0</v>
      </c>
      <c r="AJ55" s="14">
        <f t="shared" si="72"/>
        <v>0</v>
      </c>
      <c r="AK55" s="14">
        <f t="shared" si="72"/>
        <v>0</v>
      </c>
      <c r="AL55" s="14">
        <f t="shared" si="72"/>
        <v>0</v>
      </c>
      <c r="AM55" s="14">
        <f t="shared" si="72"/>
        <v>0</v>
      </c>
      <c r="AN55" s="14">
        <f t="shared" si="72"/>
        <v>0</v>
      </c>
      <c r="AO55" s="14">
        <f t="shared" si="72"/>
        <v>0</v>
      </c>
      <c r="AP55" s="14">
        <f t="shared" si="72"/>
        <v>0</v>
      </c>
      <c r="AQ55" s="14">
        <f t="shared" si="72"/>
        <v>0</v>
      </c>
      <c r="AR55" s="14">
        <f t="shared" si="72"/>
        <v>0</v>
      </c>
      <c r="AS55" s="14">
        <f t="shared" si="72"/>
        <v>0</v>
      </c>
      <c r="AT55" s="14">
        <f t="shared" si="72"/>
        <v>0</v>
      </c>
      <c r="AU55" s="14">
        <f t="shared" si="72"/>
        <v>0</v>
      </c>
      <c r="AV55" s="14"/>
      <c r="AW55" s="14">
        <f t="shared" si="72"/>
        <v>0</v>
      </c>
      <c r="AX55" s="14">
        <f t="shared" si="72"/>
        <v>0</v>
      </c>
      <c r="AY55" s="14"/>
      <c r="AZ55" s="14"/>
      <c r="BA55" s="14">
        <f t="shared" si="12"/>
        <v>0</v>
      </c>
      <c r="BB55" s="14">
        <f t="shared" si="12"/>
        <v>0</v>
      </c>
      <c r="BC55" s="14">
        <f t="shared" si="12"/>
        <v>0</v>
      </c>
      <c r="BD55" s="14"/>
      <c r="BE55" s="14">
        <f aca="true" t="shared" si="73" ref="BE55:BS55">IF(BE$37=0,0,BE$10*BE28/BE$37)</f>
        <v>0</v>
      </c>
      <c r="BF55" s="14">
        <f t="shared" si="73"/>
        <v>0</v>
      </c>
      <c r="BG55" s="14">
        <f t="shared" si="73"/>
        <v>0</v>
      </c>
      <c r="BH55" s="14">
        <f t="shared" si="73"/>
        <v>0</v>
      </c>
      <c r="BI55" s="14">
        <f t="shared" si="73"/>
        <v>0</v>
      </c>
      <c r="BJ55" s="14">
        <f t="shared" si="73"/>
        <v>0</v>
      </c>
      <c r="BK55" s="14">
        <f t="shared" si="73"/>
        <v>0</v>
      </c>
      <c r="BL55" s="14">
        <f t="shared" si="73"/>
        <v>0</v>
      </c>
      <c r="BM55" s="14">
        <f t="shared" si="73"/>
        <v>0</v>
      </c>
      <c r="BN55" s="14">
        <f t="shared" si="73"/>
        <v>0</v>
      </c>
      <c r="BO55" s="14">
        <f t="shared" si="73"/>
        <v>0</v>
      </c>
      <c r="BP55" s="14">
        <f t="shared" si="73"/>
        <v>0</v>
      </c>
      <c r="BQ55" s="14">
        <f t="shared" si="73"/>
        <v>0</v>
      </c>
      <c r="BR55" s="14">
        <f t="shared" si="73"/>
        <v>0</v>
      </c>
      <c r="BS55" s="14">
        <f t="shared" si="73"/>
        <v>0</v>
      </c>
      <c r="BT55" s="32">
        <v>0</v>
      </c>
      <c r="BU55" s="32">
        <v>0</v>
      </c>
      <c r="BV55" s="14">
        <f aca="true" t="shared" si="74" ref="BV55:CX55">IF(BV$37=0,0,BV$10*BV28/BV$37)</f>
        <v>0</v>
      </c>
      <c r="BW55" s="14">
        <f t="shared" si="74"/>
        <v>0</v>
      </c>
      <c r="BX55" s="14">
        <f t="shared" si="74"/>
        <v>0</v>
      </c>
      <c r="BY55" s="14">
        <f t="shared" si="74"/>
        <v>0</v>
      </c>
      <c r="BZ55" s="14">
        <f t="shared" si="74"/>
        <v>0</v>
      </c>
      <c r="CA55" s="14">
        <f t="shared" si="74"/>
        <v>0</v>
      </c>
      <c r="CB55" s="14">
        <f t="shared" si="74"/>
        <v>0</v>
      </c>
      <c r="CC55" s="14">
        <f t="shared" si="74"/>
        <v>0</v>
      </c>
      <c r="CD55" s="14">
        <f t="shared" si="74"/>
        <v>0</v>
      </c>
      <c r="CE55" s="14">
        <f t="shared" si="74"/>
        <v>0</v>
      </c>
      <c r="CF55" s="14">
        <f t="shared" si="74"/>
        <v>0</v>
      </c>
      <c r="CG55" s="14">
        <f t="shared" si="74"/>
        <v>0</v>
      </c>
      <c r="CH55" s="14">
        <f t="shared" si="74"/>
        <v>0</v>
      </c>
      <c r="CI55" s="14">
        <f t="shared" si="74"/>
        <v>0</v>
      </c>
      <c r="CJ55" s="14">
        <f t="shared" si="74"/>
        <v>0</v>
      </c>
      <c r="CK55" s="14">
        <f t="shared" si="74"/>
        <v>0</v>
      </c>
      <c r="CL55" s="14">
        <f t="shared" si="74"/>
        <v>0</v>
      </c>
      <c r="CM55" s="14">
        <f t="shared" si="74"/>
        <v>0</v>
      </c>
      <c r="CN55" s="14">
        <f t="shared" si="74"/>
        <v>0</v>
      </c>
      <c r="CO55" s="14">
        <f t="shared" si="74"/>
        <v>0</v>
      </c>
      <c r="CP55" s="14">
        <f t="shared" si="74"/>
        <v>0</v>
      </c>
      <c r="CQ55" s="14">
        <f t="shared" si="74"/>
        <v>0</v>
      </c>
      <c r="CR55" s="14">
        <f t="shared" si="74"/>
        <v>0</v>
      </c>
      <c r="CS55" s="14">
        <f t="shared" si="74"/>
        <v>0</v>
      </c>
      <c r="CT55" s="14">
        <f t="shared" si="74"/>
        <v>0</v>
      </c>
      <c r="CU55" s="14">
        <f t="shared" si="74"/>
        <v>0</v>
      </c>
      <c r="CV55" s="14">
        <f t="shared" si="74"/>
        <v>0</v>
      </c>
      <c r="CW55" s="14">
        <f t="shared" si="74"/>
        <v>0</v>
      </c>
      <c r="CX55" s="14">
        <f t="shared" si="74"/>
        <v>0</v>
      </c>
    </row>
    <row r="56" spans="1:102" ht="15">
      <c r="A56" s="13" t="s">
        <v>33</v>
      </c>
      <c r="B56" s="14">
        <f aca="true" t="shared" si="75" ref="B56:AG56">IF(B$37=0,0,B$10*B29/B$37)</f>
        <v>0</v>
      </c>
      <c r="C56" s="14">
        <f t="shared" si="75"/>
        <v>0</v>
      </c>
      <c r="D56" s="14">
        <f t="shared" si="75"/>
        <v>0</v>
      </c>
      <c r="E56" s="14">
        <f t="shared" si="75"/>
        <v>0</v>
      </c>
      <c r="F56" s="14">
        <f t="shared" si="75"/>
        <v>0</v>
      </c>
      <c r="G56" s="14">
        <f t="shared" si="75"/>
        <v>0</v>
      </c>
      <c r="H56" s="14">
        <f t="shared" si="75"/>
        <v>0</v>
      </c>
      <c r="I56" s="14">
        <f t="shared" si="75"/>
        <v>0</v>
      </c>
      <c r="J56" s="14">
        <f t="shared" si="75"/>
        <v>0</v>
      </c>
      <c r="K56" s="14">
        <f t="shared" si="75"/>
        <v>0</v>
      </c>
      <c r="L56" s="14">
        <f t="shared" si="75"/>
        <v>0</v>
      </c>
      <c r="M56" s="14">
        <f t="shared" si="75"/>
        <v>0</v>
      </c>
      <c r="N56" s="14">
        <f t="shared" si="75"/>
        <v>0</v>
      </c>
      <c r="O56" s="14">
        <f t="shared" si="75"/>
        <v>0</v>
      </c>
      <c r="P56" s="14">
        <f t="shared" si="75"/>
        <v>0</v>
      </c>
      <c r="Q56" s="14">
        <f t="shared" si="75"/>
        <v>0</v>
      </c>
      <c r="R56" s="14">
        <f t="shared" si="75"/>
        <v>0</v>
      </c>
      <c r="S56" s="14">
        <f t="shared" si="75"/>
        <v>0</v>
      </c>
      <c r="T56" s="14">
        <f t="shared" si="75"/>
        <v>0</v>
      </c>
      <c r="U56" s="14">
        <f t="shared" si="75"/>
        <v>0</v>
      </c>
      <c r="V56" s="14">
        <f t="shared" si="75"/>
        <v>0</v>
      </c>
      <c r="W56" s="14">
        <f t="shared" si="75"/>
        <v>0</v>
      </c>
      <c r="X56" s="14">
        <f t="shared" si="75"/>
        <v>0</v>
      </c>
      <c r="Y56" s="14">
        <f t="shared" si="75"/>
        <v>0</v>
      </c>
      <c r="Z56" s="14">
        <f t="shared" si="75"/>
        <v>0</v>
      </c>
      <c r="AA56" s="14">
        <f t="shared" si="75"/>
        <v>40.86019092628804</v>
      </c>
      <c r="AB56" s="14">
        <f t="shared" si="75"/>
        <v>0</v>
      </c>
      <c r="AC56" s="14">
        <f t="shared" si="75"/>
        <v>0</v>
      </c>
      <c r="AD56" s="14">
        <f t="shared" si="75"/>
        <v>0</v>
      </c>
      <c r="AE56" s="14">
        <f t="shared" si="75"/>
        <v>0</v>
      </c>
      <c r="AF56" s="14">
        <f t="shared" si="75"/>
        <v>0</v>
      </c>
      <c r="AG56" s="14">
        <f t="shared" si="75"/>
        <v>0</v>
      </c>
      <c r="AH56" s="14">
        <f aca="true" t="shared" si="76" ref="AH56:AX56">IF(AH$37=0,0,AH$10*AH29/AH$37)</f>
        <v>0</v>
      </c>
      <c r="AI56" s="14">
        <f t="shared" si="76"/>
        <v>0</v>
      </c>
      <c r="AJ56" s="14">
        <f t="shared" si="76"/>
        <v>0</v>
      </c>
      <c r="AK56" s="14">
        <f t="shared" si="76"/>
        <v>0</v>
      </c>
      <c r="AL56" s="14">
        <f t="shared" si="76"/>
        <v>0</v>
      </c>
      <c r="AM56" s="14">
        <f t="shared" si="76"/>
        <v>0</v>
      </c>
      <c r="AN56" s="14">
        <f t="shared" si="76"/>
        <v>0</v>
      </c>
      <c r="AO56" s="14">
        <f t="shared" si="76"/>
        <v>0</v>
      </c>
      <c r="AP56" s="14">
        <f t="shared" si="76"/>
        <v>0</v>
      </c>
      <c r="AQ56" s="14">
        <f t="shared" si="76"/>
        <v>0</v>
      </c>
      <c r="AR56" s="14">
        <f t="shared" si="76"/>
        <v>0</v>
      </c>
      <c r="AS56" s="14">
        <f t="shared" si="76"/>
        <v>0</v>
      </c>
      <c r="AT56" s="14">
        <f t="shared" si="76"/>
        <v>0</v>
      </c>
      <c r="AU56" s="14">
        <f t="shared" si="76"/>
        <v>0</v>
      </c>
      <c r="AV56" s="14"/>
      <c r="AW56" s="14">
        <f t="shared" si="76"/>
        <v>0</v>
      </c>
      <c r="AX56" s="14">
        <f t="shared" si="76"/>
        <v>0</v>
      </c>
      <c r="AY56" s="14"/>
      <c r="AZ56" s="14"/>
      <c r="BA56" s="14">
        <f t="shared" si="12"/>
        <v>0</v>
      </c>
      <c r="BB56" s="14">
        <f t="shared" si="12"/>
        <v>0</v>
      </c>
      <c r="BC56" s="14">
        <f t="shared" si="12"/>
        <v>0</v>
      </c>
      <c r="BD56" s="14"/>
      <c r="BE56" s="14">
        <f aca="true" t="shared" si="77" ref="BE56:BS56">IF(BE$37=0,0,BE$10*BE29/BE$37)</f>
        <v>0</v>
      </c>
      <c r="BF56" s="14">
        <f t="shared" si="77"/>
        <v>0</v>
      </c>
      <c r="BG56" s="14">
        <f t="shared" si="77"/>
        <v>0</v>
      </c>
      <c r="BH56" s="14">
        <f t="shared" si="77"/>
        <v>0</v>
      </c>
      <c r="BI56" s="14">
        <f t="shared" si="77"/>
        <v>0</v>
      </c>
      <c r="BJ56" s="14">
        <f t="shared" si="77"/>
        <v>0</v>
      </c>
      <c r="BK56" s="14">
        <f t="shared" si="77"/>
        <v>0</v>
      </c>
      <c r="BL56" s="14">
        <f t="shared" si="77"/>
        <v>0</v>
      </c>
      <c r="BM56" s="14">
        <f t="shared" si="77"/>
        <v>0</v>
      </c>
      <c r="BN56" s="14">
        <f t="shared" si="77"/>
        <v>0</v>
      </c>
      <c r="BO56" s="14">
        <f t="shared" si="77"/>
        <v>0</v>
      </c>
      <c r="BP56" s="14">
        <f t="shared" si="77"/>
        <v>0</v>
      </c>
      <c r="BQ56" s="14">
        <f t="shared" si="77"/>
        <v>0</v>
      </c>
      <c r="BR56" s="14">
        <f t="shared" si="77"/>
        <v>0</v>
      </c>
      <c r="BS56" s="14">
        <f t="shared" si="77"/>
        <v>0</v>
      </c>
      <c r="BT56" s="32">
        <v>0</v>
      </c>
      <c r="BU56" s="32">
        <v>0</v>
      </c>
      <c r="BV56" s="14">
        <f aca="true" t="shared" si="78" ref="BV56:CX56">IF(BV$37=0,0,BV$10*BV29/BV$37)</f>
        <v>0</v>
      </c>
      <c r="BW56" s="14">
        <f t="shared" si="78"/>
        <v>0</v>
      </c>
      <c r="BX56" s="14">
        <f t="shared" si="78"/>
        <v>0</v>
      </c>
      <c r="BY56" s="14">
        <f t="shared" si="78"/>
        <v>0</v>
      </c>
      <c r="BZ56" s="14">
        <f t="shared" si="78"/>
        <v>0</v>
      </c>
      <c r="CA56" s="14">
        <f t="shared" si="78"/>
        <v>0</v>
      </c>
      <c r="CB56" s="14">
        <f t="shared" si="78"/>
        <v>0</v>
      </c>
      <c r="CC56" s="14">
        <f t="shared" si="78"/>
        <v>0</v>
      </c>
      <c r="CD56" s="14">
        <f t="shared" si="78"/>
        <v>0</v>
      </c>
      <c r="CE56" s="14">
        <f t="shared" si="78"/>
        <v>0</v>
      </c>
      <c r="CF56" s="14">
        <f t="shared" si="78"/>
        <v>0</v>
      </c>
      <c r="CG56" s="14">
        <f t="shared" si="78"/>
        <v>0</v>
      </c>
      <c r="CH56" s="14">
        <f t="shared" si="78"/>
        <v>0</v>
      </c>
      <c r="CI56" s="14">
        <f t="shared" si="78"/>
        <v>0</v>
      </c>
      <c r="CJ56" s="14">
        <f t="shared" si="78"/>
        <v>0</v>
      </c>
      <c r="CK56" s="14">
        <f t="shared" si="78"/>
        <v>11.725360096448153</v>
      </c>
      <c r="CL56" s="14">
        <f t="shared" si="78"/>
        <v>0</v>
      </c>
      <c r="CM56" s="14">
        <f t="shared" si="78"/>
        <v>0</v>
      </c>
      <c r="CN56" s="14">
        <f t="shared" si="78"/>
        <v>1.991922115922069</v>
      </c>
      <c r="CO56" s="14">
        <f t="shared" si="78"/>
        <v>6.036309638124202</v>
      </c>
      <c r="CP56" s="14">
        <f t="shared" si="78"/>
        <v>0</v>
      </c>
      <c r="CQ56" s="14">
        <f t="shared" si="78"/>
        <v>0</v>
      </c>
      <c r="CR56" s="14">
        <f t="shared" si="78"/>
        <v>0</v>
      </c>
      <c r="CS56" s="14">
        <f t="shared" si="78"/>
        <v>0</v>
      </c>
      <c r="CT56" s="14">
        <f t="shared" si="78"/>
        <v>0</v>
      </c>
      <c r="CU56" s="14">
        <f t="shared" si="78"/>
        <v>0</v>
      </c>
      <c r="CV56" s="14">
        <f t="shared" si="78"/>
        <v>0</v>
      </c>
      <c r="CW56" s="14">
        <f t="shared" si="78"/>
        <v>0</v>
      </c>
      <c r="CX56" s="14">
        <f t="shared" si="78"/>
        <v>0</v>
      </c>
    </row>
    <row r="57" spans="1:102" ht="15">
      <c r="A57" s="13" t="s">
        <v>108</v>
      </c>
      <c r="B57" s="14">
        <f aca="true" t="shared" si="79" ref="B57:AG57">IF(B$37=0,0,B$10*B30/B$37)</f>
        <v>0</v>
      </c>
      <c r="C57" s="14">
        <f t="shared" si="79"/>
        <v>0</v>
      </c>
      <c r="D57" s="14">
        <f t="shared" si="79"/>
        <v>0</v>
      </c>
      <c r="E57" s="14">
        <f t="shared" si="79"/>
        <v>0</v>
      </c>
      <c r="F57" s="14">
        <f t="shared" si="79"/>
        <v>0</v>
      </c>
      <c r="G57" s="14">
        <f t="shared" si="79"/>
        <v>0</v>
      </c>
      <c r="H57" s="14">
        <f t="shared" si="79"/>
        <v>0</v>
      </c>
      <c r="I57" s="14">
        <f t="shared" si="79"/>
        <v>0</v>
      </c>
      <c r="J57" s="14">
        <f t="shared" si="79"/>
        <v>0</v>
      </c>
      <c r="K57" s="14">
        <f t="shared" si="79"/>
        <v>0</v>
      </c>
      <c r="L57" s="14">
        <f t="shared" si="79"/>
        <v>0</v>
      </c>
      <c r="M57" s="14">
        <f t="shared" si="79"/>
        <v>0</v>
      </c>
      <c r="N57" s="14">
        <f t="shared" si="79"/>
        <v>0</v>
      </c>
      <c r="O57" s="14">
        <f t="shared" si="79"/>
        <v>0</v>
      </c>
      <c r="P57" s="14">
        <f t="shared" si="79"/>
        <v>0</v>
      </c>
      <c r="Q57" s="14">
        <f t="shared" si="79"/>
        <v>0</v>
      </c>
      <c r="R57" s="14">
        <f t="shared" si="79"/>
        <v>0</v>
      </c>
      <c r="S57" s="14">
        <f t="shared" si="79"/>
        <v>0</v>
      </c>
      <c r="T57" s="14">
        <f t="shared" si="79"/>
        <v>0</v>
      </c>
      <c r="U57" s="14">
        <f t="shared" si="79"/>
        <v>0</v>
      </c>
      <c r="V57" s="14">
        <f t="shared" si="79"/>
        <v>0</v>
      </c>
      <c r="W57" s="14">
        <f t="shared" si="79"/>
        <v>0</v>
      </c>
      <c r="X57" s="14">
        <f t="shared" si="79"/>
        <v>0</v>
      </c>
      <c r="Y57" s="14">
        <f t="shared" si="79"/>
        <v>0</v>
      </c>
      <c r="Z57" s="14">
        <f t="shared" si="79"/>
        <v>0</v>
      </c>
      <c r="AA57" s="14">
        <f t="shared" si="79"/>
        <v>0</v>
      </c>
      <c r="AB57" s="14">
        <f t="shared" si="79"/>
        <v>0</v>
      </c>
      <c r="AC57" s="14">
        <f t="shared" si="79"/>
        <v>0</v>
      </c>
      <c r="AD57" s="14">
        <f t="shared" si="79"/>
        <v>0</v>
      </c>
      <c r="AE57" s="14">
        <f t="shared" si="79"/>
        <v>0</v>
      </c>
      <c r="AF57" s="14">
        <f t="shared" si="79"/>
        <v>0</v>
      </c>
      <c r="AG57" s="14">
        <f t="shared" si="79"/>
        <v>0</v>
      </c>
      <c r="AH57" s="14">
        <f aca="true" t="shared" si="80" ref="AH57:AX57">IF(AH$37=0,0,AH$10*AH30/AH$37)</f>
        <v>0</v>
      </c>
      <c r="AI57" s="14">
        <f t="shared" si="80"/>
        <v>0</v>
      </c>
      <c r="AJ57" s="14">
        <f t="shared" si="80"/>
        <v>0</v>
      </c>
      <c r="AK57" s="14">
        <f t="shared" si="80"/>
        <v>0</v>
      </c>
      <c r="AL57" s="14">
        <f t="shared" si="80"/>
        <v>0</v>
      </c>
      <c r="AM57" s="14">
        <f t="shared" si="80"/>
        <v>0</v>
      </c>
      <c r="AN57" s="14">
        <f t="shared" si="80"/>
        <v>0</v>
      </c>
      <c r="AO57" s="14">
        <f t="shared" si="80"/>
        <v>0</v>
      </c>
      <c r="AP57" s="14">
        <f t="shared" si="80"/>
        <v>0</v>
      </c>
      <c r="AQ57" s="14">
        <f t="shared" si="80"/>
        <v>0</v>
      </c>
      <c r="AR57" s="14">
        <f t="shared" si="80"/>
        <v>0</v>
      </c>
      <c r="AS57" s="14">
        <f t="shared" si="80"/>
        <v>0</v>
      </c>
      <c r="AT57" s="14">
        <f t="shared" si="80"/>
        <v>0</v>
      </c>
      <c r="AU57" s="14">
        <f t="shared" si="80"/>
        <v>0</v>
      </c>
      <c r="AV57" s="14"/>
      <c r="AW57" s="14">
        <f t="shared" si="80"/>
        <v>0</v>
      </c>
      <c r="AX57" s="14">
        <f t="shared" si="80"/>
        <v>0</v>
      </c>
      <c r="AY57" s="14"/>
      <c r="AZ57" s="14"/>
      <c r="BA57" s="14">
        <f t="shared" si="12"/>
        <v>0</v>
      </c>
      <c r="BB57" s="14">
        <f t="shared" si="12"/>
        <v>0</v>
      </c>
      <c r="BC57" s="14">
        <f t="shared" si="12"/>
        <v>0</v>
      </c>
      <c r="BD57" s="14"/>
      <c r="BE57" s="14">
        <f aca="true" t="shared" si="81" ref="BE57:BS57">IF(BE$37=0,0,BE$10*BE30/BE$37)</f>
        <v>0</v>
      </c>
      <c r="BF57" s="14">
        <f t="shared" si="81"/>
        <v>0</v>
      </c>
      <c r="BG57" s="14">
        <f t="shared" si="81"/>
        <v>0</v>
      </c>
      <c r="BH57" s="14">
        <f t="shared" si="81"/>
        <v>0</v>
      </c>
      <c r="BI57" s="14">
        <f t="shared" si="81"/>
        <v>0</v>
      </c>
      <c r="BJ57" s="14">
        <f t="shared" si="81"/>
        <v>0</v>
      </c>
      <c r="BK57" s="14">
        <f t="shared" si="81"/>
        <v>0</v>
      </c>
      <c r="BL57" s="14">
        <f t="shared" si="81"/>
        <v>0</v>
      </c>
      <c r="BM57" s="14">
        <f t="shared" si="81"/>
        <v>0</v>
      </c>
      <c r="BN57" s="14">
        <f t="shared" si="81"/>
        <v>0</v>
      </c>
      <c r="BO57" s="14">
        <f t="shared" si="81"/>
        <v>0</v>
      </c>
      <c r="BP57" s="14">
        <f t="shared" si="81"/>
        <v>0</v>
      </c>
      <c r="BQ57" s="14">
        <f t="shared" si="81"/>
        <v>0</v>
      </c>
      <c r="BR57" s="14">
        <f t="shared" si="81"/>
        <v>0</v>
      </c>
      <c r="BS57" s="14">
        <f t="shared" si="81"/>
        <v>0</v>
      </c>
      <c r="BT57" s="32">
        <v>0</v>
      </c>
      <c r="BU57" s="32">
        <v>0</v>
      </c>
      <c r="BV57" s="14">
        <f aca="true" t="shared" si="82" ref="BV57:CX57">IF(BV$37=0,0,BV$10*BV30/BV$37)</f>
        <v>0</v>
      </c>
      <c r="BW57" s="14">
        <f t="shared" si="82"/>
        <v>0</v>
      </c>
      <c r="BX57" s="14">
        <f t="shared" si="82"/>
        <v>0</v>
      </c>
      <c r="BY57" s="14">
        <f t="shared" si="82"/>
        <v>0</v>
      </c>
      <c r="BZ57" s="14">
        <f t="shared" si="82"/>
        <v>0</v>
      </c>
      <c r="CA57" s="14">
        <f t="shared" si="82"/>
        <v>0</v>
      </c>
      <c r="CB57" s="14">
        <f t="shared" si="82"/>
        <v>0</v>
      </c>
      <c r="CC57" s="14">
        <f t="shared" si="82"/>
        <v>0</v>
      </c>
      <c r="CD57" s="14">
        <f t="shared" si="82"/>
        <v>0</v>
      </c>
      <c r="CE57" s="14">
        <f t="shared" si="82"/>
        <v>0</v>
      </c>
      <c r="CF57" s="14">
        <f t="shared" si="82"/>
        <v>0</v>
      </c>
      <c r="CG57" s="14">
        <f t="shared" si="82"/>
        <v>0</v>
      </c>
      <c r="CH57" s="14">
        <f t="shared" si="82"/>
        <v>0</v>
      </c>
      <c r="CI57" s="14">
        <f t="shared" si="82"/>
        <v>0</v>
      </c>
      <c r="CJ57" s="14">
        <f t="shared" si="82"/>
        <v>0</v>
      </c>
      <c r="CK57" s="14">
        <f t="shared" si="82"/>
        <v>0</v>
      </c>
      <c r="CL57" s="14">
        <f t="shared" si="82"/>
        <v>0</v>
      </c>
      <c r="CM57" s="14">
        <f t="shared" si="82"/>
        <v>0</v>
      </c>
      <c r="CN57" s="14">
        <f t="shared" si="82"/>
        <v>0</v>
      </c>
      <c r="CO57" s="14">
        <f t="shared" si="82"/>
        <v>0</v>
      </c>
      <c r="CP57" s="14">
        <f t="shared" si="82"/>
        <v>0</v>
      </c>
      <c r="CQ57" s="14">
        <f t="shared" si="82"/>
        <v>0</v>
      </c>
      <c r="CR57" s="14">
        <f t="shared" si="82"/>
        <v>0</v>
      </c>
      <c r="CS57" s="14">
        <f t="shared" si="82"/>
        <v>0</v>
      </c>
      <c r="CT57" s="14">
        <f t="shared" si="82"/>
        <v>0</v>
      </c>
      <c r="CU57" s="14">
        <f t="shared" si="82"/>
        <v>0</v>
      </c>
      <c r="CV57" s="14">
        <f t="shared" si="82"/>
        <v>0</v>
      </c>
      <c r="CW57" s="14">
        <f t="shared" si="82"/>
        <v>0</v>
      </c>
      <c r="CX57" s="14">
        <f t="shared" si="82"/>
        <v>0</v>
      </c>
    </row>
    <row r="58" spans="1:102" ht="15">
      <c r="A58" s="13" t="s">
        <v>0</v>
      </c>
      <c r="B58" s="14">
        <f aca="true" t="shared" si="83" ref="B58:AG58">IF(B$37=0,0,B$10*B31/B$37)</f>
        <v>0</v>
      </c>
      <c r="C58" s="14">
        <f t="shared" si="83"/>
        <v>0</v>
      </c>
      <c r="D58" s="14">
        <f t="shared" si="83"/>
        <v>0</v>
      </c>
      <c r="E58" s="14">
        <f t="shared" si="83"/>
        <v>0</v>
      </c>
      <c r="F58" s="14">
        <f t="shared" si="83"/>
        <v>0</v>
      </c>
      <c r="G58" s="14">
        <f t="shared" si="83"/>
        <v>0</v>
      </c>
      <c r="H58" s="14">
        <f t="shared" si="83"/>
        <v>0</v>
      </c>
      <c r="I58" s="14">
        <f t="shared" si="83"/>
        <v>0</v>
      </c>
      <c r="J58" s="14">
        <f t="shared" si="83"/>
        <v>0</v>
      </c>
      <c r="K58" s="14">
        <f t="shared" si="83"/>
        <v>0</v>
      </c>
      <c r="L58" s="14">
        <f t="shared" si="83"/>
        <v>0</v>
      </c>
      <c r="M58" s="14">
        <f t="shared" si="83"/>
        <v>0</v>
      </c>
      <c r="N58" s="14">
        <f t="shared" si="83"/>
        <v>0</v>
      </c>
      <c r="O58" s="14">
        <f t="shared" si="83"/>
        <v>0</v>
      </c>
      <c r="P58" s="14">
        <f t="shared" si="83"/>
        <v>0</v>
      </c>
      <c r="Q58" s="14">
        <f t="shared" si="83"/>
        <v>0</v>
      </c>
      <c r="R58" s="14">
        <f t="shared" si="83"/>
        <v>0</v>
      </c>
      <c r="S58" s="14">
        <f t="shared" si="83"/>
        <v>0</v>
      </c>
      <c r="T58" s="14">
        <f t="shared" si="83"/>
        <v>0</v>
      </c>
      <c r="U58" s="14">
        <f t="shared" si="83"/>
        <v>0</v>
      </c>
      <c r="V58" s="14">
        <f t="shared" si="83"/>
        <v>0</v>
      </c>
      <c r="W58" s="14">
        <f t="shared" si="83"/>
        <v>0</v>
      </c>
      <c r="X58" s="14">
        <f t="shared" si="83"/>
        <v>0</v>
      </c>
      <c r="Y58" s="14">
        <f t="shared" si="83"/>
        <v>0</v>
      </c>
      <c r="Z58" s="14">
        <f t="shared" si="83"/>
        <v>0</v>
      </c>
      <c r="AA58" s="14">
        <f t="shared" si="83"/>
        <v>4.9791474746190785</v>
      </c>
      <c r="AB58" s="14">
        <f t="shared" si="83"/>
        <v>0</v>
      </c>
      <c r="AC58" s="14">
        <f t="shared" si="83"/>
        <v>0</v>
      </c>
      <c r="AD58" s="14">
        <f t="shared" si="83"/>
        <v>0</v>
      </c>
      <c r="AE58" s="14">
        <f t="shared" si="83"/>
        <v>0</v>
      </c>
      <c r="AF58" s="14">
        <f t="shared" si="83"/>
        <v>0</v>
      </c>
      <c r="AG58" s="14">
        <f t="shared" si="83"/>
        <v>0</v>
      </c>
      <c r="AH58" s="14">
        <f aca="true" t="shared" si="84" ref="AH58:AX58">IF(AH$37=0,0,AH$10*AH31/AH$37)</f>
        <v>0</v>
      </c>
      <c r="AI58" s="14">
        <f t="shared" si="84"/>
        <v>0.3043905350430162</v>
      </c>
      <c r="AJ58" s="14">
        <f t="shared" si="84"/>
        <v>1.317970794514934</v>
      </c>
      <c r="AK58" s="14">
        <f t="shared" si="84"/>
        <v>0.33559377992216927</v>
      </c>
      <c r="AL58" s="14">
        <f t="shared" si="84"/>
        <v>0</v>
      </c>
      <c r="AM58" s="14">
        <f t="shared" si="84"/>
        <v>0.5543841743994866</v>
      </c>
      <c r="AN58" s="14">
        <f t="shared" si="84"/>
        <v>0</v>
      </c>
      <c r="AO58" s="14">
        <f t="shared" si="84"/>
        <v>0</v>
      </c>
      <c r="AP58" s="14">
        <f t="shared" si="84"/>
        <v>1.0159749628578503</v>
      </c>
      <c r="AQ58" s="14">
        <f t="shared" si="84"/>
        <v>0</v>
      </c>
      <c r="AR58" s="14">
        <f t="shared" si="84"/>
        <v>0.8974832379821374</v>
      </c>
      <c r="AS58" s="14">
        <f t="shared" si="84"/>
        <v>0</v>
      </c>
      <c r="AT58" s="14">
        <f t="shared" si="84"/>
        <v>0.09591392253897708</v>
      </c>
      <c r="AU58" s="14">
        <f t="shared" si="84"/>
        <v>0.11876264656375082</v>
      </c>
      <c r="AV58" s="14"/>
      <c r="AW58" s="14">
        <f t="shared" si="84"/>
        <v>0</v>
      </c>
      <c r="AX58" s="14">
        <f t="shared" si="84"/>
        <v>0</v>
      </c>
      <c r="AY58" s="14"/>
      <c r="AZ58" s="14"/>
      <c r="BA58" s="14">
        <f t="shared" si="12"/>
        <v>0</v>
      </c>
      <c r="BB58" s="14">
        <f t="shared" si="12"/>
        <v>0</v>
      </c>
      <c r="BC58" s="14">
        <f t="shared" si="12"/>
        <v>0</v>
      </c>
      <c r="BD58" s="14"/>
      <c r="BE58" s="14">
        <f aca="true" t="shared" si="85" ref="BE58:BS58">IF(BE$37=0,0,BE$10*BE31/BE$37)</f>
        <v>0</v>
      </c>
      <c r="BF58" s="14">
        <f t="shared" si="85"/>
        <v>0</v>
      </c>
      <c r="BG58" s="14">
        <f t="shared" si="85"/>
        <v>0</v>
      </c>
      <c r="BH58" s="14">
        <f t="shared" si="85"/>
        <v>13.024226145923976</v>
      </c>
      <c r="BI58" s="14">
        <f t="shared" si="85"/>
        <v>0</v>
      </c>
      <c r="BJ58" s="14">
        <f t="shared" si="85"/>
        <v>0</v>
      </c>
      <c r="BK58" s="14">
        <f t="shared" si="85"/>
        <v>0</v>
      </c>
      <c r="BL58" s="14">
        <f t="shared" si="85"/>
        <v>0</v>
      </c>
      <c r="BM58" s="14">
        <f t="shared" si="85"/>
        <v>0</v>
      </c>
      <c r="BN58" s="14">
        <f t="shared" si="85"/>
        <v>0</v>
      </c>
      <c r="BO58" s="14">
        <f t="shared" si="85"/>
        <v>0</v>
      </c>
      <c r="BP58" s="14">
        <f t="shared" si="85"/>
        <v>0</v>
      </c>
      <c r="BQ58" s="14">
        <f t="shared" si="85"/>
        <v>0</v>
      </c>
      <c r="BR58" s="14">
        <f t="shared" si="85"/>
        <v>0</v>
      </c>
      <c r="BS58" s="14">
        <f t="shared" si="85"/>
        <v>0</v>
      </c>
      <c r="BT58" s="32">
        <v>0</v>
      </c>
      <c r="BU58" s="32">
        <v>0</v>
      </c>
      <c r="BV58" s="14">
        <f aca="true" t="shared" si="86" ref="BV58:CX58">IF(BV$37=0,0,BV$10*BV31/BV$37)</f>
        <v>0</v>
      </c>
      <c r="BW58" s="14">
        <f t="shared" si="86"/>
        <v>0</v>
      </c>
      <c r="BX58" s="14">
        <f t="shared" si="86"/>
        <v>0</v>
      </c>
      <c r="BY58" s="14">
        <f t="shared" si="86"/>
        <v>0</v>
      </c>
      <c r="BZ58" s="14">
        <f t="shared" si="86"/>
        <v>138.05777827198935</v>
      </c>
      <c r="CA58" s="14">
        <f t="shared" si="86"/>
        <v>72.68565550984097</v>
      </c>
      <c r="CB58" s="14">
        <f t="shared" si="86"/>
        <v>49.97297898365395</v>
      </c>
      <c r="CC58" s="14">
        <f t="shared" si="86"/>
        <v>0</v>
      </c>
      <c r="CD58" s="14">
        <f t="shared" si="86"/>
        <v>15.339753141332153</v>
      </c>
      <c r="CE58" s="14">
        <f t="shared" si="86"/>
        <v>0.05939063716223731</v>
      </c>
      <c r="CF58" s="14">
        <f t="shared" si="86"/>
        <v>0</v>
      </c>
      <c r="CG58" s="14">
        <f t="shared" si="86"/>
        <v>0</v>
      </c>
      <c r="CH58" s="14">
        <f t="shared" si="86"/>
        <v>0</v>
      </c>
      <c r="CI58" s="14">
        <f t="shared" si="86"/>
        <v>0</v>
      </c>
      <c r="CJ58" s="14">
        <f t="shared" si="86"/>
        <v>0</v>
      </c>
      <c r="CK58" s="14">
        <f t="shared" si="86"/>
        <v>0.41876286058743395</v>
      </c>
      <c r="CL58" s="14">
        <f t="shared" si="86"/>
        <v>0</v>
      </c>
      <c r="CM58" s="14">
        <f t="shared" si="86"/>
        <v>0</v>
      </c>
      <c r="CN58" s="14">
        <f t="shared" si="86"/>
        <v>0</v>
      </c>
      <c r="CO58" s="14">
        <f t="shared" si="86"/>
        <v>0</v>
      </c>
      <c r="CP58" s="14">
        <f t="shared" si="86"/>
        <v>0</v>
      </c>
      <c r="CQ58" s="14">
        <f t="shared" si="86"/>
        <v>0</v>
      </c>
      <c r="CR58" s="14">
        <f t="shared" si="86"/>
        <v>0</v>
      </c>
      <c r="CS58" s="14">
        <f t="shared" si="86"/>
        <v>0</v>
      </c>
      <c r="CT58" s="14">
        <f t="shared" si="86"/>
        <v>0</v>
      </c>
      <c r="CU58" s="14">
        <f t="shared" si="86"/>
        <v>0</v>
      </c>
      <c r="CV58" s="14">
        <f t="shared" si="86"/>
        <v>0</v>
      </c>
      <c r="CW58" s="14">
        <f t="shared" si="86"/>
        <v>0</v>
      </c>
      <c r="CX58" s="14">
        <f t="shared" si="86"/>
        <v>0</v>
      </c>
    </row>
    <row r="59" spans="1:102" ht="15">
      <c r="A59" s="13" t="s">
        <v>109</v>
      </c>
      <c r="B59" s="14">
        <f aca="true" t="shared" si="87" ref="B59:AG59">IF(B$37=0,0,B$10*B32/B$37)</f>
        <v>0</v>
      </c>
      <c r="C59" s="14">
        <f t="shared" si="87"/>
        <v>0</v>
      </c>
      <c r="D59" s="14">
        <f t="shared" si="87"/>
        <v>0</v>
      </c>
      <c r="E59" s="14">
        <f t="shared" si="87"/>
        <v>0</v>
      </c>
      <c r="F59" s="14">
        <f t="shared" si="87"/>
        <v>0</v>
      </c>
      <c r="G59" s="14">
        <f t="shared" si="87"/>
        <v>0</v>
      </c>
      <c r="H59" s="14">
        <f t="shared" si="87"/>
        <v>0</v>
      </c>
      <c r="I59" s="14">
        <f t="shared" si="87"/>
        <v>0</v>
      </c>
      <c r="J59" s="14">
        <f t="shared" si="87"/>
        <v>0</v>
      </c>
      <c r="K59" s="14">
        <f t="shared" si="87"/>
        <v>0</v>
      </c>
      <c r="L59" s="14">
        <f t="shared" si="87"/>
        <v>0</v>
      </c>
      <c r="M59" s="14">
        <f t="shared" si="87"/>
        <v>0</v>
      </c>
      <c r="N59" s="14">
        <f t="shared" si="87"/>
        <v>0</v>
      </c>
      <c r="O59" s="14">
        <f t="shared" si="87"/>
        <v>0</v>
      </c>
      <c r="P59" s="14">
        <f t="shared" si="87"/>
        <v>0</v>
      </c>
      <c r="Q59" s="14">
        <f t="shared" si="87"/>
        <v>0</v>
      </c>
      <c r="R59" s="14">
        <f t="shared" si="87"/>
        <v>0</v>
      </c>
      <c r="S59" s="14">
        <f t="shared" si="87"/>
        <v>0</v>
      </c>
      <c r="T59" s="14">
        <f t="shared" si="87"/>
        <v>0</v>
      </c>
      <c r="U59" s="14">
        <f t="shared" si="87"/>
        <v>0</v>
      </c>
      <c r="V59" s="14">
        <f t="shared" si="87"/>
        <v>0</v>
      </c>
      <c r="W59" s="14">
        <f t="shared" si="87"/>
        <v>0</v>
      </c>
      <c r="X59" s="14">
        <f t="shared" si="87"/>
        <v>0</v>
      </c>
      <c r="Y59" s="14">
        <f t="shared" si="87"/>
        <v>0</v>
      </c>
      <c r="Z59" s="14">
        <f t="shared" si="87"/>
        <v>0</v>
      </c>
      <c r="AA59" s="14">
        <f t="shared" si="87"/>
        <v>0</v>
      </c>
      <c r="AB59" s="14">
        <f t="shared" si="87"/>
        <v>0</v>
      </c>
      <c r="AC59" s="14">
        <f t="shared" si="87"/>
        <v>0</v>
      </c>
      <c r="AD59" s="14">
        <f t="shared" si="87"/>
        <v>0</v>
      </c>
      <c r="AE59" s="14">
        <f t="shared" si="87"/>
        <v>0</v>
      </c>
      <c r="AF59" s="14">
        <f t="shared" si="87"/>
        <v>0</v>
      </c>
      <c r="AG59" s="14">
        <f t="shared" si="87"/>
        <v>0</v>
      </c>
      <c r="AH59" s="14">
        <f aca="true" t="shared" si="88" ref="AH59:AX59">IF(AH$37=0,0,AH$10*AH32/AH$37)</f>
        <v>0</v>
      </c>
      <c r="AI59" s="14">
        <f t="shared" si="88"/>
        <v>0</v>
      </c>
      <c r="AJ59" s="14">
        <f t="shared" si="88"/>
        <v>0</v>
      </c>
      <c r="AK59" s="14">
        <f t="shared" si="88"/>
        <v>0</v>
      </c>
      <c r="AL59" s="14">
        <f t="shared" si="88"/>
        <v>0</v>
      </c>
      <c r="AM59" s="14">
        <f t="shared" si="88"/>
        <v>0</v>
      </c>
      <c r="AN59" s="14">
        <f t="shared" si="88"/>
        <v>0</v>
      </c>
      <c r="AO59" s="14">
        <f t="shared" si="88"/>
        <v>0</v>
      </c>
      <c r="AP59" s="14">
        <f t="shared" si="88"/>
        <v>0</v>
      </c>
      <c r="AQ59" s="14">
        <f t="shared" si="88"/>
        <v>0</v>
      </c>
      <c r="AR59" s="14">
        <f t="shared" si="88"/>
        <v>0</v>
      </c>
      <c r="AS59" s="14">
        <f t="shared" si="88"/>
        <v>0</v>
      </c>
      <c r="AT59" s="14">
        <f t="shared" si="88"/>
        <v>0</v>
      </c>
      <c r="AU59" s="14">
        <f t="shared" si="88"/>
        <v>0</v>
      </c>
      <c r="AV59" s="14"/>
      <c r="AW59" s="14">
        <f t="shared" si="88"/>
        <v>0</v>
      </c>
      <c r="AX59" s="14">
        <f t="shared" si="88"/>
        <v>0</v>
      </c>
      <c r="AY59" s="14"/>
      <c r="AZ59" s="14"/>
      <c r="BA59" s="14">
        <f t="shared" si="12"/>
        <v>0</v>
      </c>
      <c r="BB59" s="14">
        <f t="shared" si="12"/>
        <v>0</v>
      </c>
      <c r="BC59" s="14">
        <f t="shared" si="12"/>
        <v>0</v>
      </c>
      <c r="BD59" s="14"/>
      <c r="BE59" s="14">
        <f aca="true" t="shared" si="89" ref="BE59:BS59">IF(BE$37=0,0,BE$10*BE32/BE$37)</f>
        <v>0</v>
      </c>
      <c r="BF59" s="14">
        <f t="shared" si="89"/>
        <v>0</v>
      </c>
      <c r="BG59" s="14">
        <f t="shared" si="89"/>
        <v>0</v>
      </c>
      <c r="BH59" s="14">
        <f t="shared" si="89"/>
        <v>0</v>
      </c>
      <c r="BI59" s="14">
        <f t="shared" si="89"/>
        <v>0</v>
      </c>
      <c r="BJ59" s="14">
        <f t="shared" si="89"/>
        <v>0</v>
      </c>
      <c r="BK59" s="14">
        <f t="shared" si="89"/>
        <v>0</v>
      </c>
      <c r="BL59" s="14">
        <f t="shared" si="89"/>
        <v>0</v>
      </c>
      <c r="BM59" s="14">
        <f t="shared" si="89"/>
        <v>0</v>
      </c>
      <c r="BN59" s="14">
        <f t="shared" si="89"/>
        <v>0</v>
      </c>
      <c r="BO59" s="14">
        <f t="shared" si="89"/>
        <v>0</v>
      </c>
      <c r="BP59" s="14">
        <f t="shared" si="89"/>
        <v>0</v>
      </c>
      <c r="BQ59" s="14">
        <f t="shared" si="89"/>
        <v>0</v>
      </c>
      <c r="BR59" s="14">
        <f t="shared" si="89"/>
        <v>0</v>
      </c>
      <c r="BS59" s="14">
        <f t="shared" si="89"/>
        <v>0</v>
      </c>
      <c r="BT59" s="32">
        <v>0</v>
      </c>
      <c r="BU59" s="32">
        <v>0</v>
      </c>
      <c r="BV59" s="14">
        <f aca="true" t="shared" si="90" ref="BV59:CX59">IF(BV$37=0,0,BV$10*BV32/BV$37)</f>
        <v>0</v>
      </c>
      <c r="BW59" s="14">
        <f t="shared" si="90"/>
        <v>0</v>
      </c>
      <c r="BX59" s="14">
        <f t="shared" si="90"/>
        <v>0</v>
      </c>
      <c r="BY59" s="14">
        <f t="shared" si="90"/>
        <v>0</v>
      </c>
      <c r="BZ59" s="14">
        <f t="shared" si="90"/>
        <v>0</v>
      </c>
      <c r="CA59" s="14">
        <f t="shared" si="90"/>
        <v>0</v>
      </c>
      <c r="CB59" s="14">
        <f t="shared" si="90"/>
        <v>0</v>
      </c>
      <c r="CC59" s="14">
        <f t="shared" si="90"/>
        <v>0</v>
      </c>
      <c r="CD59" s="14">
        <f t="shared" si="90"/>
        <v>0</v>
      </c>
      <c r="CE59" s="14">
        <f t="shared" si="90"/>
        <v>0</v>
      </c>
      <c r="CF59" s="14">
        <f t="shared" si="90"/>
        <v>0</v>
      </c>
      <c r="CG59" s="14">
        <f t="shared" si="90"/>
        <v>0</v>
      </c>
      <c r="CH59" s="14">
        <f t="shared" si="90"/>
        <v>0</v>
      </c>
      <c r="CI59" s="14">
        <f t="shared" si="90"/>
        <v>0</v>
      </c>
      <c r="CJ59" s="14">
        <f t="shared" si="90"/>
        <v>0</v>
      </c>
      <c r="CK59" s="14">
        <f t="shared" si="90"/>
        <v>0</v>
      </c>
      <c r="CL59" s="14">
        <f t="shared" si="90"/>
        <v>0</v>
      </c>
      <c r="CM59" s="14">
        <f t="shared" si="90"/>
        <v>0</v>
      </c>
      <c r="CN59" s="14">
        <f t="shared" si="90"/>
        <v>0</v>
      </c>
      <c r="CO59" s="14">
        <f t="shared" si="90"/>
        <v>0</v>
      </c>
      <c r="CP59" s="14">
        <f t="shared" si="90"/>
        <v>0</v>
      </c>
      <c r="CQ59" s="14">
        <f t="shared" si="90"/>
        <v>0</v>
      </c>
      <c r="CR59" s="14">
        <f t="shared" si="90"/>
        <v>0</v>
      </c>
      <c r="CS59" s="14">
        <f t="shared" si="90"/>
        <v>0</v>
      </c>
      <c r="CT59" s="14">
        <f t="shared" si="90"/>
        <v>0</v>
      </c>
      <c r="CU59" s="14">
        <f t="shared" si="90"/>
        <v>0</v>
      </c>
      <c r="CV59" s="14">
        <f t="shared" si="90"/>
        <v>0</v>
      </c>
      <c r="CW59" s="14">
        <f t="shared" si="90"/>
        <v>0</v>
      </c>
      <c r="CX59" s="14">
        <f t="shared" si="90"/>
        <v>0</v>
      </c>
    </row>
    <row r="60" spans="1:102" ht="15">
      <c r="A60" s="13" t="s">
        <v>112</v>
      </c>
      <c r="B60" s="14">
        <f aca="true" t="shared" si="91" ref="B60:AG60">IF(B$37=0,0,B$10*B33/B$37)</f>
        <v>0.01465284155663055</v>
      </c>
      <c r="C60" s="14">
        <f t="shared" si="91"/>
        <v>0</v>
      </c>
      <c r="D60" s="14">
        <f t="shared" si="91"/>
        <v>0</v>
      </c>
      <c r="E60" s="14">
        <f t="shared" si="91"/>
        <v>0</v>
      </c>
      <c r="F60" s="14">
        <f t="shared" si="91"/>
        <v>0</v>
      </c>
      <c r="G60" s="14">
        <f t="shared" si="91"/>
        <v>1.8799877163872758</v>
      </c>
      <c r="H60" s="14">
        <f t="shared" si="91"/>
        <v>0</v>
      </c>
      <c r="I60" s="14">
        <f t="shared" si="91"/>
        <v>0</v>
      </c>
      <c r="J60" s="14">
        <f t="shared" si="91"/>
        <v>0</v>
      </c>
      <c r="K60" s="14">
        <f t="shared" si="91"/>
        <v>1.0233255865042976</v>
      </c>
      <c r="L60" s="14">
        <f t="shared" si="91"/>
        <v>0.03803977846634609</v>
      </c>
      <c r="M60" s="14">
        <f t="shared" si="91"/>
        <v>0.03742828349941632</v>
      </c>
      <c r="N60" s="14">
        <f t="shared" si="91"/>
        <v>0.4339475665304863</v>
      </c>
      <c r="O60" s="14">
        <f t="shared" si="91"/>
        <v>1.0572962965961128</v>
      </c>
      <c r="P60" s="14">
        <f t="shared" si="91"/>
        <v>1.0214772231117624</v>
      </c>
      <c r="Q60" s="14">
        <f t="shared" si="91"/>
        <v>3.4782079508088777</v>
      </c>
      <c r="R60" s="14">
        <f t="shared" si="91"/>
        <v>0.3511090859484262</v>
      </c>
      <c r="S60" s="14">
        <f t="shared" si="91"/>
        <v>0</v>
      </c>
      <c r="T60" s="14">
        <f t="shared" si="91"/>
        <v>14.51476110901108</v>
      </c>
      <c r="U60" s="14">
        <f t="shared" si="91"/>
        <v>6.537475354320764</v>
      </c>
      <c r="V60" s="14">
        <f t="shared" si="91"/>
        <v>0.20477477154614412</v>
      </c>
      <c r="W60" s="14">
        <f t="shared" si="91"/>
        <v>0.03315583634488841</v>
      </c>
      <c r="X60" s="14">
        <f t="shared" si="91"/>
        <v>2.220656526341996</v>
      </c>
      <c r="Y60" s="14">
        <f t="shared" si="91"/>
        <v>1.0205259336118628</v>
      </c>
      <c r="Z60" s="14">
        <f t="shared" si="91"/>
        <v>0.061564623521015806</v>
      </c>
      <c r="AA60" s="14">
        <f t="shared" si="91"/>
        <v>0</v>
      </c>
      <c r="AB60" s="14">
        <f t="shared" si="91"/>
        <v>0</v>
      </c>
      <c r="AC60" s="14">
        <f t="shared" si="91"/>
        <v>0</v>
      </c>
      <c r="AD60" s="14">
        <f t="shared" si="91"/>
        <v>0</v>
      </c>
      <c r="AE60" s="14">
        <f t="shared" si="91"/>
        <v>0</v>
      </c>
      <c r="AF60" s="14">
        <f t="shared" si="91"/>
        <v>0</v>
      </c>
      <c r="AG60" s="14">
        <f t="shared" si="91"/>
        <v>0</v>
      </c>
      <c r="AH60" s="14">
        <f aca="true" t="shared" si="92" ref="AH60:AX60">IF(AH$37=0,0,AH$10*AH33/AH$37)</f>
        <v>0</v>
      </c>
      <c r="AI60" s="14">
        <f t="shared" si="92"/>
        <v>0</v>
      </c>
      <c r="AJ60" s="14">
        <f t="shared" si="92"/>
        <v>0</v>
      </c>
      <c r="AK60" s="14">
        <f t="shared" si="92"/>
        <v>0.02097461124513558</v>
      </c>
      <c r="AL60" s="14">
        <f t="shared" si="92"/>
        <v>0</v>
      </c>
      <c r="AM60" s="14">
        <f t="shared" si="92"/>
        <v>0</v>
      </c>
      <c r="AN60" s="14">
        <f t="shared" si="92"/>
        <v>0</v>
      </c>
      <c r="AO60" s="14">
        <f t="shared" si="92"/>
        <v>0</v>
      </c>
      <c r="AP60" s="14">
        <f t="shared" si="92"/>
        <v>0</v>
      </c>
      <c r="AQ60" s="14">
        <f t="shared" si="92"/>
        <v>0</v>
      </c>
      <c r="AR60" s="14">
        <f t="shared" si="92"/>
        <v>0</v>
      </c>
      <c r="AS60" s="14">
        <f t="shared" si="92"/>
        <v>0</v>
      </c>
      <c r="AT60" s="14">
        <f t="shared" si="92"/>
        <v>0</v>
      </c>
      <c r="AU60" s="14">
        <f t="shared" si="92"/>
        <v>0</v>
      </c>
      <c r="AV60" s="14"/>
      <c r="AW60" s="14">
        <f t="shared" si="92"/>
        <v>0</v>
      </c>
      <c r="AX60" s="14">
        <f t="shared" si="92"/>
        <v>0.3854780647604971</v>
      </c>
      <c r="AY60" s="14"/>
      <c r="AZ60" s="14"/>
      <c r="BA60" s="14">
        <f t="shared" si="12"/>
        <v>1.3256643778727697</v>
      </c>
      <c r="BB60" s="14">
        <f t="shared" si="12"/>
        <v>0.3133280597262962</v>
      </c>
      <c r="BC60" s="14">
        <f t="shared" si="12"/>
        <v>0</v>
      </c>
      <c r="BD60" s="14"/>
      <c r="BE60" s="14">
        <f aca="true" t="shared" si="93" ref="BE60:BS60">IF(BE$37=0,0,BE$10*BE33/BE$37)</f>
        <v>0.4984423036783445</v>
      </c>
      <c r="BF60" s="14">
        <f t="shared" si="93"/>
        <v>0.027479561493673546</v>
      </c>
      <c r="BG60" s="14">
        <f t="shared" si="93"/>
        <v>0</v>
      </c>
      <c r="BH60" s="14">
        <f t="shared" si="93"/>
        <v>0</v>
      </c>
      <c r="BI60" s="14">
        <f t="shared" si="93"/>
        <v>0.15874249764095177</v>
      </c>
      <c r="BJ60" s="14">
        <f t="shared" si="93"/>
        <v>0</v>
      </c>
      <c r="BK60" s="14">
        <f t="shared" si="93"/>
        <v>0.04896481640372622</v>
      </c>
      <c r="BL60" s="14">
        <f t="shared" si="93"/>
        <v>0</v>
      </c>
      <c r="BM60" s="14">
        <f t="shared" si="93"/>
        <v>0</v>
      </c>
      <c r="BN60" s="14">
        <f t="shared" si="93"/>
        <v>0</v>
      </c>
      <c r="BO60" s="14">
        <f t="shared" si="93"/>
        <v>0</v>
      </c>
      <c r="BP60" s="14">
        <f t="shared" si="93"/>
        <v>0</v>
      </c>
      <c r="BQ60" s="14">
        <f t="shared" si="93"/>
        <v>0</v>
      </c>
      <c r="BR60" s="14">
        <f t="shared" si="93"/>
        <v>0</v>
      </c>
      <c r="BS60" s="14">
        <f t="shared" si="93"/>
        <v>0</v>
      </c>
      <c r="BT60" s="32">
        <v>0.010284033772522053</v>
      </c>
      <c r="BU60" s="32">
        <v>0.1344433121040513</v>
      </c>
      <c r="BV60" s="14">
        <f aca="true" t="shared" si="94" ref="BV60:CX60">IF(BV$37=0,0,BV$10*BV33/BV$37)</f>
        <v>0</v>
      </c>
      <c r="BW60" s="14">
        <f t="shared" si="94"/>
        <v>0</v>
      </c>
      <c r="BX60" s="14">
        <f t="shared" si="94"/>
        <v>0</v>
      </c>
      <c r="BY60" s="14">
        <f t="shared" si="94"/>
        <v>0</v>
      </c>
      <c r="BZ60" s="14">
        <f t="shared" si="94"/>
        <v>0</v>
      </c>
      <c r="CA60" s="14">
        <f t="shared" si="94"/>
        <v>0</v>
      </c>
      <c r="CB60" s="14">
        <f t="shared" si="94"/>
        <v>0</v>
      </c>
      <c r="CC60" s="14">
        <f t="shared" si="94"/>
        <v>0</v>
      </c>
      <c r="CD60" s="14">
        <f t="shared" si="94"/>
        <v>0</v>
      </c>
      <c r="CE60" s="14">
        <f t="shared" si="94"/>
        <v>0</v>
      </c>
      <c r="CF60" s="14">
        <f t="shared" si="94"/>
        <v>0</v>
      </c>
      <c r="CG60" s="14">
        <f t="shared" si="94"/>
        <v>0</v>
      </c>
      <c r="CH60" s="14">
        <f t="shared" si="94"/>
        <v>0</v>
      </c>
      <c r="CI60" s="14">
        <f t="shared" si="94"/>
        <v>0</v>
      </c>
      <c r="CJ60" s="14">
        <f t="shared" si="94"/>
        <v>0</v>
      </c>
      <c r="CK60" s="14">
        <f t="shared" si="94"/>
        <v>0.8375257211748679</v>
      </c>
      <c r="CL60" s="14">
        <f t="shared" si="94"/>
        <v>0</v>
      </c>
      <c r="CM60" s="14">
        <f t="shared" si="94"/>
        <v>0</v>
      </c>
      <c r="CN60" s="14">
        <f t="shared" si="94"/>
        <v>0</v>
      </c>
      <c r="CO60" s="14">
        <f t="shared" si="94"/>
        <v>0</v>
      </c>
      <c r="CP60" s="14">
        <f t="shared" si="94"/>
        <v>0</v>
      </c>
      <c r="CQ60" s="14">
        <f t="shared" si="94"/>
        <v>0</v>
      </c>
      <c r="CR60" s="14">
        <f t="shared" si="94"/>
        <v>0</v>
      </c>
      <c r="CS60" s="14">
        <f t="shared" si="94"/>
        <v>0</v>
      </c>
      <c r="CT60" s="14">
        <f t="shared" si="94"/>
        <v>0</v>
      </c>
      <c r="CU60" s="14">
        <f t="shared" si="94"/>
        <v>0</v>
      </c>
      <c r="CV60" s="14">
        <f t="shared" si="94"/>
        <v>0</v>
      </c>
      <c r="CW60" s="14">
        <f t="shared" si="94"/>
        <v>0</v>
      </c>
      <c r="CX60" s="14">
        <f t="shared" si="94"/>
        <v>0</v>
      </c>
    </row>
    <row r="61" spans="1:102" ht="15">
      <c r="A61" s="13" t="s">
        <v>92</v>
      </c>
      <c r="B61" s="14">
        <f aca="true" t="shared" si="95" ref="B61:AG61">IF(B$37=0,0,B$10*B34/B$37)</f>
        <v>0.024421402594384255</v>
      </c>
      <c r="C61" s="14">
        <f t="shared" si="95"/>
        <v>0</v>
      </c>
      <c r="D61" s="14">
        <f t="shared" si="95"/>
        <v>0</v>
      </c>
      <c r="E61" s="14">
        <f t="shared" si="95"/>
        <v>0</v>
      </c>
      <c r="F61" s="14">
        <f t="shared" si="95"/>
        <v>0</v>
      </c>
      <c r="G61" s="14">
        <f t="shared" si="95"/>
        <v>5.548996001594702</v>
      </c>
      <c r="H61" s="14">
        <f t="shared" si="95"/>
        <v>0</v>
      </c>
      <c r="I61" s="14">
        <f t="shared" si="95"/>
        <v>0</v>
      </c>
      <c r="J61" s="14">
        <f t="shared" si="95"/>
        <v>0</v>
      </c>
      <c r="K61" s="14">
        <f t="shared" si="95"/>
        <v>0.09005265161237819</v>
      </c>
      <c r="L61" s="14">
        <f t="shared" si="95"/>
        <v>0</v>
      </c>
      <c r="M61" s="14">
        <f t="shared" si="95"/>
        <v>0</v>
      </c>
      <c r="N61" s="14">
        <f t="shared" si="95"/>
        <v>0.07825283986615325</v>
      </c>
      <c r="O61" s="14">
        <f t="shared" si="95"/>
        <v>0</v>
      </c>
      <c r="P61" s="14">
        <f t="shared" si="95"/>
        <v>0</v>
      </c>
      <c r="Q61" s="14">
        <f t="shared" si="95"/>
        <v>0.4743010842012106</v>
      </c>
      <c r="R61" s="14">
        <f t="shared" si="95"/>
        <v>0.04787851172023994</v>
      </c>
      <c r="S61" s="14">
        <f t="shared" si="95"/>
        <v>0</v>
      </c>
      <c r="T61" s="14">
        <f t="shared" si="95"/>
        <v>1.8945912558687603</v>
      </c>
      <c r="U61" s="14">
        <f t="shared" si="95"/>
        <v>0.22160933404477165</v>
      </c>
      <c r="V61" s="14">
        <f t="shared" si="95"/>
        <v>0</v>
      </c>
      <c r="W61" s="14">
        <f t="shared" si="95"/>
        <v>0</v>
      </c>
      <c r="X61" s="14">
        <f t="shared" si="95"/>
        <v>0.4441313052683992</v>
      </c>
      <c r="Y61" s="14">
        <f t="shared" si="95"/>
        <v>6.888550051880074</v>
      </c>
      <c r="Z61" s="14">
        <f t="shared" si="95"/>
        <v>0.4155612087668567</v>
      </c>
      <c r="AA61" s="14">
        <f t="shared" si="95"/>
        <v>2.234848078275607</v>
      </c>
      <c r="AB61" s="14">
        <f t="shared" si="95"/>
        <v>0</v>
      </c>
      <c r="AC61" s="14">
        <f t="shared" si="95"/>
        <v>0</v>
      </c>
      <c r="AD61" s="14">
        <f t="shared" si="95"/>
        <v>0</v>
      </c>
      <c r="AE61" s="14">
        <f t="shared" si="95"/>
        <v>0</v>
      </c>
      <c r="AF61" s="14">
        <f t="shared" si="95"/>
        <v>0</v>
      </c>
      <c r="AG61" s="14">
        <f t="shared" si="95"/>
        <v>0</v>
      </c>
      <c r="AH61" s="14">
        <f aca="true" t="shared" si="96" ref="AH61:AX61">IF(AH$37=0,0,AH$10*AH34/AH$37)</f>
        <v>0</v>
      </c>
      <c r="AI61" s="14">
        <f t="shared" si="96"/>
        <v>0</v>
      </c>
      <c r="AJ61" s="14">
        <f t="shared" si="96"/>
        <v>0</v>
      </c>
      <c r="AK61" s="14">
        <f t="shared" si="96"/>
        <v>0</v>
      </c>
      <c r="AL61" s="14">
        <f t="shared" si="96"/>
        <v>0</v>
      </c>
      <c r="AM61" s="14">
        <f t="shared" si="96"/>
        <v>0</v>
      </c>
      <c r="AN61" s="14">
        <f t="shared" si="96"/>
        <v>0</v>
      </c>
      <c r="AO61" s="14">
        <f t="shared" si="96"/>
        <v>0</v>
      </c>
      <c r="AP61" s="14">
        <f t="shared" si="96"/>
        <v>0</v>
      </c>
      <c r="AQ61" s="14">
        <f t="shared" si="96"/>
        <v>0</v>
      </c>
      <c r="AR61" s="14">
        <f t="shared" si="96"/>
        <v>0</v>
      </c>
      <c r="AS61" s="14">
        <f t="shared" si="96"/>
        <v>0</v>
      </c>
      <c r="AT61" s="14">
        <f t="shared" si="96"/>
        <v>0</v>
      </c>
      <c r="AU61" s="14">
        <f t="shared" si="96"/>
        <v>0</v>
      </c>
      <c r="AV61" s="14"/>
      <c r="AW61" s="14">
        <f t="shared" si="96"/>
        <v>0</v>
      </c>
      <c r="AX61" s="14">
        <f t="shared" si="96"/>
        <v>0</v>
      </c>
      <c r="AY61" s="14"/>
      <c r="AZ61" s="14"/>
      <c r="BA61" s="14">
        <f t="shared" si="12"/>
        <v>0</v>
      </c>
      <c r="BB61" s="14">
        <f t="shared" si="12"/>
        <v>0</v>
      </c>
      <c r="BC61" s="14">
        <f t="shared" si="12"/>
        <v>0</v>
      </c>
      <c r="BD61" s="14"/>
      <c r="BE61" s="14">
        <f aca="true" t="shared" si="97" ref="BE61:BS61">IF(BE$37=0,0,BE$10*BE34/BE$37)</f>
        <v>0</v>
      </c>
      <c r="BF61" s="14">
        <f t="shared" si="97"/>
        <v>0</v>
      </c>
      <c r="BG61" s="14">
        <f t="shared" si="97"/>
        <v>0</v>
      </c>
      <c r="BH61" s="14">
        <f t="shared" si="97"/>
        <v>0</v>
      </c>
      <c r="BI61" s="14">
        <f t="shared" si="97"/>
        <v>0</v>
      </c>
      <c r="BJ61" s="14">
        <f t="shared" si="97"/>
        <v>0</v>
      </c>
      <c r="BK61" s="14">
        <f t="shared" si="97"/>
        <v>0</v>
      </c>
      <c r="BL61" s="14">
        <f t="shared" si="97"/>
        <v>0</v>
      </c>
      <c r="BM61" s="14">
        <f t="shared" si="97"/>
        <v>0</v>
      </c>
      <c r="BN61" s="14">
        <f t="shared" si="97"/>
        <v>0</v>
      </c>
      <c r="BO61" s="14">
        <f t="shared" si="97"/>
        <v>0</v>
      </c>
      <c r="BP61" s="14">
        <f t="shared" si="97"/>
        <v>0</v>
      </c>
      <c r="BQ61" s="14">
        <f t="shared" si="97"/>
        <v>0</v>
      </c>
      <c r="BR61" s="14">
        <f t="shared" si="97"/>
        <v>0</v>
      </c>
      <c r="BS61" s="14">
        <f t="shared" si="97"/>
        <v>0</v>
      </c>
      <c r="BT61" s="32">
        <v>0</v>
      </c>
      <c r="BU61" s="32">
        <v>0</v>
      </c>
      <c r="BV61" s="14">
        <f aca="true" t="shared" si="98" ref="BV61:CX61">IF(BV$37=0,0,BV$10*BV34/BV$37)</f>
        <v>0</v>
      </c>
      <c r="BW61" s="14">
        <f t="shared" si="98"/>
        <v>0</v>
      </c>
      <c r="BX61" s="14">
        <f t="shared" si="98"/>
        <v>0</v>
      </c>
      <c r="BY61" s="14">
        <f t="shared" si="98"/>
        <v>0</v>
      </c>
      <c r="BZ61" s="14">
        <f t="shared" si="98"/>
        <v>0</v>
      </c>
      <c r="CA61" s="14">
        <f t="shared" si="98"/>
        <v>0</v>
      </c>
      <c r="CB61" s="14">
        <f t="shared" si="98"/>
        <v>0</v>
      </c>
      <c r="CC61" s="14">
        <f t="shared" si="98"/>
        <v>0</v>
      </c>
      <c r="CD61" s="14">
        <f t="shared" si="98"/>
        <v>0</v>
      </c>
      <c r="CE61" s="14">
        <f t="shared" si="98"/>
        <v>0</v>
      </c>
      <c r="CF61" s="14">
        <f t="shared" si="98"/>
        <v>0</v>
      </c>
      <c r="CG61" s="14">
        <f t="shared" si="98"/>
        <v>0</v>
      </c>
      <c r="CH61" s="14">
        <f t="shared" si="98"/>
        <v>0</v>
      </c>
      <c r="CI61" s="14">
        <f t="shared" si="98"/>
        <v>0</v>
      </c>
      <c r="CJ61" s="14">
        <f t="shared" si="98"/>
        <v>0</v>
      </c>
      <c r="CK61" s="14">
        <f t="shared" si="98"/>
        <v>0</v>
      </c>
      <c r="CL61" s="14">
        <f t="shared" si="98"/>
        <v>0</v>
      </c>
      <c r="CM61" s="14">
        <f t="shared" si="98"/>
        <v>0</v>
      </c>
      <c r="CN61" s="14">
        <f t="shared" si="98"/>
        <v>0</v>
      </c>
      <c r="CO61" s="14">
        <f t="shared" si="98"/>
        <v>0</v>
      </c>
      <c r="CP61" s="14">
        <f t="shared" si="98"/>
        <v>0</v>
      </c>
      <c r="CQ61" s="14">
        <f t="shared" si="98"/>
        <v>0</v>
      </c>
      <c r="CR61" s="14">
        <f t="shared" si="98"/>
        <v>0</v>
      </c>
      <c r="CS61" s="14">
        <f t="shared" si="98"/>
        <v>0</v>
      </c>
      <c r="CT61" s="14">
        <f t="shared" si="98"/>
        <v>0</v>
      </c>
      <c r="CU61" s="14">
        <f t="shared" si="98"/>
        <v>0</v>
      </c>
      <c r="CV61" s="14">
        <f t="shared" si="98"/>
        <v>0</v>
      </c>
      <c r="CW61" s="14">
        <f t="shared" si="98"/>
        <v>0</v>
      </c>
      <c r="CX61" s="14">
        <f t="shared" si="98"/>
        <v>0</v>
      </c>
    </row>
    <row r="62" spans="1:102" ht="15">
      <c r="A62" s="13" t="s">
        <v>107</v>
      </c>
      <c r="B62" s="14">
        <f aca="true" t="shared" si="99" ref="B62:AG62">IF(B$37=0,0,B$10*B35/B$37)</f>
        <v>0.06349564674539905</v>
      </c>
      <c r="C62" s="14">
        <f t="shared" si="99"/>
        <v>0</v>
      </c>
      <c r="D62" s="14">
        <f t="shared" si="99"/>
        <v>0</v>
      </c>
      <c r="E62" s="14">
        <f t="shared" si="99"/>
        <v>0</v>
      </c>
      <c r="F62" s="14">
        <f t="shared" si="99"/>
        <v>0</v>
      </c>
      <c r="G62" s="14">
        <f t="shared" si="99"/>
        <v>10.764445795443272</v>
      </c>
      <c r="H62" s="14">
        <f t="shared" si="99"/>
        <v>0</v>
      </c>
      <c r="I62" s="14">
        <f t="shared" si="99"/>
        <v>0</v>
      </c>
      <c r="J62" s="14">
        <f t="shared" si="99"/>
        <v>0</v>
      </c>
      <c r="K62" s="14">
        <f t="shared" si="99"/>
        <v>0.15145218680263606</v>
      </c>
      <c r="L62" s="14">
        <f t="shared" si="99"/>
        <v>0.15215911386538436</v>
      </c>
      <c r="M62" s="14">
        <f t="shared" si="99"/>
        <v>0.14971313399766528</v>
      </c>
      <c r="N62" s="14">
        <f t="shared" si="99"/>
        <v>0.10975722994213703</v>
      </c>
      <c r="O62" s="14">
        <f t="shared" si="99"/>
        <v>0.352432098865371</v>
      </c>
      <c r="P62" s="14">
        <f t="shared" si="99"/>
        <v>1.0214772231117624</v>
      </c>
      <c r="Q62" s="14">
        <f t="shared" si="99"/>
        <v>1.1067025298028248</v>
      </c>
      <c r="R62" s="14">
        <f t="shared" si="99"/>
        <v>0.11171652734722654</v>
      </c>
      <c r="S62" s="14">
        <f t="shared" si="99"/>
        <v>0.06822249822027508</v>
      </c>
      <c r="T62" s="14">
        <f t="shared" si="99"/>
        <v>2.8497157732902014</v>
      </c>
      <c r="U62" s="14">
        <f t="shared" si="99"/>
        <v>0.33241400106715746</v>
      </c>
      <c r="V62" s="14">
        <f t="shared" si="99"/>
        <v>4.914594517107459</v>
      </c>
      <c r="W62" s="14">
        <f t="shared" si="99"/>
        <v>0.7957400722773217</v>
      </c>
      <c r="X62" s="14">
        <f t="shared" si="99"/>
        <v>0.2664787831610395</v>
      </c>
      <c r="Y62" s="14">
        <f t="shared" si="99"/>
        <v>22.3240047977595</v>
      </c>
      <c r="Z62" s="14">
        <f t="shared" si="99"/>
        <v>1.3467261395222208</v>
      </c>
      <c r="AA62" s="14">
        <f t="shared" si="99"/>
        <v>11.073601672899892</v>
      </c>
      <c r="AB62" s="14">
        <f t="shared" si="99"/>
        <v>0</v>
      </c>
      <c r="AC62" s="14">
        <f t="shared" si="99"/>
        <v>0</v>
      </c>
      <c r="AD62" s="14">
        <f t="shared" si="99"/>
        <v>0</v>
      </c>
      <c r="AE62" s="14">
        <f t="shared" si="99"/>
        <v>0</v>
      </c>
      <c r="AF62" s="14">
        <f t="shared" si="99"/>
        <v>0</v>
      </c>
      <c r="AG62" s="14">
        <f t="shared" si="99"/>
        <v>0</v>
      </c>
      <c r="AH62" s="14">
        <f aca="true" t="shared" si="100" ref="AH62:AX62">IF(AH$37=0,0,AH$10*AH35/AH$37)</f>
        <v>0</v>
      </c>
      <c r="AI62" s="14">
        <f t="shared" si="100"/>
        <v>69.73310439167281</v>
      </c>
      <c r="AJ62" s="14">
        <f t="shared" si="100"/>
        <v>66.25156761713464</v>
      </c>
      <c r="AK62" s="14">
        <f t="shared" si="100"/>
        <v>22.33796097606939</v>
      </c>
      <c r="AL62" s="14">
        <f t="shared" si="100"/>
        <v>30.993755398573143</v>
      </c>
      <c r="AM62" s="14">
        <f t="shared" si="100"/>
        <v>58.348934355545964</v>
      </c>
      <c r="AN62" s="14">
        <f t="shared" si="100"/>
        <v>0</v>
      </c>
      <c r="AO62" s="14">
        <f t="shared" si="100"/>
        <v>3.141731556401807</v>
      </c>
      <c r="AP62" s="14">
        <f t="shared" si="100"/>
        <v>492.6027177056492</v>
      </c>
      <c r="AQ62" s="14">
        <f t="shared" si="100"/>
        <v>25.2667463610154</v>
      </c>
      <c r="AR62" s="14">
        <f t="shared" si="100"/>
        <v>40.92523565198547</v>
      </c>
      <c r="AS62" s="14">
        <f t="shared" si="100"/>
        <v>4.950191401599062</v>
      </c>
      <c r="AT62" s="14">
        <f t="shared" si="100"/>
        <v>28.58234891661517</v>
      </c>
      <c r="AU62" s="14">
        <f t="shared" si="100"/>
        <v>5.314628433727849</v>
      </c>
      <c r="AV62" s="14"/>
      <c r="AW62" s="14">
        <f t="shared" si="100"/>
        <v>1.972897497490482</v>
      </c>
      <c r="AX62" s="14">
        <f t="shared" si="100"/>
        <v>0</v>
      </c>
      <c r="AY62" s="14"/>
      <c r="AZ62" s="14"/>
      <c r="BA62" s="14">
        <f t="shared" si="12"/>
        <v>17.02432148426083</v>
      </c>
      <c r="BB62" s="14">
        <f t="shared" si="12"/>
        <v>4.02379192490612</v>
      </c>
      <c r="BC62" s="14">
        <f t="shared" si="12"/>
        <v>17.878857354164744</v>
      </c>
      <c r="BD62" s="14"/>
      <c r="BE62" s="14">
        <f aca="true" t="shared" si="101" ref="BE62:BS62">IF(BE$37=0,0,BE$10*BE35/BE$37)</f>
        <v>11.871989414884206</v>
      </c>
      <c r="BF62" s="14">
        <f t="shared" si="101"/>
        <v>0.9343050907849005</v>
      </c>
      <c r="BG62" s="14">
        <f t="shared" si="101"/>
        <v>0</v>
      </c>
      <c r="BH62" s="14">
        <f t="shared" si="101"/>
        <v>402.56698996492287</v>
      </c>
      <c r="BI62" s="14">
        <f t="shared" si="101"/>
        <v>1.2699399811276142</v>
      </c>
      <c r="BJ62" s="14">
        <f t="shared" si="101"/>
        <v>0.996670854271356</v>
      </c>
      <c r="BK62" s="14">
        <f t="shared" si="101"/>
        <v>0.39171853122980976</v>
      </c>
      <c r="BL62" s="14">
        <f t="shared" si="101"/>
        <v>0</v>
      </c>
      <c r="BM62" s="14">
        <f t="shared" si="101"/>
        <v>0</v>
      </c>
      <c r="BN62" s="14">
        <f t="shared" si="101"/>
        <v>0</v>
      </c>
      <c r="BO62" s="14">
        <f t="shared" si="101"/>
        <v>0</v>
      </c>
      <c r="BP62" s="14">
        <f t="shared" si="101"/>
        <v>0</v>
      </c>
      <c r="BQ62" s="14">
        <f t="shared" si="101"/>
        <v>0</v>
      </c>
      <c r="BR62" s="14">
        <f t="shared" si="101"/>
        <v>0</v>
      </c>
      <c r="BS62" s="14">
        <f t="shared" si="101"/>
        <v>0</v>
      </c>
      <c r="BT62" s="32">
        <v>0</v>
      </c>
      <c r="BU62" s="32">
        <v>0</v>
      </c>
      <c r="BV62" s="14">
        <f aca="true" t="shared" si="102" ref="BV62:CX62">IF(BV$37=0,0,BV$10*BV35/BV$37)</f>
        <v>0</v>
      </c>
      <c r="BW62" s="14">
        <f t="shared" si="102"/>
        <v>0</v>
      </c>
      <c r="BX62" s="14">
        <f t="shared" si="102"/>
        <v>0</v>
      </c>
      <c r="BY62" s="14">
        <f t="shared" si="102"/>
        <v>0</v>
      </c>
      <c r="BZ62" s="14">
        <f t="shared" si="102"/>
        <v>0</v>
      </c>
      <c r="CA62" s="14">
        <f t="shared" si="102"/>
        <v>0</v>
      </c>
      <c r="CB62" s="14">
        <f t="shared" si="102"/>
        <v>0</v>
      </c>
      <c r="CC62" s="14">
        <f t="shared" si="102"/>
        <v>0</v>
      </c>
      <c r="CD62" s="14">
        <f t="shared" si="102"/>
        <v>0</v>
      </c>
      <c r="CE62" s="14">
        <f t="shared" si="102"/>
        <v>0</v>
      </c>
      <c r="CF62" s="14">
        <f t="shared" si="102"/>
        <v>0</v>
      </c>
      <c r="CG62" s="14">
        <f t="shared" si="102"/>
        <v>0</v>
      </c>
      <c r="CH62" s="14">
        <f t="shared" si="102"/>
        <v>0.16940836425034866</v>
      </c>
      <c r="CI62" s="14">
        <f t="shared" si="102"/>
        <v>4.399212360218638</v>
      </c>
      <c r="CJ62" s="14">
        <f t="shared" si="102"/>
        <v>0</v>
      </c>
      <c r="CK62" s="14">
        <f t="shared" si="102"/>
        <v>0.16750514423497362</v>
      </c>
      <c r="CL62" s="14">
        <f t="shared" si="102"/>
        <v>0</v>
      </c>
      <c r="CM62" s="14">
        <f t="shared" si="102"/>
        <v>0</v>
      </c>
      <c r="CN62" s="14">
        <f t="shared" si="102"/>
        <v>0</v>
      </c>
      <c r="CO62" s="14">
        <f t="shared" si="102"/>
        <v>0</v>
      </c>
      <c r="CP62" s="14">
        <f t="shared" si="102"/>
        <v>4.137630208333335</v>
      </c>
      <c r="CQ62" s="14">
        <f t="shared" si="102"/>
        <v>2.759819819819819</v>
      </c>
      <c r="CR62" s="14">
        <f t="shared" si="102"/>
        <v>0</v>
      </c>
      <c r="CS62" s="14">
        <f t="shared" si="102"/>
        <v>0.015151515151515152</v>
      </c>
      <c r="CT62" s="14">
        <f t="shared" si="102"/>
        <v>0</v>
      </c>
      <c r="CU62" s="14">
        <f t="shared" si="102"/>
        <v>0</v>
      </c>
      <c r="CV62" s="14">
        <f t="shared" si="102"/>
        <v>0</v>
      </c>
      <c r="CW62" s="14">
        <f t="shared" si="102"/>
        <v>0</v>
      </c>
      <c r="CX62" s="14">
        <f t="shared" si="102"/>
        <v>0</v>
      </c>
    </row>
    <row r="63" spans="1:102" ht="15">
      <c r="A63" s="13" t="s">
        <v>103</v>
      </c>
      <c r="B63" s="14">
        <f aca="true" t="shared" si="103" ref="B63:AG63">IF(B$37=0,0,B$10*B36/B$37)</f>
        <v>0.0586113662265222</v>
      </c>
      <c r="C63" s="14">
        <f t="shared" si="103"/>
        <v>0</v>
      </c>
      <c r="D63" s="14">
        <f t="shared" si="103"/>
        <v>0.26637875340569045</v>
      </c>
      <c r="E63" s="14">
        <f t="shared" si="103"/>
        <v>0</v>
      </c>
      <c r="F63" s="14">
        <f t="shared" si="103"/>
        <v>0</v>
      </c>
      <c r="G63" s="14">
        <f t="shared" si="103"/>
        <v>4.123844023043056</v>
      </c>
      <c r="H63" s="14">
        <f t="shared" si="103"/>
        <v>1.9261250253192264</v>
      </c>
      <c r="I63" s="14">
        <f t="shared" si="103"/>
        <v>0</v>
      </c>
      <c r="J63" s="14">
        <f t="shared" si="103"/>
        <v>0</v>
      </c>
      <c r="K63" s="14">
        <f t="shared" si="103"/>
        <v>0.3213242341623494</v>
      </c>
      <c r="L63" s="14">
        <f t="shared" si="103"/>
        <v>0.07607955693269218</v>
      </c>
      <c r="M63" s="14">
        <f t="shared" si="103"/>
        <v>0.07485656699883264</v>
      </c>
      <c r="N63" s="14">
        <f t="shared" si="103"/>
        <v>0.3922804699783787</v>
      </c>
      <c r="O63" s="14">
        <f t="shared" si="103"/>
        <v>3.9942304538075377</v>
      </c>
      <c r="P63" s="14">
        <f t="shared" si="103"/>
        <v>2.0012614983414116</v>
      </c>
      <c r="Q63" s="14">
        <f t="shared" si="103"/>
        <v>20.07874589785125</v>
      </c>
      <c r="R63" s="14">
        <f t="shared" si="103"/>
        <v>2.026856996156824</v>
      </c>
      <c r="S63" s="14">
        <f t="shared" si="103"/>
        <v>0.5457799857622007</v>
      </c>
      <c r="T63" s="14">
        <f t="shared" si="103"/>
        <v>8.502173982948237</v>
      </c>
      <c r="U63" s="14">
        <f t="shared" si="103"/>
        <v>6.64828002134315</v>
      </c>
      <c r="V63" s="14">
        <f t="shared" si="103"/>
        <v>5.9384683748381795</v>
      </c>
      <c r="W63" s="14">
        <f t="shared" si="103"/>
        <v>0.9615192540017639</v>
      </c>
      <c r="X63" s="14">
        <f t="shared" si="103"/>
        <v>7.9055372337775065</v>
      </c>
      <c r="Y63" s="14">
        <f t="shared" si="103"/>
        <v>81.76964043065051</v>
      </c>
      <c r="Z63" s="14">
        <f t="shared" si="103"/>
        <v>4.932865459621392</v>
      </c>
      <c r="AA63" s="14">
        <f t="shared" si="103"/>
        <v>0.010725172185796635</v>
      </c>
      <c r="AB63" s="14">
        <f t="shared" si="103"/>
        <v>0</v>
      </c>
      <c r="AC63" s="14">
        <f t="shared" si="103"/>
        <v>0</v>
      </c>
      <c r="AD63" s="14">
        <f t="shared" si="103"/>
        <v>0</v>
      </c>
      <c r="AE63" s="14">
        <f t="shared" si="103"/>
        <v>0</v>
      </c>
      <c r="AF63" s="14">
        <f t="shared" si="103"/>
        <v>0</v>
      </c>
      <c r="AG63" s="14">
        <f t="shared" si="103"/>
        <v>0</v>
      </c>
      <c r="AH63" s="14">
        <f aca="true" t="shared" si="104" ref="AH63:AX63">IF(AH$37=0,0,AH$10*AH36/AH$37)</f>
        <v>0</v>
      </c>
      <c r="AI63" s="14">
        <f t="shared" si="104"/>
        <v>0</v>
      </c>
      <c r="AJ63" s="14">
        <f t="shared" si="104"/>
        <v>0</v>
      </c>
      <c r="AK63" s="14">
        <f t="shared" si="104"/>
        <v>0</v>
      </c>
      <c r="AL63" s="14">
        <f t="shared" si="104"/>
        <v>0</v>
      </c>
      <c r="AM63" s="14">
        <f t="shared" si="104"/>
        <v>0</v>
      </c>
      <c r="AN63" s="14">
        <f t="shared" si="104"/>
        <v>0</v>
      </c>
      <c r="AO63" s="14">
        <f t="shared" si="104"/>
        <v>0</v>
      </c>
      <c r="AP63" s="14">
        <f t="shared" si="104"/>
        <v>0</v>
      </c>
      <c r="AQ63" s="14">
        <f t="shared" si="104"/>
        <v>0</v>
      </c>
      <c r="AR63" s="14">
        <f t="shared" si="104"/>
        <v>0</v>
      </c>
      <c r="AS63" s="14">
        <f t="shared" si="104"/>
        <v>0</v>
      </c>
      <c r="AT63" s="14">
        <f t="shared" si="104"/>
        <v>0</v>
      </c>
      <c r="AU63" s="14">
        <f t="shared" si="104"/>
        <v>0</v>
      </c>
      <c r="AV63" s="14"/>
      <c r="AW63" s="14">
        <f t="shared" si="104"/>
        <v>0</v>
      </c>
      <c r="AX63" s="14">
        <f t="shared" si="104"/>
        <v>0</v>
      </c>
      <c r="AY63" s="14"/>
      <c r="AZ63" s="14"/>
      <c r="BA63" s="14">
        <f t="shared" si="12"/>
        <v>0.5581744748937978</v>
      </c>
      <c r="BB63" s="14">
        <f t="shared" si="12"/>
        <v>0.13192760409528262</v>
      </c>
      <c r="BC63" s="14">
        <f t="shared" si="12"/>
        <v>0</v>
      </c>
      <c r="BD63" s="14"/>
      <c r="BE63" s="14">
        <f aca="true" t="shared" si="105" ref="BE63:BS63">IF(BE$37=0,0,BE$10*BE36/BE$37)</f>
        <v>0</v>
      </c>
      <c r="BF63" s="14">
        <f t="shared" si="105"/>
        <v>0.4946321068861238</v>
      </c>
      <c r="BG63" s="14">
        <f t="shared" si="105"/>
        <v>0.4423912846571197</v>
      </c>
      <c r="BH63" s="14">
        <f t="shared" si="105"/>
        <v>27.100915010710494</v>
      </c>
      <c r="BI63" s="14">
        <f t="shared" si="105"/>
        <v>1.4286824787685661</v>
      </c>
      <c r="BJ63" s="14">
        <f t="shared" si="105"/>
        <v>0</v>
      </c>
      <c r="BK63" s="14">
        <f t="shared" si="105"/>
        <v>0.14689444921117867</v>
      </c>
      <c r="BL63" s="14">
        <f t="shared" si="105"/>
        <v>0</v>
      </c>
      <c r="BM63" s="14">
        <f t="shared" si="105"/>
        <v>0</v>
      </c>
      <c r="BN63" s="14">
        <f t="shared" si="105"/>
        <v>0</v>
      </c>
      <c r="BO63" s="14">
        <f t="shared" si="105"/>
        <v>0</v>
      </c>
      <c r="BP63" s="14">
        <f t="shared" si="105"/>
        <v>0</v>
      </c>
      <c r="BQ63" s="14">
        <f t="shared" si="105"/>
        <v>0</v>
      </c>
      <c r="BR63" s="14">
        <f t="shared" si="105"/>
        <v>0</v>
      </c>
      <c r="BS63" s="14">
        <f t="shared" si="105"/>
        <v>0</v>
      </c>
      <c r="BT63" s="32">
        <v>0</v>
      </c>
      <c r="BU63" s="32">
        <v>0</v>
      </c>
      <c r="BV63" s="14">
        <f aca="true" t="shared" si="106" ref="BV63:CX63">IF(BV$37=0,0,BV$10*BV36/BV$37)</f>
        <v>0</v>
      </c>
      <c r="BW63" s="14">
        <f t="shared" si="106"/>
        <v>0</v>
      </c>
      <c r="BX63" s="14">
        <f t="shared" si="106"/>
        <v>0</v>
      </c>
      <c r="BY63" s="14">
        <f t="shared" si="106"/>
        <v>0</v>
      </c>
      <c r="BZ63" s="14">
        <f t="shared" si="106"/>
        <v>0</v>
      </c>
      <c r="CA63" s="14">
        <f t="shared" si="106"/>
        <v>0</v>
      </c>
      <c r="CB63" s="14">
        <f t="shared" si="106"/>
        <v>0</v>
      </c>
      <c r="CC63" s="14">
        <f t="shared" si="106"/>
        <v>0</v>
      </c>
      <c r="CD63" s="14">
        <f t="shared" si="106"/>
        <v>0</v>
      </c>
      <c r="CE63" s="14">
        <f t="shared" si="106"/>
        <v>0</v>
      </c>
      <c r="CF63" s="14">
        <f t="shared" si="106"/>
        <v>0</v>
      </c>
      <c r="CG63" s="14">
        <f t="shared" si="106"/>
        <v>0</v>
      </c>
      <c r="CH63" s="14">
        <f t="shared" si="106"/>
        <v>0</v>
      </c>
      <c r="CI63" s="14">
        <f t="shared" si="106"/>
        <v>0</v>
      </c>
      <c r="CJ63" s="14">
        <f t="shared" si="106"/>
        <v>0</v>
      </c>
      <c r="CK63" s="14">
        <f t="shared" si="106"/>
        <v>0.08375257211748681</v>
      </c>
      <c r="CL63" s="14">
        <f t="shared" si="106"/>
        <v>0</v>
      </c>
      <c r="CM63" s="14">
        <f t="shared" si="106"/>
        <v>0</v>
      </c>
      <c r="CN63" s="14">
        <f t="shared" si="106"/>
        <v>0</v>
      </c>
      <c r="CO63" s="14">
        <f t="shared" si="106"/>
        <v>0</v>
      </c>
      <c r="CP63" s="14">
        <f t="shared" si="106"/>
        <v>0</v>
      </c>
      <c r="CQ63" s="14">
        <f t="shared" si="106"/>
        <v>0</v>
      </c>
      <c r="CR63" s="14">
        <f t="shared" si="106"/>
        <v>0</v>
      </c>
      <c r="CS63" s="14">
        <f t="shared" si="106"/>
        <v>0</v>
      </c>
      <c r="CT63" s="14">
        <f t="shared" si="106"/>
        <v>0</v>
      </c>
      <c r="CU63" s="14">
        <f t="shared" si="106"/>
        <v>0</v>
      </c>
      <c r="CV63" s="14">
        <f t="shared" si="106"/>
        <v>0</v>
      </c>
      <c r="CW63" s="14">
        <f t="shared" si="106"/>
        <v>0</v>
      </c>
      <c r="CX63" s="14">
        <f t="shared" si="106"/>
        <v>0</v>
      </c>
    </row>
    <row r="64" spans="1:102" s="40" customFormat="1" ht="15">
      <c r="A64" s="13" t="s">
        <v>130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/>
      <c r="AW64" s="28">
        <v>0</v>
      </c>
      <c r="AX64" s="28">
        <v>0</v>
      </c>
      <c r="AY64" s="28"/>
      <c r="AZ64" s="28"/>
      <c r="BA64" s="28">
        <v>0</v>
      </c>
      <c r="BB64" s="28">
        <v>0</v>
      </c>
      <c r="BC64" s="28">
        <v>0</v>
      </c>
      <c r="BD64" s="28"/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32">
        <v>0</v>
      </c>
      <c r="BU64" s="32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</row>
    <row r="65" spans="1:102" s="40" customFormat="1" ht="15">
      <c r="A65" s="13" t="s">
        <v>119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/>
      <c r="AW65" s="28">
        <v>0</v>
      </c>
      <c r="AX65" s="28">
        <v>0</v>
      </c>
      <c r="AY65" s="28"/>
      <c r="AZ65" s="28"/>
      <c r="BA65" s="28">
        <v>0</v>
      </c>
      <c r="BB65" s="28">
        <v>0</v>
      </c>
      <c r="BC65" s="28">
        <v>0</v>
      </c>
      <c r="BD65" s="28"/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32">
        <v>0</v>
      </c>
      <c r="BU65" s="32">
        <v>0</v>
      </c>
      <c r="BV65" s="28">
        <v>0</v>
      </c>
      <c r="BW65" s="28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</row>
    <row r="66" spans="1:102" s="40" customFormat="1" ht="15">
      <c r="A66" s="13" t="s">
        <v>104</v>
      </c>
      <c r="B66" s="28">
        <f aca="true" t="shared" si="107" ref="B66:AG66">B8</f>
        <v>0.015784858228588133</v>
      </c>
      <c r="C66" s="28">
        <f t="shared" si="107"/>
        <v>3.92</v>
      </c>
      <c r="D66" s="28">
        <f t="shared" si="107"/>
        <v>3.5904</v>
      </c>
      <c r="E66" s="28">
        <f t="shared" si="107"/>
        <v>0</v>
      </c>
      <c r="F66" s="28">
        <f t="shared" si="107"/>
        <v>0</v>
      </c>
      <c r="G66" s="28">
        <f t="shared" si="107"/>
        <v>2.397559131655686</v>
      </c>
      <c r="H66" s="28">
        <f t="shared" si="107"/>
        <v>35.307781115879834</v>
      </c>
      <c r="I66" s="28">
        <f t="shared" si="107"/>
        <v>0</v>
      </c>
      <c r="J66" s="28">
        <f t="shared" si="107"/>
        <v>0</v>
      </c>
      <c r="K66" s="28">
        <f t="shared" si="107"/>
        <v>0.061424763750908655</v>
      </c>
      <c r="L66" s="28">
        <f t="shared" si="107"/>
        <v>1.1768662921348314</v>
      </c>
      <c r="M66" s="28">
        <f t="shared" si="107"/>
        <v>1.1585730337078652</v>
      </c>
      <c r="N66" s="28">
        <f t="shared" si="107"/>
        <v>0.05157037723822216</v>
      </c>
      <c r="O66" s="28">
        <f t="shared" si="107"/>
        <v>22.674516035827796</v>
      </c>
      <c r="P66" s="28">
        <f t="shared" si="107"/>
        <v>4.133131470990428</v>
      </c>
      <c r="Q66" s="28">
        <f t="shared" si="107"/>
        <v>13.88896740454377</v>
      </c>
      <c r="R66" s="28">
        <f t="shared" si="107"/>
        <v>1.3884155060106977</v>
      </c>
      <c r="S66" s="28">
        <f t="shared" si="107"/>
        <v>0.0688675273645804</v>
      </c>
      <c r="T66" s="28">
        <f t="shared" si="107"/>
        <v>1.3005217119913626</v>
      </c>
      <c r="U66" s="28">
        <f t="shared" si="107"/>
        <v>0.2248984329657574</v>
      </c>
      <c r="V66" s="28">
        <f t="shared" si="107"/>
        <v>0.20652193826142715</v>
      </c>
      <c r="W66" s="28">
        <f t="shared" si="107"/>
        <v>0.03315929284601997</v>
      </c>
      <c r="X66" s="28">
        <f t="shared" si="107"/>
        <v>10.394897871240195</v>
      </c>
      <c r="Y66" s="28">
        <f t="shared" si="107"/>
        <v>2.4240770465489567</v>
      </c>
      <c r="Z66" s="28">
        <f t="shared" si="107"/>
        <v>0.14606741573033707</v>
      </c>
      <c r="AA66" s="28">
        <f t="shared" si="107"/>
        <v>79.26435161726656</v>
      </c>
      <c r="AB66" s="28">
        <f t="shared" si="107"/>
        <v>12.492140296011499</v>
      </c>
      <c r="AC66" s="28">
        <f t="shared" si="107"/>
        <v>0</v>
      </c>
      <c r="AD66" s="28">
        <f t="shared" si="107"/>
        <v>1.640131367579338</v>
      </c>
      <c r="AE66" s="28">
        <f t="shared" si="107"/>
        <v>0.10069294066695539</v>
      </c>
      <c r="AF66" s="28">
        <f t="shared" si="107"/>
        <v>0</v>
      </c>
      <c r="AG66" s="28">
        <f t="shared" si="107"/>
        <v>0</v>
      </c>
      <c r="AH66" s="28">
        <f aca="true" t="shared" si="108" ref="AH66:AX66">AH8</f>
        <v>16.683654868600943</v>
      </c>
      <c r="AI66" s="28">
        <f t="shared" si="108"/>
        <v>20.506733450755906</v>
      </c>
      <c r="AJ66" s="28">
        <f t="shared" si="108"/>
        <v>0.28389986722511584</v>
      </c>
      <c r="AK66" s="28">
        <f t="shared" si="108"/>
        <v>4.84</v>
      </c>
      <c r="AL66" s="28">
        <f t="shared" si="108"/>
        <v>0.35162274238322083</v>
      </c>
      <c r="AM66" s="28">
        <f t="shared" si="108"/>
        <v>51.91388888888889</v>
      </c>
      <c r="AN66" s="28">
        <f t="shared" si="108"/>
        <v>6.871726041666666</v>
      </c>
      <c r="AO66" s="28">
        <f t="shared" si="108"/>
        <v>0</v>
      </c>
      <c r="AP66" s="28">
        <f t="shared" si="108"/>
        <v>8.998796487778417</v>
      </c>
      <c r="AQ66" s="28">
        <f t="shared" si="108"/>
        <v>0</v>
      </c>
      <c r="AR66" s="28">
        <f t="shared" si="108"/>
        <v>0.2991604615117817</v>
      </c>
      <c r="AS66" s="28">
        <f t="shared" si="108"/>
        <v>0</v>
      </c>
      <c r="AT66" s="28">
        <f t="shared" si="108"/>
        <v>0.28772878024812676</v>
      </c>
      <c r="AU66" s="28">
        <f t="shared" si="108"/>
        <v>10.690102866273845</v>
      </c>
      <c r="AV66" s="28"/>
      <c r="AW66" s="28">
        <f t="shared" si="108"/>
        <v>0.7174296810639049</v>
      </c>
      <c r="AX66" s="28">
        <f t="shared" si="108"/>
        <v>20.422254415815914</v>
      </c>
      <c r="AY66" s="28"/>
      <c r="AZ66" s="28"/>
      <c r="BA66" s="28">
        <f>BA8</f>
        <v>0.5135940659530221</v>
      </c>
      <c r="BB66" s="28">
        <f>BB8</f>
        <v>0.12139879440712238</v>
      </c>
      <c r="BC66" s="28">
        <f>BC8</f>
        <v>0</v>
      </c>
      <c r="BD66" s="28"/>
      <c r="BE66" s="28">
        <f aca="true" t="shared" si="109" ref="BE66:BS66">BE8</f>
        <v>0.6815966204506065</v>
      </c>
      <c r="BF66" s="28">
        <f t="shared" si="109"/>
        <v>0.2220155925899435</v>
      </c>
      <c r="BG66" s="28">
        <f t="shared" si="109"/>
        <v>0</v>
      </c>
      <c r="BH66" s="28">
        <f t="shared" si="109"/>
        <v>125.32425584463175</v>
      </c>
      <c r="BI66" s="28">
        <f t="shared" si="109"/>
        <v>0.4767112191170514</v>
      </c>
      <c r="BJ66" s="28">
        <f t="shared" si="109"/>
        <v>0</v>
      </c>
      <c r="BK66" s="28">
        <f t="shared" si="109"/>
        <v>0.10129235068110375</v>
      </c>
      <c r="BL66" s="28">
        <f t="shared" si="109"/>
        <v>0</v>
      </c>
      <c r="BM66" s="28">
        <f t="shared" si="109"/>
        <v>0</v>
      </c>
      <c r="BN66" s="28">
        <f t="shared" si="109"/>
        <v>0</v>
      </c>
      <c r="BO66" s="28">
        <f t="shared" si="109"/>
        <v>3.3346718713521835</v>
      </c>
      <c r="BP66" s="28">
        <f t="shared" si="109"/>
        <v>2.0275424627182477</v>
      </c>
      <c r="BQ66" s="28">
        <f t="shared" si="109"/>
        <v>0</v>
      </c>
      <c r="BR66" s="28">
        <f t="shared" si="109"/>
        <v>0</v>
      </c>
      <c r="BS66" s="28">
        <f t="shared" si="109"/>
        <v>0</v>
      </c>
      <c r="BT66" s="27">
        <v>0.039666987408299346</v>
      </c>
      <c r="BU66" s="27">
        <v>0.5185670609727693</v>
      </c>
      <c r="BV66" s="28">
        <f aca="true" t="shared" si="110" ref="BV66:CX66">BV8</f>
        <v>0</v>
      </c>
      <c r="BW66" s="28">
        <f t="shared" si="110"/>
        <v>0</v>
      </c>
      <c r="BX66" s="28">
        <f t="shared" si="110"/>
        <v>0</v>
      </c>
      <c r="BY66" s="28">
        <f t="shared" si="110"/>
        <v>0</v>
      </c>
      <c r="BZ66" s="28">
        <f t="shared" si="110"/>
        <v>0</v>
      </c>
      <c r="CA66" s="28">
        <f t="shared" si="110"/>
        <v>0</v>
      </c>
      <c r="CB66" s="28">
        <f t="shared" si="110"/>
        <v>0</v>
      </c>
      <c r="CC66" s="28">
        <f t="shared" si="110"/>
        <v>0</v>
      </c>
      <c r="CD66" s="28">
        <f t="shared" si="110"/>
        <v>0</v>
      </c>
      <c r="CE66" s="28">
        <f t="shared" si="110"/>
        <v>0</v>
      </c>
      <c r="CF66" s="28">
        <f t="shared" si="110"/>
        <v>0.2732308805058728</v>
      </c>
      <c r="CG66" s="28">
        <f t="shared" si="110"/>
        <v>0</v>
      </c>
      <c r="CH66" s="28">
        <f t="shared" si="110"/>
        <v>0.0338863395693611</v>
      </c>
      <c r="CI66" s="28">
        <f t="shared" si="110"/>
        <v>4.179336859900747</v>
      </c>
      <c r="CJ66" s="28">
        <f t="shared" si="110"/>
        <v>0</v>
      </c>
      <c r="CK66" s="28">
        <f t="shared" si="110"/>
        <v>0.8375203325501536</v>
      </c>
      <c r="CL66" s="28">
        <f t="shared" si="110"/>
        <v>0</v>
      </c>
      <c r="CM66" s="28">
        <f t="shared" si="110"/>
        <v>0</v>
      </c>
      <c r="CN66" s="28">
        <f t="shared" si="110"/>
        <v>0</v>
      </c>
      <c r="CO66" s="28">
        <f t="shared" si="110"/>
        <v>0</v>
      </c>
      <c r="CP66" s="28">
        <f t="shared" si="110"/>
        <v>0</v>
      </c>
      <c r="CQ66" s="28">
        <f t="shared" si="110"/>
        <v>0</v>
      </c>
      <c r="CR66" s="28">
        <f t="shared" si="110"/>
        <v>0</v>
      </c>
      <c r="CS66" s="28">
        <f t="shared" si="110"/>
        <v>0</v>
      </c>
      <c r="CT66" s="28">
        <f t="shared" si="110"/>
        <v>0</v>
      </c>
      <c r="CU66" s="28">
        <f t="shared" si="110"/>
        <v>0</v>
      </c>
      <c r="CV66" s="28">
        <f t="shared" si="110"/>
        <v>0</v>
      </c>
      <c r="CW66" s="28">
        <f t="shared" si="110"/>
        <v>0</v>
      </c>
      <c r="CX66" s="28">
        <f t="shared" si="110"/>
        <v>0</v>
      </c>
    </row>
    <row r="67" spans="1:102" s="40" customFormat="1" ht="15">
      <c r="A67" s="13" t="s">
        <v>118</v>
      </c>
      <c r="B67" s="28">
        <f aca="true" t="shared" si="111" ref="B67:AG67">B7</f>
        <v>0.4922947749420787</v>
      </c>
      <c r="C67" s="28">
        <f t="shared" si="111"/>
        <v>211.9384948289305</v>
      </c>
      <c r="D67" s="28">
        <f t="shared" si="111"/>
        <v>34.999728086560005</v>
      </c>
      <c r="E67" s="28">
        <f t="shared" si="111"/>
        <v>14.567339197730641</v>
      </c>
      <c r="F67" s="28">
        <f t="shared" si="111"/>
        <v>0</v>
      </c>
      <c r="G67" s="28">
        <f t="shared" si="111"/>
        <v>33.74004004517309</v>
      </c>
      <c r="H67" s="28">
        <f t="shared" si="111"/>
        <v>598.6978437728691</v>
      </c>
      <c r="I67" s="28">
        <f t="shared" si="111"/>
        <v>7.756489092268596</v>
      </c>
      <c r="J67" s="28">
        <f t="shared" si="111"/>
        <v>0</v>
      </c>
      <c r="K67" s="28">
        <f t="shared" si="111"/>
        <v>2.0314446191625124</v>
      </c>
      <c r="L67" s="28">
        <f t="shared" si="111"/>
        <v>48.212291255370175</v>
      </c>
      <c r="M67" s="28">
        <f t="shared" si="111"/>
        <v>48.21121671168273</v>
      </c>
      <c r="N67" s="28">
        <f t="shared" si="111"/>
        <v>0.12214999999999998</v>
      </c>
      <c r="O67" s="28">
        <f t="shared" si="111"/>
        <v>405.5028908528964</v>
      </c>
      <c r="P67" s="28">
        <f t="shared" si="111"/>
        <v>8.132537578735457</v>
      </c>
      <c r="Q67" s="28">
        <f t="shared" si="111"/>
        <v>298.34131121575393</v>
      </c>
      <c r="R67" s="28">
        <f t="shared" si="111"/>
        <v>24.44971808164293</v>
      </c>
      <c r="S67" s="28">
        <f t="shared" si="111"/>
        <v>27.50614112216882</v>
      </c>
      <c r="T67" s="28">
        <f t="shared" si="111"/>
        <v>25.128704527657423</v>
      </c>
      <c r="U67" s="28">
        <f t="shared" si="111"/>
        <v>25.185922471063527</v>
      </c>
      <c r="V67" s="28">
        <f t="shared" si="111"/>
        <v>99.84374002636052</v>
      </c>
      <c r="W67" s="28">
        <f t="shared" si="111"/>
        <v>2.4963502547853964</v>
      </c>
      <c r="X67" s="28">
        <f t="shared" si="111"/>
        <v>351.0227251702429</v>
      </c>
      <c r="Y67" s="28">
        <f t="shared" si="111"/>
        <v>47.764946552001014</v>
      </c>
      <c r="Z67" s="28">
        <f t="shared" si="111"/>
        <v>2.878168544717317</v>
      </c>
      <c r="AA67" s="28">
        <f t="shared" si="111"/>
        <v>363.23287060018265</v>
      </c>
      <c r="AB67" s="28">
        <f t="shared" si="111"/>
        <v>102.53819224103455</v>
      </c>
      <c r="AC67" s="28">
        <f t="shared" si="111"/>
        <v>0</v>
      </c>
      <c r="AD67" s="28">
        <f t="shared" si="111"/>
        <v>141.20016812736165</v>
      </c>
      <c r="AE67" s="28">
        <f t="shared" si="111"/>
        <v>88.13658890204798</v>
      </c>
      <c r="AF67" s="28">
        <f t="shared" si="111"/>
        <v>0</v>
      </c>
      <c r="AG67" s="28">
        <f t="shared" si="111"/>
        <v>5.211667224369992</v>
      </c>
      <c r="AH67" s="28">
        <f aca="true" t="shared" si="112" ref="AH67:AX67">AH7</f>
        <v>34.77460421753869</v>
      </c>
      <c r="AI67" s="28">
        <f t="shared" si="112"/>
        <v>566.7151437564256</v>
      </c>
      <c r="AJ67" s="28">
        <f t="shared" si="112"/>
        <v>93.64356046668124</v>
      </c>
      <c r="AK67" s="28">
        <f t="shared" si="112"/>
        <v>23.46919918479139</v>
      </c>
      <c r="AL67" s="28">
        <f t="shared" si="112"/>
        <v>8.758887793919735</v>
      </c>
      <c r="AM67" s="28">
        <f t="shared" si="112"/>
        <v>76.17346185644568</v>
      </c>
      <c r="AN67" s="28">
        <f t="shared" si="112"/>
        <v>77.72190167147055</v>
      </c>
      <c r="AO67" s="28">
        <f t="shared" si="112"/>
        <v>0.6260287482093789</v>
      </c>
      <c r="AP67" s="28">
        <f t="shared" si="112"/>
        <v>364.81857890078453</v>
      </c>
      <c r="AQ67" s="28">
        <f t="shared" si="112"/>
        <v>0</v>
      </c>
      <c r="AR67" s="28">
        <f t="shared" si="112"/>
        <v>25.630148183222538</v>
      </c>
      <c r="AS67" s="28">
        <f t="shared" si="112"/>
        <v>0.07434334919715035</v>
      </c>
      <c r="AT67" s="28">
        <f t="shared" si="112"/>
        <v>259.91754745028675</v>
      </c>
      <c r="AU67" s="28">
        <f t="shared" si="112"/>
        <v>63.04973968649881</v>
      </c>
      <c r="AV67" s="28"/>
      <c r="AW67" s="28">
        <f t="shared" si="112"/>
        <v>12.724919133471252</v>
      </c>
      <c r="AX67" s="28">
        <f t="shared" si="112"/>
        <v>0</v>
      </c>
      <c r="AY67" s="28"/>
      <c r="AZ67" s="28"/>
      <c r="BA67" s="28">
        <f>BA7</f>
        <v>0.1584576785950087</v>
      </c>
      <c r="BB67" s="28">
        <f>BB7</f>
        <v>0.0316915357190018</v>
      </c>
      <c r="BC67" s="28">
        <f>BC7</f>
        <v>0</v>
      </c>
      <c r="BD67" s="28"/>
      <c r="BE67" s="28">
        <f aca="true" t="shared" si="113" ref="BE67:BS67">BE7</f>
        <v>1.25</v>
      </c>
      <c r="BF67" s="28">
        <f t="shared" si="113"/>
        <v>0.23041474654377692</v>
      </c>
      <c r="BG67" s="28">
        <f t="shared" si="113"/>
        <v>0.0023414218816517687</v>
      </c>
      <c r="BH67" s="28">
        <f t="shared" si="113"/>
        <v>62.08101575173445</v>
      </c>
      <c r="BI67" s="28">
        <f t="shared" si="113"/>
        <v>0.06057459328487372</v>
      </c>
      <c r="BJ67" s="28">
        <f t="shared" si="113"/>
        <v>0</v>
      </c>
      <c r="BK67" s="28">
        <f t="shared" si="113"/>
        <v>0.02157066389709999</v>
      </c>
      <c r="BL67" s="28">
        <f t="shared" si="113"/>
        <v>0</v>
      </c>
      <c r="BM67" s="28">
        <f t="shared" si="113"/>
        <v>0</v>
      </c>
      <c r="BN67" s="28">
        <f t="shared" si="113"/>
        <v>0</v>
      </c>
      <c r="BO67" s="28">
        <f t="shared" si="113"/>
        <v>77.20222405989162</v>
      </c>
      <c r="BP67" s="28">
        <f t="shared" si="113"/>
        <v>46.94038680160953</v>
      </c>
      <c r="BQ67" s="28">
        <f t="shared" si="113"/>
        <v>0</v>
      </c>
      <c r="BR67" s="28">
        <f t="shared" si="113"/>
        <v>0</v>
      </c>
      <c r="BS67" s="28">
        <f t="shared" si="113"/>
        <v>0</v>
      </c>
      <c r="BT67" s="27">
        <v>0</v>
      </c>
      <c r="BU67" s="27">
        <v>0</v>
      </c>
      <c r="BV67" s="28">
        <f aca="true" t="shared" si="114" ref="BV67:CX67">BV7</f>
        <v>0</v>
      </c>
      <c r="BW67" s="28">
        <f t="shared" si="114"/>
        <v>0</v>
      </c>
      <c r="BX67" s="28">
        <f t="shared" si="114"/>
        <v>0</v>
      </c>
      <c r="BY67" s="28">
        <f t="shared" si="114"/>
        <v>0</v>
      </c>
      <c r="BZ67" s="28">
        <f t="shared" si="114"/>
        <v>0</v>
      </c>
      <c r="CA67" s="28">
        <f t="shared" si="114"/>
        <v>0</v>
      </c>
      <c r="CB67" s="28">
        <f t="shared" si="114"/>
        <v>0</v>
      </c>
      <c r="CC67" s="28">
        <f t="shared" si="114"/>
        <v>0</v>
      </c>
      <c r="CD67" s="28">
        <f t="shared" si="114"/>
        <v>0</v>
      </c>
      <c r="CE67" s="28">
        <f t="shared" si="114"/>
        <v>0</v>
      </c>
      <c r="CF67" s="28">
        <f t="shared" si="114"/>
        <v>6.3256693523919045</v>
      </c>
      <c r="CG67" s="28">
        <f t="shared" si="114"/>
        <v>0</v>
      </c>
      <c r="CH67" s="28">
        <f t="shared" si="114"/>
        <v>0.07624426403106248</v>
      </c>
      <c r="CI67" s="28">
        <f t="shared" si="114"/>
        <v>3.483650084763706</v>
      </c>
      <c r="CJ67" s="28">
        <f t="shared" si="114"/>
        <v>0</v>
      </c>
      <c r="CK67" s="28">
        <f t="shared" si="114"/>
        <v>39.917554768833455</v>
      </c>
      <c r="CL67" s="28">
        <f t="shared" si="114"/>
        <v>0</v>
      </c>
      <c r="CM67" s="28">
        <f t="shared" si="114"/>
        <v>0</v>
      </c>
      <c r="CN67" s="28">
        <f t="shared" si="114"/>
        <v>0.04268145161290322</v>
      </c>
      <c r="CO67" s="28">
        <f t="shared" si="114"/>
        <v>4.416877130950877</v>
      </c>
      <c r="CP67" s="28">
        <f t="shared" si="114"/>
        <v>0</v>
      </c>
      <c r="CQ67" s="28">
        <f t="shared" si="114"/>
        <v>0</v>
      </c>
      <c r="CR67" s="28">
        <f t="shared" si="114"/>
        <v>0</v>
      </c>
      <c r="CS67" s="28">
        <f t="shared" si="114"/>
        <v>0</v>
      </c>
      <c r="CT67" s="28">
        <f t="shared" si="114"/>
        <v>0</v>
      </c>
      <c r="CU67" s="28">
        <f t="shared" si="114"/>
        <v>0</v>
      </c>
      <c r="CV67" s="28">
        <f t="shared" si="114"/>
        <v>0</v>
      </c>
      <c r="CW67" s="28">
        <f t="shared" si="114"/>
        <v>0</v>
      </c>
      <c r="CX67" s="28">
        <f t="shared" si="114"/>
        <v>0</v>
      </c>
    </row>
    <row r="68" spans="1:102" ht="15">
      <c r="A68" s="22" t="s">
        <v>117</v>
      </c>
      <c r="B68" s="23">
        <f aca="true" t="shared" si="115" ref="B68:AF68">SUM(B40:B67)</f>
        <v>7.096974053135538</v>
      </c>
      <c r="C68" s="23">
        <f t="shared" si="115"/>
        <v>477.6</v>
      </c>
      <c r="D68" s="23">
        <f t="shared" si="115"/>
        <v>677.1000000000001</v>
      </c>
      <c r="E68" s="23">
        <f t="shared" si="115"/>
        <v>223.67399999999998</v>
      </c>
      <c r="F68" s="23">
        <f t="shared" si="115"/>
        <v>63.1</v>
      </c>
      <c r="G68" s="23">
        <f t="shared" si="115"/>
        <v>162.40000000000003</v>
      </c>
      <c r="H68" s="23">
        <f t="shared" si="115"/>
        <v>2836.899999999999</v>
      </c>
      <c r="I68" s="23">
        <f t="shared" si="115"/>
        <v>53.60000000000001</v>
      </c>
      <c r="J68" s="23">
        <f t="shared" si="115"/>
        <v>15.199999999999998</v>
      </c>
      <c r="K68" s="23">
        <f t="shared" si="115"/>
        <v>13.900000000000002</v>
      </c>
      <c r="L68" s="23">
        <f t="shared" si="115"/>
        <v>172.59999999999997</v>
      </c>
      <c r="M68" s="23">
        <f t="shared" si="115"/>
        <v>170.60000000000005</v>
      </c>
      <c r="N68" s="23">
        <f t="shared" si="115"/>
        <v>5.9999999999999964</v>
      </c>
      <c r="O68" s="23">
        <f t="shared" si="115"/>
        <v>2257.2999999999997</v>
      </c>
      <c r="P68" s="23">
        <f t="shared" si="115"/>
        <v>179.10000000000005</v>
      </c>
      <c r="Q68" s="23">
        <f t="shared" si="115"/>
        <v>4739.988999999999</v>
      </c>
      <c r="R68" s="23">
        <f t="shared" si="115"/>
        <v>472.8000000000001</v>
      </c>
      <c r="S68" s="23">
        <f t="shared" si="115"/>
        <v>1700.8</v>
      </c>
      <c r="T68" s="23">
        <f t="shared" si="115"/>
        <v>206.52499999999986</v>
      </c>
      <c r="U68" s="23">
        <f t="shared" si="115"/>
        <v>366.80000000000007</v>
      </c>
      <c r="V68" s="23">
        <f t="shared" si="115"/>
        <v>5287.199999999999</v>
      </c>
      <c r="W68" s="23">
        <f t="shared" si="115"/>
        <v>842.3999999999996</v>
      </c>
      <c r="X68" s="23">
        <f t="shared" si="115"/>
        <v>1662.9000000000003</v>
      </c>
      <c r="Y68" s="23">
        <f t="shared" si="115"/>
        <v>605.1000000000003</v>
      </c>
      <c r="Z68" s="23">
        <f t="shared" si="115"/>
        <v>36.5</v>
      </c>
      <c r="AA68" s="23">
        <f t="shared" si="115"/>
        <v>1619.199</v>
      </c>
      <c r="AB68" s="23">
        <f t="shared" si="115"/>
        <v>156</v>
      </c>
      <c r="AC68" s="23">
        <f t="shared" si="115"/>
        <v>616</v>
      </c>
      <c r="AD68" s="23">
        <f t="shared" si="115"/>
        <v>5083.2</v>
      </c>
      <c r="AE68" s="23">
        <f t="shared" si="115"/>
        <v>464.4</v>
      </c>
      <c r="AF68" s="23">
        <f t="shared" si="115"/>
        <v>0</v>
      </c>
      <c r="AG68" s="23">
        <f aca="true" t="shared" si="116" ref="AG68:AX68">SUM(AG40:AG67)</f>
        <v>2159.0000000000005</v>
      </c>
      <c r="AH68" s="23">
        <f t="shared" si="116"/>
        <v>187.59999999999968</v>
      </c>
      <c r="AI68" s="23">
        <f t="shared" si="116"/>
        <v>4930.100000000004</v>
      </c>
      <c r="AJ68" s="23">
        <f t="shared" si="116"/>
        <v>3523.5934251676345</v>
      </c>
      <c r="AK68" s="23">
        <f t="shared" si="116"/>
        <v>1488.3728625699239</v>
      </c>
      <c r="AL68" s="23">
        <f t="shared" si="116"/>
        <v>3400.5999999999995</v>
      </c>
      <c r="AM68" s="23">
        <f t="shared" si="116"/>
        <v>26630.699999999986</v>
      </c>
      <c r="AN68" s="23">
        <f t="shared" si="116"/>
        <v>583.1999999999998</v>
      </c>
      <c r="AO68" s="23">
        <f t="shared" si="116"/>
        <v>192.89999999999998</v>
      </c>
      <c r="AP68" s="23">
        <f t="shared" si="116"/>
        <v>4487.499999999999</v>
      </c>
      <c r="AQ68" s="23">
        <f t="shared" si="116"/>
        <v>1604.1000000000001</v>
      </c>
      <c r="AR68" s="23">
        <f t="shared" si="116"/>
        <v>2219.8570000000022</v>
      </c>
      <c r="AS68" s="23">
        <f t="shared" si="116"/>
        <v>405.0000000000005</v>
      </c>
      <c r="AT68" s="23">
        <f t="shared" si="116"/>
        <v>1563.0999999999995</v>
      </c>
      <c r="AU68" s="23">
        <f t="shared" si="116"/>
        <v>403.9</v>
      </c>
      <c r="AV68" s="23"/>
      <c r="AW68" s="23">
        <f t="shared" si="116"/>
        <v>600.1999999999999</v>
      </c>
      <c r="AX68" s="23">
        <f t="shared" si="116"/>
        <v>178.66099999999994</v>
      </c>
      <c r="AY68" s="23"/>
      <c r="AZ68" s="23"/>
      <c r="BA68" s="23">
        <f>SUM(BA40:BA67)</f>
        <v>409.99999999999983</v>
      </c>
      <c r="BB68" s="23">
        <f>SUM(BB40:BB67)</f>
        <v>96.90000000000008</v>
      </c>
      <c r="BC68" s="23">
        <f>SUM(BC40:BC67)</f>
        <v>761.4000000000002</v>
      </c>
      <c r="BD68" s="23"/>
      <c r="BE68" s="23">
        <f aca="true" t="shared" si="117" ref="BE68:BM68">SUM(BE40:BE67)</f>
        <v>554.0697302859624</v>
      </c>
      <c r="BF68" s="23">
        <f t="shared" si="117"/>
        <v>57.5</v>
      </c>
      <c r="BG68" s="23">
        <f t="shared" si="117"/>
        <v>6.399999999999998</v>
      </c>
      <c r="BH68" s="23">
        <f t="shared" si="117"/>
        <v>1368.3999999999976</v>
      </c>
      <c r="BI68" s="23">
        <f t="shared" si="117"/>
        <v>644</v>
      </c>
      <c r="BJ68" s="23">
        <f t="shared" si="117"/>
        <v>528.8999999999997</v>
      </c>
      <c r="BK68" s="23">
        <f t="shared" si="117"/>
        <v>55.60000000000002</v>
      </c>
      <c r="BL68" s="23">
        <f t="shared" si="117"/>
        <v>326.9</v>
      </c>
      <c r="BM68" s="23">
        <f t="shared" si="117"/>
        <v>12289.200000000012</v>
      </c>
      <c r="BN68" s="23">
        <f aca="true" t="shared" si="118" ref="BN68:CS68">SUM(BN40:BN67)</f>
        <v>0</v>
      </c>
      <c r="BO68" s="23">
        <f t="shared" si="118"/>
        <v>37326.200000000004</v>
      </c>
      <c r="BP68" s="23">
        <f t="shared" si="118"/>
        <v>22695.20000000001</v>
      </c>
      <c r="BQ68" s="23">
        <f t="shared" si="118"/>
        <v>310.0999999999997</v>
      </c>
      <c r="BR68" s="23">
        <f t="shared" si="118"/>
        <v>105.40000000000003</v>
      </c>
      <c r="BS68" s="23">
        <f t="shared" si="118"/>
        <v>0</v>
      </c>
      <c r="BT68" s="31">
        <f t="shared" si="118"/>
        <v>305.5999999999997</v>
      </c>
      <c r="BU68" s="31">
        <f t="shared" si="118"/>
        <v>2934.899999999999</v>
      </c>
      <c r="BV68" s="23">
        <f t="shared" si="118"/>
        <v>2030.4199999999983</v>
      </c>
      <c r="BW68" s="23">
        <f t="shared" si="118"/>
        <v>0</v>
      </c>
      <c r="BX68" s="23">
        <f>SUM(BX40:BX67)</f>
        <v>0</v>
      </c>
      <c r="BY68" s="23">
        <f t="shared" si="118"/>
        <v>6.229999999999991</v>
      </c>
      <c r="BZ68" s="23">
        <f t="shared" si="118"/>
        <v>1627.2</v>
      </c>
      <c r="CA68" s="23">
        <f t="shared" si="118"/>
        <v>856.6999999999998</v>
      </c>
      <c r="CB68" s="23">
        <f t="shared" si="118"/>
        <v>589</v>
      </c>
      <c r="CC68" s="23">
        <f t="shared" si="118"/>
        <v>0</v>
      </c>
      <c r="CD68" s="23">
        <f t="shared" si="118"/>
        <v>180.80000000000007</v>
      </c>
      <c r="CE68" s="23">
        <f t="shared" si="118"/>
        <v>0.7000000000000003</v>
      </c>
      <c r="CF68" s="23">
        <f t="shared" si="118"/>
        <v>3058.399999999996</v>
      </c>
      <c r="CG68" s="23">
        <f>SUM(CG40:CG67)</f>
        <v>28</v>
      </c>
      <c r="CH68" s="23">
        <f t="shared" si="118"/>
        <v>24.199999999999996</v>
      </c>
      <c r="CI68" s="23">
        <f t="shared" si="118"/>
        <v>396.6999999999993</v>
      </c>
      <c r="CJ68" s="23">
        <f t="shared" si="118"/>
        <v>65.20000000000002</v>
      </c>
      <c r="CK68" s="23">
        <f t="shared" si="118"/>
        <v>1747.7999999999997</v>
      </c>
      <c r="CL68" s="23">
        <f t="shared" si="118"/>
        <v>50.400000000000006</v>
      </c>
      <c r="CM68" s="23">
        <f t="shared" si="118"/>
        <v>41.900000000000006</v>
      </c>
      <c r="CN68" s="23">
        <f t="shared" si="118"/>
        <v>729.2</v>
      </c>
      <c r="CO68" s="23">
        <f t="shared" si="118"/>
        <v>320.5</v>
      </c>
      <c r="CP68" s="23">
        <f t="shared" si="118"/>
        <v>73.90000000000003</v>
      </c>
      <c r="CQ68" s="23">
        <f t="shared" si="118"/>
        <v>28.89999999999999</v>
      </c>
      <c r="CR68" s="23">
        <f t="shared" si="118"/>
        <v>8</v>
      </c>
      <c r="CS68" s="23">
        <f t="shared" si="118"/>
        <v>0.5</v>
      </c>
      <c r="CT68" s="23">
        <f>SUM(CT40:CT67)</f>
        <v>277.6</v>
      </c>
      <c r="CU68" s="23">
        <f>SUM(CU40:CU67)</f>
        <v>24.5</v>
      </c>
      <c r="CV68" s="23">
        <f>SUM(CV40:CV67)</f>
        <v>2.4</v>
      </c>
      <c r="CW68" s="23">
        <f>SUM(CW40:CW67)</f>
        <v>250.8</v>
      </c>
      <c r="CX68" s="23">
        <f>SUM(CX40:CX67)</f>
        <v>44</v>
      </c>
    </row>
    <row r="69" spans="1:247" s="40" customFormat="1" ht="15">
      <c r="A69" s="1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</row>
    <row r="70" spans="1:89" ht="15.75">
      <c r="A70" s="18" t="s">
        <v>125</v>
      </c>
      <c r="B70" s="39" t="s">
        <v>141</v>
      </c>
      <c r="U70" s="39"/>
      <c r="AH70" s="39"/>
      <c r="AJ70" s="39" t="s">
        <v>141</v>
      </c>
      <c r="AK70" s="39" t="s">
        <v>141</v>
      </c>
      <c r="BE70" s="39" t="s">
        <v>141</v>
      </c>
      <c r="BG70" s="39"/>
      <c r="BN70" s="39"/>
      <c r="BO70" s="39" t="s">
        <v>148</v>
      </c>
      <c r="BU70" s="39"/>
      <c r="BV70" s="39"/>
      <c r="CK70" s="39"/>
    </row>
    <row r="71" spans="1:102" ht="15">
      <c r="A71" s="13" t="s">
        <v>93</v>
      </c>
      <c r="B71" s="5">
        <v>0.001461560947091493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f>AH9*0.33</f>
        <v>0</v>
      </c>
      <c r="AI71" s="14">
        <v>0</v>
      </c>
      <c r="AJ71" s="14">
        <v>52.90592802437069</v>
      </c>
      <c r="AK71" s="14">
        <v>160.26920564491914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/>
      <c r="AW71" s="14">
        <v>0</v>
      </c>
      <c r="AX71" s="14">
        <v>0</v>
      </c>
      <c r="AY71" s="14"/>
      <c r="AZ71" s="14"/>
      <c r="BA71" s="14">
        <v>0</v>
      </c>
      <c r="BB71" s="14">
        <v>0</v>
      </c>
      <c r="BC71" s="14">
        <v>0</v>
      </c>
      <c r="BD71" s="14"/>
      <c r="BE71" s="5">
        <v>35.70965121317158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f>BN9*0.33</f>
        <v>0</v>
      </c>
      <c r="BO71" s="14">
        <f>(BO9-BO95)*0.33</f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f>BV9*0.33</f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f>CK9*0.33</f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</row>
    <row r="72" spans="1:102" ht="15">
      <c r="A72" s="13" t="s">
        <v>94</v>
      </c>
      <c r="B72" s="5">
        <v>0.087109032446653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94.43901502656881</v>
      </c>
      <c r="AK72" s="14">
        <v>104.41635518836378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/>
      <c r="AW72" s="14">
        <v>0</v>
      </c>
      <c r="AX72" s="14">
        <v>0</v>
      </c>
      <c r="AY72" s="14"/>
      <c r="AZ72" s="14"/>
      <c r="BA72" s="14">
        <v>0</v>
      </c>
      <c r="BB72" s="14">
        <v>0</v>
      </c>
      <c r="BC72" s="14">
        <v>0</v>
      </c>
      <c r="BD72" s="14"/>
      <c r="BE72" s="5">
        <v>87.9344670710572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</row>
    <row r="73" spans="1:102" ht="15">
      <c r="A73" s="13" t="s">
        <v>95</v>
      </c>
      <c r="B73" s="5">
        <v>0.0002923121894182986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147.75085860167806</v>
      </c>
      <c r="AK73" s="14">
        <v>201.61751872852943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/>
      <c r="AW73" s="14">
        <v>0</v>
      </c>
      <c r="AX73" s="14">
        <v>0</v>
      </c>
      <c r="AY73" s="14"/>
      <c r="AZ73" s="14"/>
      <c r="BA73" s="14">
        <v>0</v>
      </c>
      <c r="BB73" s="14">
        <v>0</v>
      </c>
      <c r="BC73" s="14">
        <v>0</v>
      </c>
      <c r="BD73" s="14"/>
      <c r="BE73" s="5">
        <v>52.97151213171578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</row>
    <row r="74" spans="1:102" ht="15">
      <c r="A74" s="13" t="s">
        <v>97</v>
      </c>
      <c r="B74" s="5">
        <v>0.03653902367728733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3.619613816349327</v>
      </c>
      <c r="AK74" s="14">
        <v>5.843341232045356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/>
      <c r="AW74" s="14">
        <v>0</v>
      </c>
      <c r="AX74" s="14">
        <v>0</v>
      </c>
      <c r="AY74" s="14"/>
      <c r="AZ74" s="14"/>
      <c r="BA74" s="14">
        <v>0</v>
      </c>
      <c r="BB74" s="14">
        <v>0</v>
      </c>
      <c r="BC74" s="14">
        <v>0</v>
      </c>
      <c r="BD74" s="14"/>
      <c r="BE74" s="5">
        <v>25.607289861351823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</row>
    <row r="75" spans="1:102" ht="15">
      <c r="A75" s="13" t="s">
        <v>98</v>
      </c>
      <c r="B75" s="5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f>AH9*0.66</f>
        <v>0</v>
      </c>
      <c r="AI75" s="14">
        <v>0</v>
      </c>
      <c r="AJ75" s="14">
        <v>24.936184898034977</v>
      </c>
      <c r="AK75" s="14">
        <v>4.122966656113221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/>
      <c r="AW75" s="14">
        <v>0</v>
      </c>
      <c r="AX75" s="14">
        <v>0</v>
      </c>
      <c r="AY75" s="14"/>
      <c r="AZ75" s="14"/>
      <c r="BA75" s="14">
        <v>0</v>
      </c>
      <c r="BB75" s="14">
        <v>0</v>
      </c>
      <c r="BC75" s="14">
        <v>0</v>
      </c>
      <c r="BD75" s="14"/>
      <c r="BE75" s="5">
        <v>294.28617850953214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f>BN9*0.66</f>
        <v>0</v>
      </c>
      <c r="BO75" s="14">
        <f>(BO9-BO95)*0.66</f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f>BV9*0.66</f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f>CK9*0.66</f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</row>
    <row r="76" spans="1:102" ht="15">
      <c r="A76" s="13" t="s">
        <v>99</v>
      </c>
      <c r="B76" s="5">
        <v>0.16515638702133872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0.9319244596838347</v>
      </c>
      <c r="AK76" s="14">
        <v>2.365515041906686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/>
      <c r="AW76" s="14">
        <v>0</v>
      </c>
      <c r="AX76" s="14">
        <v>0</v>
      </c>
      <c r="AY76" s="14"/>
      <c r="AZ76" s="14"/>
      <c r="BA76" s="14">
        <v>0</v>
      </c>
      <c r="BB76" s="14">
        <v>0</v>
      </c>
      <c r="BC76" s="14">
        <v>0</v>
      </c>
      <c r="BD76" s="14"/>
      <c r="BE76" s="5">
        <v>1.493392547660312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</row>
    <row r="77" spans="1:102" ht="15">
      <c r="A77" s="13" t="s">
        <v>101</v>
      </c>
      <c r="B77" s="5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3.292959882027158</v>
      </c>
      <c r="AK77" s="14">
        <v>5.250108619654965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/>
      <c r="AW77" s="14">
        <v>0</v>
      </c>
      <c r="AX77" s="14">
        <v>0</v>
      </c>
      <c r="AY77" s="14"/>
      <c r="AZ77" s="14"/>
      <c r="BA77" s="14">
        <v>0</v>
      </c>
      <c r="BB77" s="14">
        <v>0</v>
      </c>
      <c r="BC77" s="14">
        <v>0</v>
      </c>
      <c r="BD77" s="14"/>
      <c r="BE77" s="5">
        <v>0.6588496533795495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</row>
    <row r="78" spans="1:102" ht="15">
      <c r="A78" s="13" t="s">
        <v>105</v>
      </c>
      <c r="B78" s="5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f>AH9*0.01</f>
        <v>0</v>
      </c>
      <c r="AI78" s="14">
        <v>0</v>
      </c>
      <c r="AJ78" s="14">
        <v>0.929522592519701</v>
      </c>
      <c r="AK78" s="14">
        <v>1.3644350084979004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/>
      <c r="AW78" s="14">
        <v>0</v>
      </c>
      <c r="AX78" s="14">
        <v>0</v>
      </c>
      <c r="AY78" s="14"/>
      <c r="AZ78" s="14"/>
      <c r="BA78" s="14">
        <v>0</v>
      </c>
      <c r="BB78" s="14">
        <v>0</v>
      </c>
      <c r="BC78" s="14">
        <v>0</v>
      </c>
      <c r="BD78" s="14"/>
      <c r="BE78" s="5">
        <v>0.6588496533795495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f>BN9*0.01</f>
        <v>0</v>
      </c>
      <c r="BO78" s="14">
        <f>(BO9-BO95)*0.01</f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f>BV9*0.01</f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f>CK9*0.01</f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</row>
    <row r="79" spans="1:102" ht="15">
      <c r="A79" s="13" t="s">
        <v>26</v>
      </c>
      <c r="B79" s="5">
        <v>0.0005846243788365972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2.281773805926915</v>
      </c>
      <c r="AK79" s="14">
        <v>2.6102234945177227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/>
      <c r="AW79" s="14">
        <v>0</v>
      </c>
      <c r="AX79" s="14">
        <v>0</v>
      </c>
      <c r="AY79" s="14"/>
      <c r="AZ79" s="14"/>
      <c r="BA79" s="14">
        <v>0</v>
      </c>
      <c r="BB79" s="14">
        <v>0</v>
      </c>
      <c r="BC79" s="14">
        <v>0</v>
      </c>
      <c r="BD79" s="14"/>
      <c r="BE79" s="5">
        <v>0.2196165511265165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</row>
    <row r="80" spans="1:102" ht="15">
      <c r="A80" s="13" t="s">
        <v>110</v>
      </c>
      <c r="B80" s="5">
        <v>0.4779304296989183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5.288911495422175</v>
      </c>
      <c r="AK80" s="14">
        <v>13.407057040022847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/>
      <c r="AW80" s="14">
        <v>0</v>
      </c>
      <c r="AX80" s="14">
        <v>0</v>
      </c>
      <c r="AY80" s="14"/>
      <c r="AZ80" s="14"/>
      <c r="BA80" s="14">
        <v>0</v>
      </c>
      <c r="BB80" s="14">
        <v>0</v>
      </c>
      <c r="BC80" s="14">
        <v>0</v>
      </c>
      <c r="BD80" s="14"/>
      <c r="BE80" s="5">
        <v>7.247346187175045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</row>
    <row r="81" spans="1:102" ht="15">
      <c r="A81" s="13" t="s">
        <v>111</v>
      </c>
      <c r="B81" s="5">
        <v>0.0002923121894182986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0.004803734328267189</v>
      </c>
      <c r="AK81" s="14">
        <v>0.02224622296463968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/>
      <c r="AW81" s="14">
        <v>0</v>
      </c>
      <c r="AX81" s="14">
        <v>0</v>
      </c>
      <c r="AY81" s="14"/>
      <c r="AZ81" s="14"/>
      <c r="BA81" s="14">
        <v>0</v>
      </c>
      <c r="BB81" s="14">
        <v>0</v>
      </c>
      <c r="BC81" s="14">
        <v>0</v>
      </c>
      <c r="BD81" s="14"/>
      <c r="BE81" s="5">
        <v>15.153542027729637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  <c r="CV81" s="14">
        <v>0</v>
      </c>
      <c r="CW81" s="14">
        <v>0</v>
      </c>
      <c r="CX81" s="14">
        <v>0</v>
      </c>
    </row>
    <row r="82" spans="1:102" ht="15">
      <c r="A82" s="13" t="s">
        <v>91</v>
      </c>
      <c r="B82" s="5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/>
      <c r="AW82" s="14">
        <v>0</v>
      </c>
      <c r="AX82" s="14">
        <v>0</v>
      </c>
      <c r="AY82" s="14"/>
      <c r="AZ82" s="14"/>
      <c r="BA82" s="14">
        <v>0</v>
      </c>
      <c r="BB82" s="14">
        <v>0</v>
      </c>
      <c r="BC82" s="14">
        <v>0</v>
      </c>
      <c r="BD82" s="14"/>
      <c r="BE82" s="5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</row>
    <row r="83" spans="1:102" ht="15">
      <c r="A83" s="13" t="s">
        <v>96</v>
      </c>
      <c r="B83" s="5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6.734835528230599</v>
      </c>
      <c r="AK83" s="14">
        <v>6.881498303728541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/>
      <c r="AW83" s="14">
        <v>0</v>
      </c>
      <c r="AX83" s="14">
        <v>0</v>
      </c>
      <c r="AY83" s="14"/>
      <c r="AZ83" s="14"/>
      <c r="BA83" s="14">
        <v>0</v>
      </c>
      <c r="BB83" s="14">
        <v>0</v>
      </c>
      <c r="BC83" s="14">
        <v>0</v>
      </c>
      <c r="BD83" s="14"/>
      <c r="BE83" s="5">
        <v>1.2737759965337958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</row>
    <row r="84" spans="1:102" ht="15">
      <c r="A84" s="13" t="s">
        <v>100</v>
      </c>
      <c r="B84" s="5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/>
      <c r="AW84" s="14">
        <v>0</v>
      </c>
      <c r="AX84" s="14">
        <v>0</v>
      </c>
      <c r="AY84" s="14"/>
      <c r="AZ84" s="14"/>
      <c r="BA84" s="14">
        <v>0</v>
      </c>
      <c r="BB84" s="14">
        <v>0</v>
      </c>
      <c r="BC84" s="14">
        <v>0</v>
      </c>
      <c r="BD84" s="14"/>
      <c r="BE84" s="5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</row>
    <row r="85" spans="1:102" ht="15">
      <c r="A85" s="13" t="s">
        <v>102</v>
      </c>
      <c r="B85" s="5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/>
      <c r="AW85" s="14">
        <v>0</v>
      </c>
      <c r="AX85" s="14">
        <v>0</v>
      </c>
      <c r="AY85" s="14"/>
      <c r="AZ85" s="14"/>
      <c r="BA85" s="14">
        <v>0</v>
      </c>
      <c r="BB85" s="14">
        <v>0</v>
      </c>
      <c r="BC85" s="14">
        <v>0</v>
      </c>
      <c r="BD85" s="14"/>
      <c r="BE85" s="5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</row>
    <row r="86" spans="1:102" ht="15">
      <c r="A86" s="13" t="s">
        <v>106</v>
      </c>
      <c r="B86" s="5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/>
      <c r="AW86" s="14">
        <v>0</v>
      </c>
      <c r="AX86" s="14">
        <v>0</v>
      </c>
      <c r="AY86" s="14"/>
      <c r="AZ86" s="14"/>
      <c r="BA86" s="14">
        <v>0</v>
      </c>
      <c r="BB86" s="14">
        <v>0</v>
      </c>
      <c r="BC86" s="14">
        <v>0</v>
      </c>
      <c r="BD86" s="14"/>
      <c r="BE86" s="5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</row>
    <row r="87" spans="1:102" ht="15">
      <c r="A87" s="13" t="s">
        <v>33</v>
      </c>
      <c r="B87" s="5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/>
      <c r="AW87" s="14">
        <v>0</v>
      </c>
      <c r="AX87" s="14">
        <v>0</v>
      </c>
      <c r="AY87" s="14"/>
      <c r="AZ87" s="14"/>
      <c r="BA87" s="14">
        <v>0</v>
      </c>
      <c r="BB87" s="14">
        <v>0</v>
      </c>
      <c r="BC87" s="14">
        <v>0</v>
      </c>
      <c r="BD87" s="14"/>
      <c r="BE87" s="5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</row>
    <row r="88" spans="1:102" ht="15">
      <c r="A88" s="13" t="s">
        <v>108</v>
      </c>
      <c r="B88" s="5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/>
      <c r="AW88" s="14">
        <v>0</v>
      </c>
      <c r="AX88" s="14">
        <v>0</v>
      </c>
      <c r="AY88" s="14"/>
      <c r="AZ88" s="14"/>
      <c r="BA88" s="14">
        <v>0</v>
      </c>
      <c r="BB88" s="14">
        <v>0</v>
      </c>
      <c r="BC88" s="14">
        <v>0</v>
      </c>
      <c r="BD88" s="14"/>
      <c r="BE88" s="5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</row>
    <row r="89" spans="1:102" ht="15">
      <c r="A89" s="13" t="s">
        <v>0</v>
      </c>
      <c r="B89" s="5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0.1345045611914813</v>
      </c>
      <c r="AK89" s="14">
        <v>0.11864652247807829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/>
      <c r="AW89" s="14">
        <v>0</v>
      </c>
      <c r="AX89" s="14">
        <v>0</v>
      </c>
      <c r="AY89" s="14"/>
      <c r="AZ89" s="14"/>
      <c r="BA89" s="14">
        <v>0</v>
      </c>
      <c r="BB89" s="14">
        <v>0</v>
      </c>
      <c r="BC89" s="14">
        <v>0</v>
      </c>
      <c r="BD89" s="14"/>
      <c r="BE89" s="5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</row>
    <row r="90" spans="1:102" ht="15">
      <c r="A90" s="13" t="s">
        <v>109</v>
      </c>
      <c r="B90" s="5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/>
      <c r="AW90" s="14">
        <v>0</v>
      </c>
      <c r="AX90" s="14">
        <v>0</v>
      </c>
      <c r="AY90" s="14"/>
      <c r="AZ90" s="14"/>
      <c r="BA90" s="14">
        <v>0</v>
      </c>
      <c r="BB90" s="14">
        <v>0</v>
      </c>
      <c r="BC90" s="14">
        <v>0</v>
      </c>
      <c r="BD90" s="14"/>
      <c r="BE90" s="5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</row>
    <row r="91" spans="1:102" ht="15">
      <c r="A91" s="13" t="s">
        <v>112</v>
      </c>
      <c r="B91" s="5">
        <v>0.001753873136509792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0.007415407654879893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/>
      <c r="AW91" s="14">
        <v>0</v>
      </c>
      <c r="AX91" s="14">
        <v>0</v>
      </c>
      <c r="AY91" s="14"/>
      <c r="AZ91" s="14"/>
      <c r="BA91" s="14">
        <v>0</v>
      </c>
      <c r="BB91" s="14">
        <v>0</v>
      </c>
      <c r="BC91" s="14">
        <v>0</v>
      </c>
      <c r="BD91" s="14"/>
      <c r="BE91" s="5">
        <v>0.48315641247833635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</row>
    <row r="92" spans="1:102" ht="15">
      <c r="A92" s="13" t="s">
        <v>92</v>
      </c>
      <c r="B92" s="5">
        <v>0.002923121894182986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/>
      <c r="AW92" s="14">
        <v>0</v>
      </c>
      <c r="AX92" s="14">
        <v>0</v>
      </c>
      <c r="AY92" s="14"/>
      <c r="AZ92" s="14"/>
      <c r="BA92" s="14">
        <v>0</v>
      </c>
      <c r="BB92" s="14">
        <v>0</v>
      </c>
      <c r="BC92" s="14">
        <v>0</v>
      </c>
      <c r="BD92" s="14"/>
      <c r="BE92" s="5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4">
        <v>0</v>
      </c>
      <c r="CX92" s="14">
        <v>0</v>
      </c>
    </row>
    <row r="93" spans="1:102" ht="15">
      <c r="A93" s="13" t="s">
        <v>107</v>
      </c>
      <c r="B93" s="5">
        <v>0.007600116924875765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6.761256067036069</v>
      </c>
      <c r="AK93" s="14">
        <v>7.897409152447087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/>
      <c r="AW93" s="14">
        <v>0</v>
      </c>
      <c r="AX93" s="14">
        <v>0</v>
      </c>
      <c r="AY93" s="14"/>
      <c r="AZ93" s="14"/>
      <c r="BA93" s="14">
        <v>0</v>
      </c>
      <c r="BB93" s="14">
        <v>0</v>
      </c>
      <c r="BC93" s="14">
        <v>0</v>
      </c>
      <c r="BD93" s="14"/>
      <c r="BE93" s="5">
        <v>11.507907279029464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</row>
    <row r="94" spans="1:102" ht="15">
      <c r="A94" s="13" t="s">
        <v>103</v>
      </c>
      <c r="B94" s="5">
        <v>0.007015492546039168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/>
      <c r="AW94" s="14">
        <v>0</v>
      </c>
      <c r="AX94" s="14">
        <v>0</v>
      </c>
      <c r="AY94" s="14"/>
      <c r="AZ94" s="14"/>
      <c r="BA94" s="14">
        <v>0</v>
      </c>
      <c r="BB94" s="14">
        <v>0</v>
      </c>
      <c r="BC94" s="14">
        <v>0</v>
      </c>
      <c r="BD94" s="14"/>
      <c r="BE94" s="5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</row>
    <row r="95" spans="1:102" ht="15">
      <c r="A95" s="13" t="s">
        <v>130</v>
      </c>
      <c r="B95" s="5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/>
      <c r="AW95" s="14">
        <v>0</v>
      </c>
      <c r="AX95" s="14">
        <v>0</v>
      </c>
      <c r="AY95" s="14"/>
      <c r="AZ95" s="14"/>
      <c r="BA95" s="14">
        <v>0</v>
      </c>
      <c r="BB95" s="14">
        <v>0</v>
      </c>
      <c r="BC95" s="14">
        <v>0</v>
      </c>
      <c r="BD95" s="14"/>
      <c r="BE95" s="5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38">
        <v>1750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</row>
    <row r="96" spans="1:102" ht="15">
      <c r="A96" s="13" t="s">
        <v>119</v>
      </c>
      <c r="B96" s="5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/>
      <c r="AW96" s="14">
        <v>0</v>
      </c>
      <c r="AX96" s="14">
        <v>0</v>
      </c>
      <c r="AY96" s="14"/>
      <c r="AZ96" s="14"/>
      <c r="BA96" s="14">
        <v>0</v>
      </c>
      <c r="BB96" s="14">
        <v>0</v>
      </c>
      <c r="BC96" s="14">
        <v>0</v>
      </c>
      <c r="BD96" s="14"/>
      <c r="BE96" s="5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</row>
    <row r="97" spans="1:102" ht="15">
      <c r="A97" s="13" t="s">
        <v>104</v>
      </c>
      <c r="B97" s="5">
        <v>0.001753873136509792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0.028822405969603136</v>
      </c>
      <c r="AK97" s="14">
        <v>0.32627793681471534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/>
      <c r="AW97" s="14">
        <v>0</v>
      </c>
      <c r="AX97" s="14">
        <v>0</v>
      </c>
      <c r="AY97" s="14"/>
      <c r="AZ97" s="14"/>
      <c r="BA97" s="14">
        <v>0</v>
      </c>
      <c r="BB97" s="14">
        <v>0</v>
      </c>
      <c r="BC97" s="14">
        <v>0</v>
      </c>
      <c r="BD97" s="14"/>
      <c r="BE97" s="5">
        <v>0.6588496533795495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</row>
    <row r="98" spans="1:102" ht="15">
      <c r="A98" s="13" t="s">
        <v>118</v>
      </c>
      <c r="B98" s="5">
        <v>0.012613786677380296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1.1656599330300057</v>
      </c>
      <c r="AK98" s="38">
        <v>197.5069172294165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/>
      <c r="AW98" s="14">
        <v>0</v>
      </c>
      <c r="AX98" s="14">
        <v>0</v>
      </c>
      <c r="AY98" s="14"/>
      <c r="AZ98" s="14"/>
      <c r="BA98" s="14">
        <v>0</v>
      </c>
      <c r="BB98" s="14">
        <v>0</v>
      </c>
      <c r="BC98" s="14">
        <v>0</v>
      </c>
      <c r="BD98" s="14"/>
      <c r="BE98" s="5">
        <v>0.06588496533795495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</row>
    <row r="99" spans="1:102" ht="15">
      <c r="A99" s="22" t="s">
        <v>117</v>
      </c>
      <c r="B99" s="23">
        <f>SUM(B71:B98)</f>
        <v>0.8030259468644598</v>
      </c>
      <c r="C99" s="23">
        <f aca="true" t="shared" si="119" ref="C99:BP99">SUM(C71:C98)</f>
        <v>0</v>
      </c>
      <c r="D99" s="23">
        <f t="shared" si="119"/>
        <v>0</v>
      </c>
      <c r="E99" s="23">
        <f t="shared" si="119"/>
        <v>0</v>
      </c>
      <c r="F99" s="23">
        <f t="shared" si="119"/>
        <v>0</v>
      </c>
      <c r="G99" s="23">
        <f t="shared" si="119"/>
        <v>0</v>
      </c>
      <c r="H99" s="23">
        <f t="shared" si="119"/>
        <v>0</v>
      </c>
      <c r="I99" s="23">
        <f t="shared" si="119"/>
        <v>0</v>
      </c>
      <c r="J99" s="23">
        <f t="shared" si="119"/>
        <v>0</v>
      </c>
      <c r="K99" s="23">
        <f t="shared" si="119"/>
        <v>0</v>
      </c>
      <c r="L99" s="23">
        <f t="shared" si="119"/>
        <v>0</v>
      </c>
      <c r="M99" s="23">
        <f t="shared" si="119"/>
        <v>0</v>
      </c>
      <c r="N99" s="23">
        <f t="shared" si="119"/>
        <v>0</v>
      </c>
      <c r="O99" s="23">
        <f t="shared" si="119"/>
        <v>0</v>
      </c>
      <c r="P99" s="23">
        <f t="shared" si="119"/>
        <v>0</v>
      </c>
      <c r="Q99" s="23">
        <f t="shared" si="119"/>
        <v>0</v>
      </c>
      <c r="R99" s="23">
        <f t="shared" si="119"/>
        <v>0</v>
      </c>
      <c r="S99" s="23">
        <f t="shared" si="119"/>
        <v>0</v>
      </c>
      <c r="T99" s="23">
        <f t="shared" si="119"/>
        <v>0</v>
      </c>
      <c r="U99" s="23">
        <f>SUM(U71:U98)</f>
        <v>0</v>
      </c>
      <c r="V99" s="23">
        <f t="shared" si="119"/>
        <v>0</v>
      </c>
      <c r="W99" s="23">
        <f t="shared" si="119"/>
        <v>0</v>
      </c>
      <c r="X99" s="23">
        <f t="shared" si="119"/>
        <v>0</v>
      </c>
      <c r="Y99" s="23">
        <f t="shared" si="119"/>
        <v>0</v>
      </c>
      <c r="Z99" s="23">
        <f t="shared" si="119"/>
        <v>0</v>
      </c>
      <c r="AA99" s="23">
        <f t="shared" si="119"/>
        <v>0</v>
      </c>
      <c r="AB99" s="23">
        <f t="shared" si="119"/>
        <v>0</v>
      </c>
      <c r="AC99" s="23">
        <f t="shared" si="119"/>
        <v>0</v>
      </c>
      <c r="AD99" s="23">
        <f t="shared" si="119"/>
        <v>0</v>
      </c>
      <c r="AE99" s="23">
        <f t="shared" si="119"/>
        <v>0</v>
      </c>
      <c r="AF99" s="23">
        <f t="shared" si="119"/>
        <v>0</v>
      </c>
      <c r="AG99" s="23">
        <f t="shared" si="119"/>
        <v>0</v>
      </c>
      <c r="AH99" s="23">
        <f t="shared" si="119"/>
        <v>0</v>
      </c>
      <c r="AI99" s="23">
        <f t="shared" si="119"/>
        <v>0</v>
      </c>
      <c r="AJ99" s="23">
        <f t="shared" si="119"/>
        <v>351.20657483236755</v>
      </c>
      <c r="AK99" s="23">
        <f t="shared" si="119"/>
        <v>714.0271374300755</v>
      </c>
      <c r="AL99" s="23">
        <f t="shared" si="119"/>
        <v>0</v>
      </c>
      <c r="AM99" s="23">
        <f t="shared" si="119"/>
        <v>0</v>
      </c>
      <c r="AN99" s="23">
        <f t="shared" si="119"/>
        <v>0</v>
      </c>
      <c r="AO99" s="23">
        <f t="shared" si="119"/>
        <v>0</v>
      </c>
      <c r="AP99" s="23">
        <f t="shared" si="119"/>
        <v>0</v>
      </c>
      <c r="AQ99" s="23">
        <f t="shared" si="119"/>
        <v>0</v>
      </c>
      <c r="AR99" s="23">
        <f t="shared" si="119"/>
        <v>0</v>
      </c>
      <c r="AS99" s="23">
        <f t="shared" si="119"/>
        <v>0</v>
      </c>
      <c r="AT99" s="23">
        <f t="shared" si="119"/>
        <v>0</v>
      </c>
      <c r="AU99" s="23">
        <f t="shared" si="119"/>
        <v>0</v>
      </c>
      <c r="AV99" s="23"/>
      <c r="AW99" s="23">
        <f t="shared" si="119"/>
        <v>0</v>
      </c>
      <c r="AX99" s="23">
        <f t="shared" si="119"/>
        <v>0</v>
      </c>
      <c r="AY99" s="23"/>
      <c r="AZ99" s="23"/>
      <c r="BA99" s="23">
        <f t="shared" si="119"/>
        <v>0</v>
      </c>
      <c r="BB99" s="23">
        <f t="shared" si="119"/>
        <v>0</v>
      </c>
      <c r="BC99" s="23">
        <f t="shared" si="119"/>
        <v>0</v>
      </c>
      <c r="BD99" s="23"/>
      <c r="BE99" s="23">
        <f t="shared" si="119"/>
        <v>535.9302697140383</v>
      </c>
      <c r="BF99" s="23">
        <f t="shared" si="119"/>
        <v>0</v>
      </c>
      <c r="BG99" s="23">
        <f>SUM(BG71:BG98)</f>
        <v>0</v>
      </c>
      <c r="BH99" s="23">
        <f t="shared" si="119"/>
        <v>0</v>
      </c>
      <c r="BI99" s="23">
        <f t="shared" si="119"/>
        <v>0</v>
      </c>
      <c r="BJ99" s="23">
        <f t="shared" si="119"/>
        <v>0</v>
      </c>
      <c r="BK99" s="23">
        <f t="shared" si="119"/>
        <v>0</v>
      </c>
      <c r="BL99" s="23">
        <f t="shared" si="119"/>
        <v>0</v>
      </c>
      <c r="BM99" s="23">
        <f t="shared" si="119"/>
        <v>0</v>
      </c>
      <c r="BN99" s="23">
        <f t="shared" si="119"/>
        <v>0</v>
      </c>
      <c r="BO99" s="23">
        <f t="shared" si="119"/>
        <v>1750</v>
      </c>
      <c r="BP99" s="23">
        <f t="shared" si="119"/>
        <v>0</v>
      </c>
      <c r="BQ99" s="23">
        <f aca="true" t="shared" si="120" ref="BQ99:CS99">SUM(BQ71:BQ98)</f>
        <v>0</v>
      </c>
      <c r="BR99" s="23">
        <f t="shared" si="120"/>
        <v>0</v>
      </c>
      <c r="BS99" s="23">
        <f t="shared" si="120"/>
        <v>0</v>
      </c>
      <c r="BT99" s="23">
        <f>SUM(BT71:BT98)</f>
        <v>0</v>
      </c>
      <c r="BU99" s="23">
        <f>SUM(BU71:BU98)</f>
        <v>0</v>
      </c>
      <c r="BV99" s="23">
        <f t="shared" si="120"/>
        <v>0</v>
      </c>
      <c r="BW99" s="23">
        <f t="shared" si="120"/>
        <v>0</v>
      </c>
      <c r="BX99" s="23">
        <f>SUM(BX71:BX98)</f>
        <v>0</v>
      </c>
      <c r="BY99" s="23">
        <f t="shared" si="120"/>
        <v>0</v>
      </c>
      <c r="BZ99" s="23">
        <f t="shared" si="120"/>
        <v>0</v>
      </c>
      <c r="CA99" s="23">
        <f t="shared" si="120"/>
        <v>0</v>
      </c>
      <c r="CB99" s="23">
        <f t="shared" si="120"/>
        <v>0</v>
      </c>
      <c r="CC99" s="23">
        <f t="shared" si="120"/>
        <v>0</v>
      </c>
      <c r="CD99" s="23">
        <f t="shared" si="120"/>
        <v>0</v>
      </c>
      <c r="CE99" s="23">
        <f t="shared" si="120"/>
        <v>0</v>
      </c>
      <c r="CF99" s="23">
        <f t="shared" si="120"/>
        <v>0</v>
      </c>
      <c r="CG99" s="23">
        <f>SUM(CG71:CG98)</f>
        <v>0</v>
      </c>
      <c r="CH99" s="23">
        <f t="shared" si="120"/>
        <v>0</v>
      </c>
      <c r="CI99" s="23">
        <f t="shared" si="120"/>
        <v>0</v>
      </c>
      <c r="CJ99" s="23">
        <f t="shared" si="120"/>
        <v>0</v>
      </c>
      <c r="CK99" s="23">
        <f t="shared" si="120"/>
        <v>0</v>
      </c>
      <c r="CL99" s="23">
        <f t="shared" si="120"/>
        <v>0</v>
      </c>
      <c r="CM99" s="23">
        <f t="shared" si="120"/>
        <v>0</v>
      </c>
      <c r="CN99" s="23">
        <f t="shared" si="120"/>
        <v>0</v>
      </c>
      <c r="CO99" s="23">
        <f t="shared" si="120"/>
        <v>0</v>
      </c>
      <c r="CP99" s="23">
        <f t="shared" si="120"/>
        <v>0</v>
      </c>
      <c r="CQ99" s="23">
        <f t="shared" si="120"/>
        <v>0</v>
      </c>
      <c r="CR99" s="23">
        <f t="shared" si="120"/>
        <v>0</v>
      </c>
      <c r="CS99" s="23">
        <f t="shared" si="120"/>
        <v>0</v>
      </c>
      <c r="CT99" s="23">
        <f>SUM(CT71:CT98)</f>
        <v>0</v>
      </c>
      <c r="CU99" s="23">
        <f>SUM(CU71:CU98)</f>
        <v>0</v>
      </c>
      <c r="CV99" s="23">
        <f>SUM(CV71:CV98)</f>
        <v>0</v>
      </c>
      <c r="CW99" s="23">
        <f>SUM(CW71:CW98)</f>
        <v>0</v>
      </c>
      <c r="CX99" s="23">
        <f>SUM(CX71:CX98)</f>
        <v>0</v>
      </c>
    </row>
    <row r="100" spans="2:256" ht="1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ht="15.75">
      <c r="A101" s="18" t="s">
        <v>140</v>
      </c>
    </row>
    <row r="102" spans="1:102" ht="15">
      <c r="A102" s="13" t="s">
        <v>93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60">
        <f>'Realign Cod 7d'!B18</f>
        <v>-0.08735517025650194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/>
      <c r="AW102" s="14">
        <v>0</v>
      </c>
      <c r="AX102" s="14">
        <v>0</v>
      </c>
      <c r="AY102" s="14"/>
      <c r="AZ102" s="14"/>
      <c r="BA102" s="14">
        <v>0</v>
      </c>
      <c r="BB102" s="14">
        <v>0</v>
      </c>
      <c r="BC102" s="14">
        <v>0</v>
      </c>
      <c r="BD102" s="14"/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</row>
    <row r="103" spans="1:102" ht="15">
      <c r="A103" s="13" t="s">
        <v>94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60">
        <f>'Realign Cod 7d'!B19</f>
        <v>-4.355279202788454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/>
      <c r="AW103" s="14">
        <v>0</v>
      </c>
      <c r="AX103" s="14">
        <v>0</v>
      </c>
      <c r="AY103" s="14"/>
      <c r="AZ103" s="14"/>
      <c r="BA103" s="14">
        <v>0</v>
      </c>
      <c r="BB103" s="14">
        <v>0</v>
      </c>
      <c r="BC103" s="14">
        <v>0</v>
      </c>
      <c r="BD103" s="14"/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</row>
    <row r="104" spans="1:102" ht="15">
      <c r="A104" s="13" t="s">
        <v>95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/>
      <c r="AW104" s="14">
        <v>0</v>
      </c>
      <c r="AX104" s="14">
        <v>0</v>
      </c>
      <c r="AY104" s="14"/>
      <c r="AZ104" s="14"/>
      <c r="BA104" s="14">
        <v>0</v>
      </c>
      <c r="BB104" s="14">
        <v>0</v>
      </c>
      <c r="BC104" s="14">
        <v>0</v>
      </c>
      <c r="BD104" s="14"/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</row>
    <row r="105" spans="1:102" ht="15">
      <c r="A105" s="13" t="s">
        <v>97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60">
        <f>'Realign Cod 7d'!B21</f>
        <v>-0.012479310036643133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/>
      <c r="AW105" s="14">
        <v>0</v>
      </c>
      <c r="AX105" s="14">
        <v>0</v>
      </c>
      <c r="AY105" s="14"/>
      <c r="AZ105" s="14"/>
      <c r="BA105" s="14">
        <v>0</v>
      </c>
      <c r="BB105" s="14">
        <v>0</v>
      </c>
      <c r="BC105" s="14">
        <v>0</v>
      </c>
      <c r="BD105" s="14"/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</row>
    <row r="106" spans="1:102" ht="15">
      <c r="A106" s="13" t="s">
        <v>98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/>
      <c r="AW106" s="14">
        <v>0</v>
      </c>
      <c r="AX106" s="14">
        <v>0</v>
      </c>
      <c r="AY106" s="14"/>
      <c r="AZ106" s="14"/>
      <c r="BA106" s="14">
        <v>0</v>
      </c>
      <c r="BB106" s="14">
        <v>0</v>
      </c>
      <c r="BC106" s="14">
        <v>0</v>
      </c>
      <c r="BD106" s="14"/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>
        <v>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</row>
    <row r="107" spans="1:102" ht="15">
      <c r="A107" s="13" t="s">
        <v>99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/>
      <c r="AW107" s="14">
        <v>0</v>
      </c>
      <c r="AX107" s="14">
        <v>0</v>
      </c>
      <c r="AY107" s="14"/>
      <c r="AZ107" s="14"/>
      <c r="BA107" s="14">
        <v>0</v>
      </c>
      <c r="BB107" s="14">
        <v>0</v>
      </c>
      <c r="BC107" s="14">
        <v>0</v>
      </c>
      <c r="BD107" s="14"/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</row>
    <row r="108" spans="1:102" ht="15">
      <c r="A108" s="13" t="s">
        <v>101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/>
      <c r="AW108" s="14">
        <v>0</v>
      </c>
      <c r="AX108" s="14">
        <v>0</v>
      </c>
      <c r="AY108" s="14"/>
      <c r="AZ108" s="14"/>
      <c r="BA108" s="14">
        <v>0</v>
      </c>
      <c r="BB108" s="14">
        <v>0</v>
      </c>
      <c r="BC108" s="14">
        <v>0</v>
      </c>
      <c r="BD108" s="14"/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0</v>
      </c>
      <c r="CC108" s="14">
        <v>0</v>
      </c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</row>
    <row r="109" spans="1:102" ht="15">
      <c r="A109" s="13" t="s">
        <v>105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/>
      <c r="AW109" s="14">
        <v>0</v>
      </c>
      <c r="AX109" s="14">
        <v>0</v>
      </c>
      <c r="AY109" s="14"/>
      <c r="AZ109" s="14"/>
      <c r="BA109" s="14">
        <v>0</v>
      </c>
      <c r="BB109" s="14">
        <v>0</v>
      </c>
      <c r="BC109" s="14">
        <v>0</v>
      </c>
      <c r="BD109" s="14"/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</row>
    <row r="110" spans="1:102" ht="15">
      <c r="A110" s="13" t="s">
        <v>26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/>
      <c r="AW110" s="14">
        <v>0</v>
      </c>
      <c r="AX110" s="14">
        <v>0</v>
      </c>
      <c r="AY110" s="14"/>
      <c r="AZ110" s="14"/>
      <c r="BA110" s="14">
        <v>0</v>
      </c>
      <c r="BB110" s="14">
        <v>0</v>
      </c>
      <c r="BC110" s="14">
        <v>0</v>
      </c>
      <c r="BD110" s="14"/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4">
        <v>0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4">
        <v>0</v>
      </c>
      <c r="CX110" s="14">
        <v>0</v>
      </c>
    </row>
    <row r="111" spans="1:102" ht="15">
      <c r="A111" s="13" t="s">
        <v>110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60">
        <f>'Realign Cod 7d'!B27</f>
        <v>-10.495099740816876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/>
      <c r="AW111" s="14">
        <v>0</v>
      </c>
      <c r="AX111" s="14">
        <v>0</v>
      </c>
      <c r="AY111" s="14"/>
      <c r="AZ111" s="14"/>
      <c r="BA111" s="14">
        <v>0</v>
      </c>
      <c r="BB111" s="14">
        <v>0</v>
      </c>
      <c r="BC111" s="14">
        <v>0</v>
      </c>
      <c r="BD111" s="14"/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>
        <v>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</row>
    <row r="112" spans="1:102" ht="15">
      <c r="A112" s="13" t="s">
        <v>111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/>
      <c r="AW112" s="14">
        <v>0</v>
      </c>
      <c r="AX112" s="14">
        <v>0</v>
      </c>
      <c r="AY112" s="14"/>
      <c r="AZ112" s="14"/>
      <c r="BA112" s="14">
        <v>0</v>
      </c>
      <c r="BB112" s="14">
        <v>0</v>
      </c>
      <c r="BC112" s="14">
        <v>0</v>
      </c>
      <c r="BD112" s="14"/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</row>
    <row r="113" spans="1:102" ht="15">
      <c r="A113" s="13" t="s">
        <v>91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/>
      <c r="AW113" s="14">
        <v>0</v>
      </c>
      <c r="AX113" s="14">
        <v>0</v>
      </c>
      <c r="AY113" s="14"/>
      <c r="AZ113" s="14"/>
      <c r="BA113" s="14">
        <v>0</v>
      </c>
      <c r="BB113" s="14">
        <v>0</v>
      </c>
      <c r="BC113" s="14">
        <v>0</v>
      </c>
      <c r="BD113" s="14"/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0</v>
      </c>
      <c r="CO113" s="14">
        <v>0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</row>
    <row r="114" spans="1:102" ht="15">
      <c r="A114" s="13" t="s">
        <v>96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/>
      <c r="AW114" s="14">
        <v>0</v>
      </c>
      <c r="AX114" s="14">
        <v>0</v>
      </c>
      <c r="AY114" s="14"/>
      <c r="AZ114" s="14"/>
      <c r="BA114" s="14">
        <v>0</v>
      </c>
      <c r="BB114" s="14">
        <v>0</v>
      </c>
      <c r="BC114" s="14">
        <v>0</v>
      </c>
      <c r="BD114" s="14"/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>
        <v>0</v>
      </c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</row>
    <row r="115" spans="1:102" ht="15">
      <c r="A115" s="13" t="s">
        <v>100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/>
      <c r="AW115" s="14">
        <v>0</v>
      </c>
      <c r="AX115" s="14">
        <v>0</v>
      </c>
      <c r="AY115" s="14"/>
      <c r="AZ115" s="14"/>
      <c r="BA115" s="14">
        <v>0</v>
      </c>
      <c r="BB115" s="14">
        <v>0</v>
      </c>
      <c r="BC115" s="14">
        <v>0</v>
      </c>
      <c r="BD115" s="14"/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</row>
    <row r="116" spans="1:102" ht="15">
      <c r="A116" s="13" t="s">
        <v>102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/>
      <c r="AW116" s="14">
        <v>0</v>
      </c>
      <c r="AX116" s="14">
        <v>0</v>
      </c>
      <c r="AY116" s="14"/>
      <c r="AZ116" s="14"/>
      <c r="BA116" s="14">
        <v>0</v>
      </c>
      <c r="BB116" s="14">
        <v>0</v>
      </c>
      <c r="BC116" s="14">
        <v>0</v>
      </c>
      <c r="BD116" s="14"/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>
        <v>0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</row>
    <row r="117" spans="1:102" ht="15">
      <c r="A117" s="13" t="s">
        <v>106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/>
      <c r="AW117" s="14">
        <v>0</v>
      </c>
      <c r="AX117" s="14">
        <v>0</v>
      </c>
      <c r="AY117" s="14"/>
      <c r="AZ117" s="14"/>
      <c r="BA117" s="14">
        <v>0</v>
      </c>
      <c r="BB117" s="14">
        <v>0</v>
      </c>
      <c r="BC117" s="14">
        <v>0</v>
      </c>
      <c r="BD117" s="14"/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</row>
    <row r="118" spans="1:102" ht="15">
      <c r="A118" s="13" t="s">
        <v>33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/>
      <c r="AW118" s="14">
        <v>0</v>
      </c>
      <c r="AX118" s="14">
        <v>0</v>
      </c>
      <c r="AY118" s="14"/>
      <c r="AZ118" s="14"/>
      <c r="BA118" s="14">
        <v>0</v>
      </c>
      <c r="BB118" s="14">
        <v>0</v>
      </c>
      <c r="BC118" s="14">
        <v>0</v>
      </c>
      <c r="BD118" s="14"/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>
        <v>0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</row>
    <row r="119" spans="1:102" ht="15">
      <c r="A119" s="13" t="s">
        <v>108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/>
      <c r="AW119" s="14">
        <v>0</v>
      </c>
      <c r="AX119" s="14">
        <v>0</v>
      </c>
      <c r="AY119" s="14"/>
      <c r="AZ119" s="14"/>
      <c r="BA119" s="14">
        <v>0</v>
      </c>
      <c r="BB119" s="14">
        <v>0</v>
      </c>
      <c r="BC119" s="14">
        <v>0</v>
      </c>
      <c r="BD119" s="14"/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0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>
        <v>0</v>
      </c>
      <c r="CE119" s="14">
        <v>0</v>
      </c>
      <c r="CF119" s="14">
        <v>0</v>
      </c>
      <c r="CG119" s="14">
        <v>0</v>
      </c>
      <c r="CH119" s="14">
        <v>0</v>
      </c>
      <c r="CI119" s="14">
        <v>0</v>
      </c>
      <c r="CJ119" s="14">
        <v>0</v>
      </c>
      <c r="CK119" s="14">
        <v>0</v>
      </c>
      <c r="CL119" s="14">
        <v>0</v>
      </c>
      <c r="CM119" s="14">
        <v>0</v>
      </c>
      <c r="CN119" s="14">
        <v>0</v>
      </c>
      <c r="CO119" s="14">
        <v>0</v>
      </c>
      <c r="CP119" s="14">
        <v>0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4">
        <v>0</v>
      </c>
      <c r="CX119" s="14">
        <v>0</v>
      </c>
    </row>
    <row r="120" spans="1:102" ht="15">
      <c r="A120" s="13" t="s">
        <v>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/>
      <c r="AW120" s="14">
        <v>0</v>
      </c>
      <c r="AX120" s="14">
        <v>0</v>
      </c>
      <c r="AY120" s="14"/>
      <c r="AZ120" s="14"/>
      <c r="BA120" s="14">
        <v>0</v>
      </c>
      <c r="BB120" s="14">
        <v>0</v>
      </c>
      <c r="BC120" s="14">
        <v>0</v>
      </c>
      <c r="BD120" s="14"/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4">
        <v>0</v>
      </c>
      <c r="CJ120" s="14">
        <v>0</v>
      </c>
      <c r="CK120" s="14">
        <v>0</v>
      </c>
      <c r="CL120" s="14">
        <v>0</v>
      </c>
      <c r="CM120" s="14">
        <v>0</v>
      </c>
      <c r="CN120" s="14">
        <v>0</v>
      </c>
      <c r="CO120" s="14">
        <v>0</v>
      </c>
      <c r="CP120" s="14">
        <v>0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</row>
    <row r="121" spans="1:102" ht="15">
      <c r="A121" s="13" t="s">
        <v>109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/>
      <c r="AW121" s="14">
        <v>0</v>
      </c>
      <c r="AX121" s="14">
        <v>0</v>
      </c>
      <c r="AY121" s="14"/>
      <c r="AZ121" s="14"/>
      <c r="BA121" s="14">
        <v>0</v>
      </c>
      <c r="BB121" s="14">
        <v>0</v>
      </c>
      <c r="BC121" s="14">
        <v>0</v>
      </c>
      <c r="BD121" s="14"/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>
        <v>0</v>
      </c>
      <c r="CE121" s="14">
        <v>0</v>
      </c>
      <c r="CF121" s="14">
        <v>0</v>
      </c>
      <c r="CG121" s="14">
        <v>0</v>
      </c>
      <c r="CH121" s="14">
        <v>0</v>
      </c>
      <c r="CI121" s="14">
        <v>0</v>
      </c>
      <c r="CJ121" s="14">
        <v>0</v>
      </c>
      <c r="CK121" s="14">
        <v>0</v>
      </c>
      <c r="CL121" s="14">
        <v>0</v>
      </c>
      <c r="CM121" s="14">
        <v>0</v>
      </c>
      <c r="CN121" s="14">
        <v>0</v>
      </c>
      <c r="CO121" s="14">
        <v>0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  <c r="CV121" s="14">
        <v>0</v>
      </c>
      <c r="CW121" s="14">
        <v>0</v>
      </c>
      <c r="CX121" s="14">
        <v>0</v>
      </c>
    </row>
    <row r="122" spans="1:102" ht="15">
      <c r="A122" s="13" t="s">
        <v>112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/>
      <c r="AW122" s="14">
        <v>0</v>
      </c>
      <c r="AX122" s="14">
        <v>0</v>
      </c>
      <c r="AY122" s="14"/>
      <c r="AZ122" s="14"/>
      <c r="BA122" s="14">
        <v>0</v>
      </c>
      <c r="BB122" s="14">
        <v>0</v>
      </c>
      <c r="BC122" s="14">
        <v>0</v>
      </c>
      <c r="BD122" s="14"/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4">
        <v>0</v>
      </c>
      <c r="CJ122" s="14">
        <v>0</v>
      </c>
      <c r="CK122" s="14">
        <v>0</v>
      </c>
      <c r="CL122" s="14">
        <v>0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</row>
    <row r="123" spans="1:102" ht="15">
      <c r="A123" s="13" t="s">
        <v>92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/>
      <c r="AW123" s="14">
        <v>0</v>
      </c>
      <c r="AX123" s="14">
        <v>0</v>
      </c>
      <c r="AY123" s="14"/>
      <c r="AZ123" s="14"/>
      <c r="BA123" s="14">
        <v>0</v>
      </c>
      <c r="BB123" s="14">
        <v>0</v>
      </c>
      <c r="BC123" s="14">
        <v>0</v>
      </c>
      <c r="BD123" s="14"/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4">
        <v>0</v>
      </c>
      <c r="CX123" s="14">
        <v>0</v>
      </c>
    </row>
    <row r="124" spans="1:102" ht="15">
      <c r="A124" s="13" t="s">
        <v>107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/>
      <c r="AW124" s="14">
        <v>0</v>
      </c>
      <c r="AX124" s="14">
        <v>0</v>
      </c>
      <c r="AY124" s="14"/>
      <c r="AZ124" s="14"/>
      <c r="BA124" s="14">
        <v>0</v>
      </c>
      <c r="BB124" s="14">
        <v>0</v>
      </c>
      <c r="BC124" s="14">
        <v>0</v>
      </c>
      <c r="BD124" s="14"/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  <c r="CV124" s="14">
        <v>0</v>
      </c>
      <c r="CW124" s="14">
        <v>0</v>
      </c>
      <c r="CX124" s="14">
        <v>0</v>
      </c>
    </row>
    <row r="125" spans="1:102" ht="15">
      <c r="A125" s="13" t="s">
        <v>103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/>
      <c r="AW125" s="14">
        <v>0</v>
      </c>
      <c r="AX125" s="14">
        <v>0</v>
      </c>
      <c r="AY125" s="14"/>
      <c r="AZ125" s="14"/>
      <c r="BA125" s="14">
        <v>0</v>
      </c>
      <c r="BB125" s="14">
        <v>0</v>
      </c>
      <c r="BC125" s="14">
        <v>0</v>
      </c>
      <c r="BD125" s="14"/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</row>
    <row r="126" spans="1:102" ht="15">
      <c r="A126" s="13" t="s">
        <v>130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/>
      <c r="AW126" s="14">
        <v>0</v>
      </c>
      <c r="AX126" s="14">
        <v>0</v>
      </c>
      <c r="AY126" s="14"/>
      <c r="AZ126" s="14"/>
      <c r="BA126" s="14">
        <v>0</v>
      </c>
      <c r="BB126" s="14">
        <v>0</v>
      </c>
      <c r="BC126" s="14">
        <v>0</v>
      </c>
      <c r="BD126" s="14"/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  <c r="BW126" s="14">
        <v>0</v>
      </c>
      <c r="BX126" s="14">
        <v>0</v>
      </c>
      <c r="BY126" s="14">
        <v>0</v>
      </c>
      <c r="BZ126" s="14">
        <v>0</v>
      </c>
      <c r="CA126" s="14">
        <v>0</v>
      </c>
      <c r="CB126" s="14">
        <v>0</v>
      </c>
      <c r="CC126" s="14">
        <v>0</v>
      </c>
      <c r="CD126" s="14">
        <v>0</v>
      </c>
      <c r="CE126" s="14">
        <v>0</v>
      </c>
      <c r="CF126" s="14">
        <v>0</v>
      </c>
      <c r="CG126" s="14">
        <v>0</v>
      </c>
      <c r="CH126" s="14">
        <v>0</v>
      </c>
      <c r="CI126" s="14">
        <v>0</v>
      </c>
      <c r="CJ126" s="14">
        <v>0</v>
      </c>
      <c r="CK126" s="14">
        <v>0</v>
      </c>
      <c r="CL126" s="14">
        <v>0</v>
      </c>
      <c r="CM126" s="14">
        <v>0</v>
      </c>
      <c r="CN126" s="14">
        <v>0</v>
      </c>
      <c r="CO126" s="14">
        <v>0</v>
      </c>
      <c r="CP126" s="14">
        <v>0</v>
      </c>
      <c r="CQ126" s="14">
        <v>0</v>
      </c>
      <c r="CR126" s="14">
        <v>0</v>
      </c>
      <c r="CS126" s="14">
        <v>0</v>
      </c>
      <c r="CT126" s="14">
        <v>0</v>
      </c>
      <c r="CU126" s="14">
        <v>0</v>
      </c>
      <c r="CV126" s="14">
        <v>0</v>
      </c>
      <c r="CW126" s="14">
        <v>0</v>
      </c>
      <c r="CX126" s="14">
        <v>0</v>
      </c>
    </row>
    <row r="127" spans="1:102" ht="15">
      <c r="A127" s="13" t="s">
        <v>119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/>
      <c r="AW127" s="14">
        <v>0</v>
      </c>
      <c r="AX127" s="14">
        <v>0</v>
      </c>
      <c r="AY127" s="14"/>
      <c r="AZ127" s="14"/>
      <c r="BA127" s="14">
        <v>0</v>
      </c>
      <c r="BB127" s="14">
        <v>0</v>
      </c>
      <c r="BC127" s="14">
        <v>0</v>
      </c>
      <c r="BD127" s="14"/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0</v>
      </c>
      <c r="BO127" s="14">
        <v>0</v>
      </c>
      <c r="BP127" s="14">
        <v>0</v>
      </c>
      <c r="BQ127" s="14">
        <v>0</v>
      </c>
      <c r="BR127" s="14">
        <v>0</v>
      </c>
      <c r="BS127" s="14">
        <v>0</v>
      </c>
      <c r="BT127" s="14">
        <v>0</v>
      </c>
      <c r="BU127" s="14">
        <v>0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</v>
      </c>
      <c r="CB127" s="14">
        <v>0</v>
      </c>
      <c r="CC127" s="14">
        <v>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4">
        <v>0</v>
      </c>
      <c r="CJ127" s="14">
        <v>0</v>
      </c>
      <c r="CK127" s="14">
        <v>0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</row>
    <row r="128" spans="1:102" ht="15">
      <c r="A128" s="13" t="s">
        <v>104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/>
      <c r="AW128" s="14">
        <v>0</v>
      </c>
      <c r="AX128" s="14">
        <v>0</v>
      </c>
      <c r="AY128" s="14"/>
      <c r="AZ128" s="14"/>
      <c r="BA128" s="14">
        <v>0</v>
      </c>
      <c r="BB128" s="14">
        <v>0</v>
      </c>
      <c r="BC128" s="14">
        <v>0</v>
      </c>
      <c r="BD128" s="14"/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0</v>
      </c>
      <c r="BP128" s="14">
        <v>0</v>
      </c>
      <c r="BQ128" s="14">
        <v>0</v>
      </c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  <c r="BW128" s="14">
        <v>0</v>
      </c>
      <c r="BX128" s="14">
        <v>0</v>
      </c>
      <c r="BY128" s="14">
        <v>0</v>
      </c>
      <c r="BZ128" s="14">
        <v>0</v>
      </c>
      <c r="CA128" s="14">
        <v>0</v>
      </c>
      <c r="CB128" s="14">
        <v>0</v>
      </c>
      <c r="CC128" s="14">
        <v>0</v>
      </c>
      <c r="CD128" s="14">
        <v>0</v>
      </c>
      <c r="CE128" s="14">
        <v>0</v>
      </c>
      <c r="CF128" s="14">
        <v>0</v>
      </c>
      <c r="CG128" s="14">
        <v>0</v>
      </c>
      <c r="CH128" s="14">
        <v>0</v>
      </c>
      <c r="CI128" s="14">
        <v>0</v>
      </c>
      <c r="CJ128" s="14">
        <v>0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0</v>
      </c>
      <c r="CQ128" s="14">
        <v>0</v>
      </c>
      <c r="CR128" s="14">
        <v>0</v>
      </c>
      <c r="CS128" s="14">
        <v>0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</row>
    <row r="129" spans="1:102" ht="15">
      <c r="A129" s="13" t="s">
        <v>118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60">
        <f>'Realign Cod 7d'!B28</f>
        <v>14.950213423898475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/>
      <c r="AW129" s="14">
        <v>0</v>
      </c>
      <c r="AX129" s="14">
        <v>0</v>
      </c>
      <c r="AY129" s="14"/>
      <c r="AZ129" s="14"/>
      <c r="BA129" s="14">
        <v>0</v>
      </c>
      <c r="BB129" s="14">
        <v>0</v>
      </c>
      <c r="BC129" s="14">
        <v>0</v>
      </c>
      <c r="BD129" s="14"/>
      <c r="BE129" s="14"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14">
        <v>0</v>
      </c>
      <c r="CA129" s="14">
        <v>0</v>
      </c>
      <c r="CB129" s="14">
        <v>0</v>
      </c>
      <c r="CC129" s="14">
        <v>0</v>
      </c>
      <c r="CD129" s="14">
        <v>0</v>
      </c>
      <c r="CE129" s="14">
        <v>0</v>
      </c>
      <c r="CF129" s="14">
        <v>0</v>
      </c>
      <c r="CG129" s="14">
        <v>0</v>
      </c>
      <c r="CH129" s="14">
        <v>0</v>
      </c>
      <c r="CI129" s="14">
        <v>0</v>
      </c>
      <c r="CJ129" s="14">
        <v>0</v>
      </c>
      <c r="CK129" s="14">
        <v>0</v>
      </c>
      <c r="CL129" s="14">
        <v>0</v>
      </c>
      <c r="CM129" s="14">
        <v>0</v>
      </c>
      <c r="CN129" s="14">
        <v>0</v>
      </c>
      <c r="CO129" s="14">
        <v>0</v>
      </c>
      <c r="CP129" s="14">
        <v>0</v>
      </c>
      <c r="CQ129" s="14">
        <v>0</v>
      </c>
      <c r="CR129" s="14">
        <v>0</v>
      </c>
      <c r="CS129" s="14">
        <v>0</v>
      </c>
      <c r="CT129" s="14">
        <v>0</v>
      </c>
      <c r="CU129" s="14">
        <v>0</v>
      </c>
      <c r="CV129" s="14">
        <v>0</v>
      </c>
      <c r="CW129" s="14">
        <v>0</v>
      </c>
      <c r="CX129" s="14">
        <v>0</v>
      </c>
    </row>
    <row r="130" spans="1:102" ht="15">
      <c r="A130" s="22" t="s">
        <v>117</v>
      </c>
      <c r="B130" s="14">
        <f>SUM(B102:B129)</f>
        <v>0</v>
      </c>
      <c r="C130" s="14">
        <f aca="true" t="shared" si="121" ref="C130:AX130">SUM(C102:C129)</f>
        <v>0</v>
      </c>
      <c r="D130" s="14">
        <f t="shared" si="121"/>
        <v>0</v>
      </c>
      <c r="E130" s="14">
        <f t="shared" si="121"/>
        <v>0</v>
      </c>
      <c r="F130" s="14">
        <f t="shared" si="121"/>
        <v>0</v>
      </c>
      <c r="G130" s="14">
        <f t="shared" si="121"/>
        <v>0</v>
      </c>
      <c r="H130" s="14">
        <f t="shared" si="121"/>
        <v>0</v>
      </c>
      <c r="I130" s="14">
        <f t="shared" si="121"/>
        <v>0</v>
      </c>
      <c r="J130" s="14">
        <f t="shared" si="121"/>
        <v>0</v>
      </c>
      <c r="K130" s="14">
        <f t="shared" si="121"/>
        <v>0</v>
      </c>
      <c r="L130" s="14">
        <f t="shared" si="121"/>
        <v>0</v>
      </c>
      <c r="M130" s="14">
        <f t="shared" si="121"/>
        <v>0</v>
      </c>
      <c r="N130" s="14">
        <f t="shared" si="121"/>
        <v>0</v>
      </c>
      <c r="O130" s="14">
        <f t="shared" si="121"/>
        <v>0</v>
      </c>
      <c r="P130" s="14">
        <f t="shared" si="121"/>
        <v>0</v>
      </c>
      <c r="Q130" s="14">
        <f t="shared" si="121"/>
        <v>0</v>
      </c>
      <c r="R130" s="14">
        <f t="shared" si="121"/>
        <v>0</v>
      </c>
      <c r="S130" s="14">
        <f t="shared" si="121"/>
        <v>0</v>
      </c>
      <c r="T130" s="14">
        <f t="shared" si="121"/>
        <v>0</v>
      </c>
      <c r="U130" s="14">
        <f t="shared" si="121"/>
        <v>0</v>
      </c>
      <c r="V130" s="14">
        <f t="shared" si="121"/>
        <v>0</v>
      </c>
      <c r="W130" s="14">
        <f t="shared" si="121"/>
        <v>0</v>
      </c>
      <c r="X130" s="14">
        <f t="shared" si="121"/>
        <v>0</v>
      </c>
      <c r="Y130" s="14">
        <f t="shared" si="121"/>
        <v>0</v>
      </c>
      <c r="Z130" s="14">
        <f t="shared" si="121"/>
        <v>0</v>
      </c>
      <c r="AA130" s="14">
        <f t="shared" si="121"/>
        <v>0</v>
      </c>
      <c r="AB130" s="14">
        <f t="shared" si="121"/>
        <v>0</v>
      </c>
      <c r="AC130" s="14">
        <f t="shared" si="121"/>
        <v>0</v>
      </c>
      <c r="AD130" s="14">
        <f t="shared" si="121"/>
        <v>0</v>
      </c>
      <c r="AE130" s="14">
        <f t="shared" si="121"/>
        <v>0</v>
      </c>
      <c r="AF130" s="14">
        <f t="shared" si="121"/>
        <v>0</v>
      </c>
      <c r="AG130" s="14">
        <f t="shared" si="121"/>
        <v>0</v>
      </c>
      <c r="AH130" s="14">
        <f t="shared" si="121"/>
        <v>0</v>
      </c>
      <c r="AI130" s="14">
        <f t="shared" si="121"/>
        <v>0</v>
      </c>
      <c r="AJ130" s="14">
        <f t="shared" si="121"/>
        <v>0</v>
      </c>
      <c r="AK130" s="14">
        <f t="shared" si="121"/>
        <v>0</v>
      </c>
      <c r="AL130" s="14">
        <f t="shared" si="121"/>
        <v>0</v>
      </c>
      <c r="AM130" s="14">
        <f t="shared" si="121"/>
        <v>0</v>
      </c>
      <c r="AN130" s="14">
        <f t="shared" si="121"/>
        <v>0</v>
      </c>
      <c r="AO130" s="14">
        <f t="shared" si="121"/>
        <v>0</v>
      </c>
      <c r="AP130" s="14">
        <f t="shared" si="121"/>
        <v>0</v>
      </c>
      <c r="AQ130" s="14">
        <f t="shared" si="121"/>
        <v>0</v>
      </c>
      <c r="AR130" s="14">
        <f t="shared" si="121"/>
        <v>0</v>
      </c>
      <c r="AS130" s="14">
        <f t="shared" si="121"/>
        <v>0</v>
      </c>
      <c r="AT130" s="14">
        <f t="shared" si="121"/>
        <v>0</v>
      </c>
      <c r="AU130" s="14">
        <f t="shared" si="121"/>
        <v>0</v>
      </c>
      <c r="AV130" s="14"/>
      <c r="AW130" s="14">
        <f t="shared" si="121"/>
        <v>0</v>
      </c>
      <c r="AX130" s="14">
        <f t="shared" si="121"/>
        <v>0</v>
      </c>
      <c r="AY130" s="14"/>
      <c r="AZ130" s="14"/>
      <c r="BA130" s="14">
        <f>SUM(BA102:BA129)</f>
        <v>0</v>
      </c>
      <c r="BB130" s="14">
        <f>SUM(BB102:BB129)</f>
        <v>0</v>
      </c>
      <c r="BC130" s="14">
        <f>SUM(BC102:BC129)</f>
        <v>0</v>
      </c>
      <c r="BD130" s="14"/>
      <c r="BE130" s="14">
        <f aca="true" t="shared" si="122" ref="BE130:CX130">SUM(BE102:BE129)</f>
        <v>0</v>
      </c>
      <c r="BF130" s="14">
        <f t="shared" si="122"/>
        <v>0</v>
      </c>
      <c r="BG130" s="14">
        <f t="shared" si="122"/>
        <v>0</v>
      </c>
      <c r="BH130" s="14">
        <f t="shared" si="122"/>
        <v>0</v>
      </c>
      <c r="BI130" s="14">
        <f t="shared" si="122"/>
        <v>0</v>
      </c>
      <c r="BJ130" s="14">
        <f t="shared" si="122"/>
        <v>0</v>
      </c>
      <c r="BK130" s="14">
        <f t="shared" si="122"/>
        <v>0</v>
      </c>
      <c r="BL130" s="14">
        <f t="shared" si="122"/>
        <v>0</v>
      </c>
      <c r="BM130" s="14">
        <f t="shared" si="122"/>
        <v>0</v>
      </c>
      <c r="BN130" s="14">
        <f t="shared" si="122"/>
        <v>0</v>
      </c>
      <c r="BO130" s="14">
        <f t="shared" si="122"/>
        <v>0</v>
      </c>
      <c r="BP130" s="14">
        <f t="shared" si="122"/>
        <v>0</v>
      </c>
      <c r="BQ130" s="14">
        <f t="shared" si="122"/>
        <v>0</v>
      </c>
      <c r="BR130" s="14">
        <f t="shared" si="122"/>
        <v>0</v>
      </c>
      <c r="BS130" s="14">
        <f t="shared" si="122"/>
        <v>0</v>
      </c>
      <c r="BT130" s="14">
        <f t="shared" si="122"/>
        <v>0</v>
      </c>
      <c r="BU130" s="14">
        <f t="shared" si="122"/>
        <v>0</v>
      </c>
      <c r="BV130" s="14">
        <f t="shared" si="122"/>
        <v>0</v>
      </c>
      <c r="BW130" s="14">
        <f t="shared" si="122"/>
        <v>0</v>
      </c>
      <c r="BX130" s="14">
        <f t="shared" si="122"/>
        <v>0</v>
      </c>
      <c r="BY130" s="14">
        <f t="shared" si="122"/>
        <v>0</v>
      </c>
      <c r="BZ130" s="14">
        <f t="shared" si="122"/>
        <v>0</v>
      </c>
      <c r="CA130" s="14">
        <f t="shared" si="122"/>
        <v>0</v>
      </c>
      <c r="CB130" s="14">
        <f t="shared" si="122"/>
        <v>0</v>
      </c>
      <c r="CC130" s="14">
        <f t="shared" si="122"/>
        <v>0</v>
      </c>
      <c r="CD130" s="14">
        <f t="shared" si="122"/>
        <v>0</v>
      </c>
      <c r="CE130" s="14">
        <f t="shared" si="122"/>
        <v>0</v>
      </c>
      <c r="CF130" s="14">
        <f t="shared" si="122"/>
        <v>0</v>
      </c>
      <c r="CG130" s="14">
        <f t="shared" si="122"/>
        <v>0</v>
      </c>
      <c r="CH130" s="14">
        <f t="shared" si="122"/>
        <v>0</v>
      </c>
      <c r="CI130" s="14">
        <f t="shared" si="122"/>
        <v>0</v>
      </c>
      <c r="CJ130" s="14">
        <f t="shared" si="122"/>
        <v>0</v>
      </c>
      <c r="CK130" s="14">
        <f t="shared" si="122"/>
        <v>0</v>
      </c>
      <c r="CL130" s="14">
        <f t="shared" si="122"/>
        <v>0</v>
      </c>
      <c r="CM130" s="14">
        <f t="shared" si="122"/>
        <v>0</v>
      </c>
      <c r="CN130" s="14">
        <f t="shared" si="122"/>
        <v>0</v>
      </c>
      <c r="CO130" s="14">
        <f t="shared" si="122"/>
        <v>0</v>
      </c>
      <c r="CP130" s="14">
        <f t="shared" si="122"/>
        <v>0</v>
      </c>
      <c r="CQ130" s="14">
        <f t="shared" si="122"/>
        <v>0</v>
      </c>
      <c r="CR130" s="14">
        <f t="shared" si="122"/>
        <v>0</v>
      </c>
      <c r="CS130" s="14">
        <f t="shared" si="122"/>
        <v>0</v>
      </c>
      <c r="CT130" s="14">
        <f t="shared" si="122"/>
        <v>0</v>
      </c>
      <c r="CU130" s="14">
        <f t="shared" si="122"/>
        <v>0</v>
      </c>
      <c r="CV130" s="14">
        <f t="shared" si="122"/>
        <v>0</v>
      </c>
      <c r="CW130" s="14">
        <f t="shared" si="122"/>
        <v>0</v>
      </c>
      <c r="CX130" s="14">
        <f t="shared" si="122"/>
        <v>0</v>
      </c>
    </row>
    <row r="131" ht="15">
      <c r="A131" s="22"/>
    </row>
    <row r="132" ht="15">
      <c r="A132" s="18" t="s">
        <v>155</v>
      </c>
    </row>
    <row r="133" spans="1:102" ht="15">
      <c r="A133" s="13" t="s">
        <v>93</v>
      </c>
      <c r="B133" s="14">
        <f aca="true" t="shared" si="123" ref="B133:AG133">B40+B71+B102</f>
        <v>0.01367226224428362</v>
      </c>
      <c r="C133" s="14">
        <f t="shared" si="123"/>
        <v>0.06434156960940746</v>
      </c>
      <c r="D133" s="14">
        <f t="shared" si="123"/>
        <v>0.13318937670284522</v>
      </c>
      <c r="E133" s="14">
        <f t="shared" si="123"/>
        <v>0</v>
      </c>
      <c r="F133" s="14">
        <f t="shared" si="123"/>
        <v>0</v>
      </c>
      <c r="G133" s="14">
        <f t="shared" si="123"/>
        <v>1.0612833882831396</v>
      </c>
      <c r="H133" s="14">
        <f t="shared" si="123"/>
        <v>5.037557758527208</v>
      </c>
      <c r="I133" s="14">
        <f t="shared" si="123"/>
        <v>0.022211003346769096</v>
      </c>
      <c r="J133" s="14">
        <f t="shared" si="123"/>
        <v>0</v>
      </c>
      <c r="K133" s="14">
        <f t="shared" si="123"/>
        <v>0.7715874922242404</v>
      </c>
      <c r="L133" s="14">
        <f t="shared" si="123"/>
        <v>0.3803977846634609</v>
      </c>
      <c r="M133" s="14">
        <f t="shared" si="123"/>
        <v>0.2869276647376612</v>
      </c>
      <c r="N133" s="14">
        <f t="shared" si="123"/>
        <v>0.08231792245660277</v>
      </c>
      <c r="O133" s="14">
        <f t="shared" si="123"/>
        <v>5.873868314422849</v>
      </c>
      <c r="P133" s="14">
        <f t="shared" si="123"/>
        <v>11.027784714818821</v>
      </c>
      <c r="Q133" s="14">
        <f t="shared" si="123"/>
        <v>17.865340838245597</v>
      </c>
      <c r="R133" s="14">
        <f t="shared" si="123"/>
        <v>1.803423941462371</v>
      </c>
      <c r="S133" s="14">
        <f t="shared" si="123"/>
        <v>4.84379737363953</v>
      </c>
      <c r="T133" s="14">
        <f t="shared" si="123"/>
        <v>7.1712627701478695</v>
      </c>
      <c r="U133" s="14">
        <f t="shared" si="123"/>
        <v>4.210577346850662</v>
      </c>
      <c r="V133" s="14">
        <f t="shared" si="123"/>
        <v>41.159729080774966</v>
      </c>
      <c r="W133" s="14">
        <f t="shared" si="123"/>
        <v>6.66432310532257</v>
      </c>
      <c r="X133" s="14">
        <f t="shared" si="123"/>
        <v>5.3295756632207905</v>
      </c>
      <c r="Y133" s="14">
        <f t="shared" si="123"/>
        <v>5.868024118268211</v>
      </c>
      <c r="Z133" s="14">
        <f t="shared" si="123"/>
        <v>0.3539965852458409</v>
      </c>
      <c r="AA133" s="14">
        <f t="shared" si="123"/>
        <v>0.37380293577254753</v>
      </c>
      <c r="AB133" s="14">
        <f t="shared" si="123"/>
        <v>0</v>
      </c>
      <c r="AC133" s="14">
        <f t="shared" si="123"/>
        <v>0</v>
      </c>
      <c r="AD133" s="14">
        <f t="shared" si="123"/>
        <v>12.391901867736776</v>
      </c>
      <c r="AE133" s="14">
        <f t="shared" si="123"/>
        <v>0</v>
      </c>
      <c r="AF133" s="14">
        <f t="shared" si="123"/>
        <v>0</v>
      </c>
      <c r="AG133" s="14">
        <f t="shared" si="123"/>
        <v>0</v>
      </c>
      <c r="AH133" s="14">
        <f aca="true" t="shared" si="124" ref="AH133:AX133">AH40+AH71+AH102</f>
        <v>0</v>
      </c>
      <c r="AI133" s="14">
        <f t="shared" si="124"/>
        <v>427.55801426814946</v>
      </c>
      <c r="AJ133" s="14">
        <f t="shared" si="124"/>
        <v>571.3156189311645</v>
      </c>
      <c r="AK133" s="14">
        <f t="shared" si="124"/>
        <v>613.5934784860343</v>
      </c>
      <c r="AL133" s="14">
        <f t="shared" si="124"/>
        <v>134.24773938928706</v>
      </c>
      <c r="AM133" s="14">
        <f t="shared" si="124"/>
        <v>304.91129591971765</v>
      </c>
      <c r="AN133" s="14">
        <f t="shared" si="124"/>
        <v>5.952749546690096</v>
      </c>
      <c r="AO133" s="14">
        <f t="shared" si="124"/>
        <v>19.059838108837628</v>
      </c>
      <c r="AP133" s="14">
        <f t="shared" si="124"/>
        <v>1866.4911460502792</v>
      </c>
      <c r="AQ133" s="14">
        <f t="shared" si="124"/>
        <v>59.106138808803884</v>
      </c>
      <c r="AR133" s="14">
        <f t="shared" si="124"/>
        <v>188.35181554451788</v>
      </c>
      <c r="AS133" s="14">
        <f t="shared" si="124"/>
        <v>61.18436572376441</v>
      </c>
      <c r="AT133" s="14">
        <f t="shared" si="124"/>
        <v>220.1224522269524</v>
      </c>
      <c r="AU133" s="14">
        <f t="shared" si="124"/>
        <v>20.516247193887953</v>
      </c>
      <c r="AV133" s="14"/>
      <c r="AW133" s="14">
        <f t="shared" si="124"/>
        <v>21.432840995464783</v>
      </c>
      <c r="AX133" s="14">
        <f t="shared" si="124"/>
        <v>77.09561295209943</v>
      </c>
      <c r="AY133" s="14"/>
      <c r="AZ133" s="14"/>
      <c r="BA133" s="14">
        <f aca="true" t="shared" si="125" ref="BA133:BC160">BA40+BA71+BA102</f>
        <v>97.65727583662736</v>
      </c>
      <c r="BB133" s="14">
        <f t="shared" si="125"/>
        <v>23.081833733170487</v>
      </c>
      <c r="BC133" s="14">
        <f t="shared" si="125"/>
        <v>30.337746140334662</v>
      </c>
      <c r="BD133" s="14"/>
      <c r="BE133" s="14">
        <f aca="true" t="shared" si="126" ref="BE133:CX133">BE40+BE71+BE102</f>
        <v>72.54906874867105</v>
      </c>
      <c r="BF133" s="14">
        <f t="shared" si="126"/>
        <v>10.057519506684518</v>
      </c>
      <c r="BG133" s="14">
        <f t="shared" si="126"/>
        <v>0.13612039527911374</v>
      </c>
      <c r="BH133" s="14">
        <f t="shared" si="126"/>
        <v>188.65394235611092</v>
      </c>
      <c r="BI133" s="14">
        <f t="shared" si="126"/>
        <v>57.30604164838359</v>
      </c>
      <c r="BJ133" s="14">
        <f t="shared" si="126"/>
        <v>28.57123115577887</v>
      </c>
      <c r="BK133" s="14">
        <f t="shared" si="126"/>
        <v>5.337164988006158</v>
      </c>
      <c r="BL133" s="14">
        <f t="shared" si="126"/>
        <v>14.289025157232704</v>
      </c>
      <c r="BM133" s="14">
        <f t="shared" si="126"/>
        <v>3.788890188282076</v>
      </c>
      <c r="BN133" s="14">
        <f t="shared" si="126"/>
        <v>0</v>
      </c>
      <c r="BO133" s="14">
        <f t="shared" si="126"/>
        <v>0.3449652040462301</v>
      </c>
      <c r="BP133" s="14">
        <f t="shared" si="126"/>
        <v>0.20974689174767852</v>
      </c>
      <c r="BQ133" s="14">
        <f t="shared" si="126"/>
        <v>12.957749999999987</v>
      </c>
      <c r="BR133" s="14">
        <f t="shared" si="126"/>
        <v>4.404214285714287</v>
      </c>
      <c r="BS133" s="14">
        <f t="shared" si="126"/>
        <v>0</v>
      </c>
      <c r="BT133" s="14">
        <f t="shared" si="126"/>
        <v>0.30579468137574833</v>
      </c>
      <c r="BU133" s="14">
        <f t="shared" si="126"/>
        <v>3.208221714876542</v>
      </c>
      <c r="BV133" s="14">
        <f t="shared" si="126"/>
        <v>0</v>
      </c>
      <c r="BW133" s="14">
        <f t="shared" si="126"/>
        <v>0</v>
      </c>
      <c r="BX133" s="14">
        <f t="shared" si="126"/>
        <v>0</v>
      </c>
      <c r="BY133" s="14">
        <f t="shared" si="126"/>
        <v>0.054793315743183725</v>
      </c>
      <c r="BZ133" s="14">
        <f t="shared" si="126"/>
        <v>0</v>
      </c>
      <c r="CA133" s="14">
        <f t="shared" si="126"/>
        <v>0</v>
      </c>
      <c r="CB133" s="14">
        <f t="shared" si="126"/>
        <v>0</v>
      </c>
      <c r="CC133" s="14">
        <f t="shared" si="126"/>
        <v>0</v>
      </c>
      <c r="CD133" s="14">
        <f t="shared" si="126"/>
        <v>0</v>
      </c>
      <c r="CE133" s="14">
        <f t="shared" si="126"/>
        <v>0</v>
      </c>
      <c r="CF133" s="14">
        <f t="shared" si="126"/>
        <v>0.02826544358058861</v>
      </c>
      <c r="CG133" s="14">
        <f t="shared" si="126"/>
        <v>0</v>
      </c>
      <c r="CH133" s="14">
        <f t="shared" si="126"/>
        <v>0.06776334570013946</v>
      </c>
      <c r="CI133" s="14">
        <f t="shared" si="126"/>
        <v>29.548043019468523</v>
      </c>
      <c r="CJ133" s="14">
        <f t="shared" si="126"/>
        <v>0</v>
      </c>
      <c r="CK133" s="14">
        <f t="shared" si="126"/>
        <v>2.8475874519945514</v>
      </c>
      <c r="CL133" s="14">
        <f t="shared" si="126"/>
        <v>7.661400894187779</v>
      </c>
      <c r="CM133" s="14">
        <f t="shared" si="126"/>
        <v>7.69700168918919</v>
      </c>
      <c r="CN133" s="14">
        <f t="shared" si="126"/>
        <v>75.74995246549354</v>
      </c>
      <c r="CO133" s="14">
        <f t="shared" si="126"/>
        <v>0</v>
      </c>
      <c r="CP133" s="14">
        <f t="shared" si="126"/>
        <v>0.8660156250000005</v>
      </c>
      <c r="CQ133" s="14">
        <f t="shared" si="126"/>
        <v>0.052072072072072054</v>
      </c>
      <c r="CR133" s="14">
        <f t="shared" si="126"/>
        <v>0.3404255319148936</v>
      </c>
      <c r="CS133" s="14">
        <f t="shared" si="126"/>
        <v>0</v>
      </c>
      <c r="CT133" s="14">
        <f t="shared" si="126"/>
        <v>52.34625092798813</v>
      </c>
      <c r="CU133" s="14">
        <f t="shared" si="126"/>
        <v>15.638297872340425</v>
      </c>
      <c r="CV133" s="14">
        <f t="shared" si="126"/>
        <v>0.13499999999999998</v>
      </c>
      <c r="CW133" s="14">
        <f t="shared" si="126"/>
        <v>69.9737819025522</v>
      </c>
      <c r="CX133" s="14">
        <f t="shared" si="126"/>
        <v>33.54838709677419</v>
      </c>
    </row>
    <row r="134" spans="1:102" ht="15">
      <c r="A134" s="13" t="s">
        <v>94</v>
      </c>
      <c r="B134" s="14">
        <f aca="true" t="shared" si="127" ref="B134:AG134">B41+B72+B103</f>
        <v>0.8148668297593038</v>
      </c>
      <c r="C134" s="14">
        <f t="shared" si="127"/>
        <v>12.16055665617801</v>
      </c>
      <c r="D134" s="14">
        <f t="shared" si="127"/>
        <v>125.59758223078305</v>
      </c>
      <c r="E134" s="14">
        <f t="shared" si="127"/>
        <v>82.86429132994155</v>
      </c>
      <c r="F134" s="14">
        <f t="shared" si="127"/>
        <v>31.165913043478263</v>
      </c>
      <c r="G134" s="14">
        <f t="shared" si="127"/>
        <v>3.456751607550798</v>
      </c>
      <c r="H134" s="14">
        <f t="shared" si="127"/>
        <v>318.10695610464455</v>
      </c>
      <c r="I134" s="14">
        <f t="shared" si="127"/>
        <v>22.410902376890018</v>
      </c>
      <c r="J134" s="14">
        <f t="shared" si="127"/>
        <v>7.935548475193444</v>
      </c>
      <c r="K134" s="14">
        <f t="shared" si="127"/>
        <v>2.0446045218355864</v>
      </c>
      <c r="L134" s="14">
        <f t="shared" si="127"/>
        <v>58.34034024121946</v>
      </c>
      <c r="M134" s="14">
        <f t="shared" si="127"/>
        <v>53.04723159081638</v>
      </c>
      <c r="N134" s="14">
        <f t="shared" si="127"/>
        <v>0.880090380832321</v>
      </c>
      <c r="O134" s="14">
        <f t="shared" si="127"/>
        <v>693.821325299627</v>
      </c>
      <c r="P134" s="14">
        <f t="shared" si="127"/>
        <v>57.20272449425869</v>
      </c>
      <c r="Q134" s="14">
        <f t="shared" si="127"/>
        <v>1541.4785236539344</v>
      </c>
      <c r="R134" s="14">
        <f t="shared" si="127"/>
        <v>155.6051630907798</v>
      </c>
      <c r="S134" s="14">
        <f t="shared" si="127"/>
        <v>694.7779218752814</v>
      </c>
      <c r="T134" s="14">
        <f t="shared" si="127"/>
        <v>29.201757786737502</v>
      </c>
      <c r="U134" s="14">
        <f t="shared" si="127"/>
        <v>174.40654589323532</v>
      </c>
      <c r="V134" s="14">
        <f t="shared" si="127"/>
        <v>1150.2198917746914</v>
      </c>
      <c r="W134" s="14">
        <f t="shared" si="127"/>
        <v>186.23633274923816</v>
      </c>
      <c r="X134" s="14">
        <f t="shared" si="127"/>
        <v>677.1225880122015</v>
      </c>
      <c r="Y134" s="14">
        <f t="shared" si="127"/>
        <v>55.10840041504059</v>
      </c>
      <c r="Z134" s="14">
        <f t="shared" si="127"/>
        <v>3.3244896701348536</v>
      </c>
      <c r="AA134" s="14">
        <f t="shared" si="127"/>
        <v>569.9149310200827</v>
      </c>
      <c r="AB134" s="14">
        <f t="shared" si="127"/>
        <v>1.1634994480662986</v>
      </c>
      <c r="AC134" s="14">
        <f t="shared" si="127"/>
        <v>0</v>
      </c>
      <c r="AD134" s="14">
        <f t="shared" si="127"/>
        <v>0.7289354039845163</v>
      </c>
      <c r="AE134" s="14">
        <f t="shared" si="127"/>
        <v>17.821413574368165</v>
      </c>
      <c r="AF134" s="14">
        <f t="shared" si="127"/>
        <v>0</v>
      </c>
      <c r="AG134" s="14">
        <f t="shared" si="127"/>
        <v>335.62494991535544</v>
      </c>
      <c r="AH134" s="14">
        <f aca="true" t="shared" si="128" ref="AH134:AX134">AH41+AH72+AH103</f>
        <v>0</v>
      </c>
      <c r="AI134" s="14">
        <f t="shared" si="128"/>
        <v>648.213480307514</v>
      </c>
      <c r="AJ134" s="14">
        <f t="shared" si="128"/>
        <v>1019.8192591253668</v>
      </c>
      <c r="AK134" s="14">
        <f t="shared" si="128"/>
        <v>399.7598561311179</v>
      </c>
      <c r="AL134" s="14">
        <f t="shared" si="128"/>
        <v>223.19015927244456</v>
      </c>
      <c r="AM134" s="14">
        <f t="shared" si="128"/>
        <v>1198.8557771388898</v>
      </c>
      <c r="AN134" s="14">
        <f t="shared" si="128"/>
        <v>21.928504740371206</v>
      </c>
      <c r="AO134" s="14">
        <f t="shared" si="128"/>
        <v>51.10549998413606</v>
      </c>
      <c r="AP134" s="14">
        <f t="shared" si="128"/>
        <v>139.47884847234204</v>
      </c>
      <c r="AQ134" s="14">
        <f t="shared" si="128"/>
        <v>222.88879825610013</v>
      </c>
      <c r="AR134" s="14">
        <f t="shared" si="128"/>
        <v>343.4967512836967</v>
      </c>
      <c r="AS134" s="14">
        <f t="shared" si="128"/>
        <v>102.4689620131006</v>
      </c>
      <c r="AT134" s="14">
        <f t="shared" si="128"/>
        <v>101.18918827862082</v>
      </c>
      <c r="AU134" s="14">
        <f t="shared" si="128"/>
        <v>19.298930066609508</v>
      </c>
      <c r="AV134" s="14"/>
      <c r="AW134" s="14">
        <f t="shared" si="128"/>
        <v>43.583099262744284</v>
      </c>
      <c r="AX134" s="14">
        <f t="shared" si="128"/>
        <v>19.514827028500168</v>
      </c>
      <c r="AY134" s="14"/>
      <c r="AZ134" s="14"/>
      <c r="BA134" s="14">
        <f t="shared" si="125"/>
        <v>116.65846525280374</v>
      </c>
      <c r="BB134" s="14">
        <f t="shared" si="125"/>
        <v>27.572869255914068</v>
      </c>
      <c r="BC134" s="14">
        <f t="shared" si="125"/>
        <v>156.82714246094113</v>
      </c>
      <c r="BD134" s="14"/>
      <c r="BE134" s="14">
        <f aca="true" t="shared" si="129" ref="BE134:CX134">BE41+BE72+BE103</f>
        <v>178.6509663405159</v>
      </c>
      <c r="BF134" s="14">
        <f t="shared" si="129"/>
        <v>15.828227420355962</v>
      </c>
      <c r="BG134" s="14">
        <f t="shared" si="129"/>
        <v>0.4083611858373412</v>
      </c>
      <c r="BH134" s="14">
        <f t="shared" si="129"/>
        <v>73.67239032037804</v>
      </c>
      <c r="BI134" s="14">
        <f t="shared" si="129"/>
        <v>95.56298357985297</v>
      </c>
      <c r="BJ134" s="14">
        <f t="shared" si="129"/>
        <v>61.79359296482407</v>
      </c>
      <c r="BK134" s="14">
        <f t="shared" si="129"/>
        <v>6.806109480117945</v>
      </c>
      <c r="BL134" s="14">
        <f t="shared" si="129"/>
        <v>4.214748427672956</v>
      </c>
      <c r="BM134" s="14">
        <f t="shared" si="129"/>
        <v>0</v>
      </c>
      <c r="BN134" s="14">
        <f t="shared" si="129"/>
        <v>0</v>
      </c>
      <c r="BO134" s="14">
        <f t="shared" si="129"/>
        <v>20.927889045471293</v>
      </c>
      <c r="BP134" s="14">
        <f t="shared" si="129"/>
        <v>12.724644766025829</v>
      </c>
      <c r="BQ134" s="14">
        <f t="shared" si="129"/>
        <v>0.22149999999999978</v>
      </c>
      <c r="BR134" s="14">
        <f t="shared" si="129"/>
        <v>0.07528571428571432</v>
      </c>
      <c r="BS134" s="14">
        <f t="shared" si="129"/>
        <v>0</v>
      </c>
      <c r="BT134" s="14">
        <f t="shared" si="129"/>
        <v>0.6287952078056341</v>
      </c>
      <c r="BU134" s="14">
        <f t="shared" si="129"/>
        <v>8.220248225790565</v>
      </c>
      <c r="BV134" s="14">
        <f t="shared" si="129"/>
        <v>0</v>
      </c>
      <c r="BW134" s="14">
        <f t="shared" si="129"/>
        <v>0</v>
      </c>
      <c r="BX134" s="14">
        <f t="shared" si="129"/>
        <v>0</v>
      </c>
      <c r="BY134" s="14">
        <f t="shared" si="129"/>
        <v>0.016437994722955117</v>
      </c>
      <c r="BZ134" s="14">
        <f t="shared" si="129"/>
        <v>97.61752474146559</v>
      </c>
      <c r="CA134" s="14">
        <f t="shared" si="129"/>
        <v>51.394378961414425</v>
      </c>
      <c r="CB134" s="14">
        <f t="shared" si="129"/>
        <v>35.334760369176024</v>
      </c>
      <c r="CC134" s="14">
        <f t="shared" si="129"/>
        <v>0</v>
      </c>
      <c r="CD134" s="14">
        <f t="shared" si="129"/>
        <v>10.846391637940624</v>
      </c>
      <c r="CE134" s="14">
        <f t="shared" si="129"/>
        <v>0.041993772934504625</v>
      </c>
      <c r="CF134" s="14">
        <f t="shared" si="129"/>
        <v>1.714770243889042</v>
      </c>
      <c r="CG134" s="14">
        <f t="shared" si="129"/>
        <v>0</v>
      </c>
      <c r="CH134" s="14">
        <f t="shared" si="129"/>
        <v>2.1006637167043234</v>
      </c>
      <c r="CI134" s="14">
        <f t="shared" si="129"/>
        <v>78.3793002178954</v>
      </c>
      <c r="CJ134" s="14">
        <f t="shared" si="129"/>
        <v>2.3599716110716824</v>
      </c>
      <c r="CK134" s="14">
        <f t="shared" si="129"/>
        <v>520.3547305659455</v>
      </c>
      <c r="CL134" s="14">
        <f t="shared" si="129"/>
        <v>0</v>
      </c>
      <c r="CM134" s="14">
        <f t="shared" si="129"/>
        <v>0</v>
      </c>
      <c r="CN134" s="14">
        <f t="shared" si="129"/>
        <v>6.601799012770287</v>
      </c>
      <c r="CO134" s="14">
        <f t="shared" si="129"/>
        <v>2.085270602261088</v>
      </c>
      <c r="CP134" s="14">
        <f t="shared" si="129"/>
        <v>22.564518229166676</v>
      </c>
      <c r="CQ134" s="14">
        <f t="shared" si="129"/>
        <v>7.238018018018016</v>
      </c>
      <c r="CR134" s="14">
        <f t="shared" si="129"/>
        <v>7.659574468085107</v>
      </c>
      <c r="CS134" s="14">
        <f t="shared" si="129"/>
        <v>0.16666666666666666</v>
      </c>
      <c r="CT134" s="14">
        <f t="shared" si="129"/>
        <v>0</v>
      </c>
      <c r="CU134" s="14">
        <f t="shared" si="129"/>
        <v>0</v>
      </c>
      <c r="CV134" s="14">
        <f t="shared" si="129"/>
        <v>0</v>
      </c>
      <c r="CW134" s="14">
        <f t="shared" si="129"/>
        <v>0</v>
      </c>
      <c r="CX134" s="14">
        <f t="shared" si="129"/>
        <v>0</v>
      </c>
    </row>
    <row r="135" spans="1:102" ht="15">
      <c r="A135" s="13" t="s">
        <v>95</v>
      </c>
      <c r="B135" s="14">
        <f aca="true" t="shared" si="130" ref="B135:AG135">B42+B73+B104</f>
        <v>0.002734452448856724</v>
      </c>
      <c r="C135" s="14">
        <f t="shared" si="130"/>
        <v>0.6434156960940746</v>
      </c>
      <c r="D135" s="14">
        <f t="shared" si="130"/>
        <v>0.6659468835142263</v>
      </c>
      <c r="E135" s="14">
        <f t="shared" si="130"/>
        <v>0.8918857188154179</v>
      </c>
      <c r="F135" s="14">
        <f t="shared" si="130"/>
        <v>0.10973913043478262</v>
      </c>
      <c r="G135" s="14">
        <f t="shared" si="130"/>
        <v>0.48515812035800665</v>
      </c>
      <c r="H135" s="14">
        <f t="shared" si="130"/>
        <v>1.0371442444026604</v>
      </c>
      <c r="I135" s="14">
        <f t="shared" si="130"/>
        <v>0</v>
      </c>
      <c r="J135" s="14">
        <f t="shared" si="130"/>
        <v>0</v>
      </c>
      <c r="K135" s="14">
        <f t="shared" si="130"/>
        <v>0.4666364674459597</v>
      </c>
      <c r="L135" s="14">
        <f t="shared" si="130"/>
        <v>1.1411933539903827</v>
      </c>
      <c r="M135" s="14">
        <f t="shared" si="130"/>
        <v>1.1228485049824897</v>
      </c>
      <c r="N135" s="14">
        <f t="shared" si="130"/>
        <v>0.1006107941136256</v>
      </c>
      <c r="O135" s="14">
        <f t="shared" si="130"/>
        <v>5.521436215557478</v>
      </c>
      <c r="P135" s="14">
        <f t="shared" si="130"/>
        <v>15.75993429943862</v>
      </c>
      <c r="Q135" s="14">
        <f t="shared" si="130"/>
        <v>11.225125659428652</v>
      </c>
      <c r="R135" s="14">
        <f t="shared" si="130"/>
        <v>1.1331247773790118</v>
      </c>
      <c r="S135" s="14">
        <f t="shared" si="130"/>
        <v>2.3195649394893527</v>
      </c>
      <c r="T135" s="14">
        <f t="shared" si="130"/>
        <v>5.120093724537889</v>
      </c>
      <c r="U135" s="14">
        <f t="shared" si="130"/>
        <v>14.62621604695493</v>
      </c>
      <c r="V135" s="14">
        <f t="shared" si="130"/>
        <v>69.21387278259671</v>
      </c>
      <c r="W135" s="14">
        <f t="shared" si="130"/>
        <v>11.20667268457228</v>
      </c>
      <c r="X135" s="14">
        <f t="shared" si="130"/>
        <v>1.243567654751518</v>
      </c>
      <c r="Y135" s="14">
        <f t="shared" si="130"/>
        <v>0</v>
      </c>
      <c r="Z135" s="14">
        <f t="shared" si="130"/>
        <v>0</v>
      </c>
      <c r="AA135" s="14">
        <f t="shared" si="130"/>
        <v>0</v>
      </c>
      <c r="AB135" s="14">
        <f t="shared" si="130"/>
        <v>0.5044668071072989</v>
      </c>
      <c r="AC135" s="14">
        <f t="shared" si="130"/>
        <v>0</v>
      </c>
      <c r="AD135" s="14">
        <f t="shared" si="130"/>
        <v>0</v>
      </c>
      <c r="AE135" s="14">
        <f t="shared" si="130"/>
        <v>0.40274380959024103</v>
      </c>
      <c r="AF135" s="14">
        <f t="shared" si="130"/>
        <v>0</v>
      </c>
      <c r="AG135" s="14">
        <f t="shared" si="130"/>
        <v>0</v>
      </c>
      <c r="AH135" s="14">
        <f aca="true" t="shared" si="131" ref="AH135:AX135">AH42+AH73+AH104</f>
        <v>2.968823010582618</v>
      </c>
      <c r="AI135" s="14">
        <f t="shared" si="131"/>
        <v>2259.1035354888004</v>
      </c>
      <c r="AJ135" s="14">
        <f t="shared" si="131"/>
        <v>1595.5182411835742</v>
      </c>
      <c r="AK135" s="14">
        <f t="shared" si="131"/>
        <v>771.8962238725207</v>
      </c>
      <c r="AL135" s="14">
        <f t="shared" si="131"/>
        <v>557.7119951607269</v>
      </c>
      <c r="AM135" s="14">
        <f t="shared" si="131"/>
        <v>2165.9789693787943</v>
      </c>
      <c r="AN135" s="14">
        <f t="shared" si="131"/>
        <v>30.730433557271947</v>
      </c>
      <c r="AO135" s="14">
        <f t="shared" si="131"/>
        <v>49.22046105029497</v>
      </c>
      <c r="AP135" s="14">
        <f t="shared" si="131"/>
        <v>651.6753690331069</v>
      </c>
      <c r="AQ135" s="14">
        <f t="shared" si="131"/>
        <v>640.579699036636</v>
      </c>
      <c r="AR135" s="14">
        <f t="shared" si="131"/>
        <v>482.60665317092804</v>
      </c>
      <c r="AS135" s="14">
        <f t="shared" si="131"/>
        <v>147.02068462749216</v>
      </c>
      <c r="AT135" s="14">
        <f t="shared" si="131"/>
        <v>407.9219125582696</v>
      </c>
      <c r="AU135" s="14">
        <f t="shared" si="131"/>
        <v>110.95400255218419</v>
      </c>
      <c r="AV135" s="14"/>
      <c r="AW135" s="14">
        <f t="shared" si="131"/>
        <v>45.28696528330425</v>
      </c>
      <c r="AX135" s="14">
        <f t="shared" si="131"/>
        <v>7.950485085685254</v>
      </c>
      <c r="AY135" s="14"/>
      <c r="AZ135" s="14"/>
      <c r="BA135" s="14">
        <f t="shared" si="125"/>
        <v>81.09809974811137</v>
      </c>
      <c r="BB135" s="14">
        <f t="shared" si="125"/>
        <v>19.16798147834377</v>
      </c>
      <c r="BC135" s="14">
        <f t="shared" si="125"/>
        <v>126.63017472496996</v>
      </c>
      <c r="BD135" s="14"/>
      <c r="BE135" s="14">
        <f aca="true" t="shared" si="132" ref="BE135:CX135">BE42+BE73+BE104</f>
        <v>107.61891378954155</v>
      </c>
      <c r="BF135" s="14">
        <f t="shared" si="132"/>
        <v>8.68354143200084</v>
      </c>
      <c r="BG135" s="14">
        <f t="shared" si="132"/>
        <v>0.3062708893780059</v>
      </c>
      <c r="BH135" s="14">
        <f t="shared" si="132"/>
        <v>34.99438540217957</v>
      </c>
      <c r="BI135" s="14">
        <f t="shared" si="132"/>
        <v>68.25927398560927</v>
      </c>
      <c r="BJ135" s="14">
        <f t="shared" si="132"/>
        <v>58.58209798994971</v>
      </c>
      <c r="BK135" s="14">
        <f t="shared" si="132"/>
        <v>5.7778483356396935</v>
      </c>
      <c r="BL135" s="14">
        <f t="shared" si="132"/>
        <v>18.0925786163522</v>
      </c>
      <c r="BM135" s="14">
        <f t="shared" si="132"/>
        <v>108.1793474447434</v>
      </c>
      <c r="BN135" s="14">
        <f t="shared" si="132"/>
        <v>0</v>
      </c>
      <c r="BO135" s="14">
        <f t="shared" si="132"/>
        <v>327.71694384391856</v>
      </c>
      <c r="BP135" s="14">
        <f t="shared" si="132"/>
        <v>199.2595471602946</v>
      </c>
      <c r="BQ135" s="14">
        <f t="shared" si="132"/>
        <v>2.4364999999999974</v>
      </c>
      <c r="BR135" s="14">
        <f t="shared" si="132"/>
        <v>0.8281428571428574</v>
      </c>
      <c r="BS135" s="14">
        <f t="shared" si="132"/>
        <v>0</v>
      </c>
      <c r="BT135" s="14">
        <f t="shared" si="132"/>
        <v>0.412830498582671</v>
      </c>
      <c r="BU135" s="14">
        <f t="shared" si="132"/>
        <v>5.396938671605488</v>
      </c>
      <c r="BV135" s="14">
        <f t="shared" si="132"/>
        <v>0</v>
      </c>
      <c r="BW135" s="14">
        <f t="shared" si="132"/>
        <v>0</v>
      </c>
      <c r="BX135" s="14">
        <f t="shared" si="132"/>
        <v>0</v>
      </c>
      <c r="BY135" s="14">
        <f t="shared" si="132"/>
        <v>0.9917590149516254</v>
      </c>
      <c r="BZ135" s="14">
        <f t="shared" si="132"/>
        <v>0</v>
      </c>
      <c r="CA135" s="14">
        <f t="shared" si="132"/>
        <v>0</v>
      </c>
      <c r="CB135" s="14">
        <f t="shared" si="132"/>
        <v>0</v>
      </c>
      <c r="CC135" s="14">
        <f t="shared" si="132"/>
        <v>0</v>
      </c>
      <c r="CD135" s="14">
        <f t="shared" si="132"/>
        <v>0</v>
      </c>
      <c r="CE135" s="14">
        <f t="shared" si="132"/>
        <v>0</v>
      </c>
      <c r="CF135" s="14">
        <f t="shared" si="132"/>
        <v>26.852171401559175</v>
      </c>
      <c r="CG135" s="14">
        <f t="shared" si="132"/>
        <v>0</v>
      </c>
      <c r="CH135" s="14">
        <f t="shared" si="132"/>
        <v>16.534256350834028</v>
      </c>
      <c r="CI135" s="14">
        <f t="shared" si="132"/>
        <v>103.67477128915257</v>
      </c>
      <c r="CJ135" s="14">
        <f t="shared" si="132"/>
        <v>37.94464158978</v>
      </c>
      <c r="CK135" s="14">
        <f t="shared" si="132"/>
        <v>95.81294250240491</v>
      </c>
      <c r="CL135" s="14">
        <f t="shared" si="132"/>
        <v>14.271236959761552</v>
      </c>
      <c r="CM135" s="14">
        <f t="shared" si="132"/>
        <v>20.91461148648649</v>
      </c>
      <c r="CN135" s="14">
        <f t="shared" si="132"/>
        <v>260.31576452078696</v>
      </c>
      <c r="CO135" s="14">
        <f t="shared" si="132"/>
        <v>47.19296626169831</v>
      </c>
      <c r="CP135" s="14">
        <f t="shared" si="132"/>
        <v>21.121158854166676</v>
      </c>
      <c r="CQ135" s="14">
        <f t="shared" si="132"/>
        <v>18.74594594594594</v>
      </c>
      <c r="CR135" s="14">
        <f t="shared" si="132"/>
        <v>0</v>
      </c>
      <c r="CS135" s="14">
        <f t="shared" si="132"/>
        <v>0.3181818181818182</v>
      </c>
      <c r="CT135" s="14">
        <f t="shared" si="132"/>
        <v>4.121752041573868</v>
      </c>
      <c r="CU135" s="14">
        <f t="shared" si="132"/>
        <v>0.08687943262411348</v>
      </c>
      <c r="CV135" s="14">
        <f t="shared" si="132"/>
        <v>0</v>
      </c>
      <c r="CW135" s="14">
        <f t="shared" si="132"/>
        <v>0.8728538283062646</v>
      </c>
      <c r="CX135" s="14">
        <f t="shared" si="132"/>
        <v>1.8064516129032258</v>
      </c>
    </row>
    <row r="136" spans="1:102" ht="15">
      <c r="A136" s="13" t="s">
        <v>97</v>
      </c>
      <c r="B136" s="14">
        <f aca="true" t="shared" si="133" ref="B136:AG136">B43+B74+B105</f>
        <v>0.3418065561070905</v>
      </c>
      <c r="C136" s="14">
        <f t="shared" si="133"/>
        <v>0.2573662784376298</v>
      </c>
      <c r="D136" s="14">
        <f t="shared" si="133"/>
        <v>0.13318937670284522</v>
      </c>
      <c r="E136" s="14">
        <f t="shared" si="133"/>
        <v>0.32432207956924286</v>
      </c>
      <c r="F136" s="14">
        <f t="shared" si="133"/>
        <v>0</v>
      </c>
      <c r="G136" s="14">
        <f t="shared" si="133"/>
        <v>50.09257592696419</v>
      </c>
      <c r="H136" s="14">
        <f t="shared" si="133"/>
        <v>2.963269269721887</v>
      </c>
      <c r="I136" s="14">
        <f t="shared" si="133"/>
        <v>0.7773851171369184</v>
      </c>
      <c r="J136" s="14">
        <f t="shared" si="133"/>
        <v>1.023941738734638</v>
      </c>
      <c r="K136" s="14">
        <f t="shared" si="133"/>
        <v>3.7637915071628063</v>
      </c>
      <c r="L136" s="14">
        <f t="shared" si="133"/>
        <v>7.075398794740372</v>
      </c>
      <c r="M136" s="14">
        <f t="shared" si="133"/>
        <v>6.949181420854792</v>
      </c>
      <c r="N136" s="14">
        <f t="shared" si="133"/>
        <v>1.1788739512303608</v>
      </c>
      <c r="O136" s="14">
        <f t="shared" si="133"/>
        <v>126.40564612637972</v>
      </c>
      <c r="P136" s="14">
        <f t="shared" si="133"/>
        <v>23.05620017880835</v>
      </c>
      <c r="Q136" s="14">
        <f t="shared" si="133"/>
        <v>1082.9874755927642</v>
      </c>
      <c r="R136" s="14">
        <f t="shared" si="133"/>
        <v>109.32260176121453</v>
      </c>
      <c r="S136" s="14">
        <f t="shared" si="133"/>
        <v>257.8128207744195</v>
      </c>
      <c r="T136" s="14">
        <f t="shared" si="133"/>
        <v>46.957679143391836</v>
      </c>
      <c r="U136" s="14">
        <f t="shared" si="133"/>
        <v>43.767843473842404</v>
      </c>
      <c r="V136" s="14">
        <f t="shared" si="133"/>
        <v>2561.937166813809</v>
      </c>
      <c r="W136" s="14">
        <f t="shared" si="133"/>
        <v>414.81266851089885</v>
      </c>
      <c r="X136" s="14">
        <f t="shared" si="133"/>
        <v>151.27112257441675</v>
      </c>
      <c r="Y136" s="14">
        <f t="shared" si="133"/>
        <v>268.1431890565169</v>
      </c>
      <c r="Z136" s="14">
        <f t="shared" si="133"/>
        <v>16.176104830146905</v>
      </c>
      <c r="AA136" s="14">
        <f t="shared" si="133"/>
        <v>110.37220840250914</v>
      </c>
      <c r="AB136" s="14">
        <f t="shared" si="133"/>
        <v>0</v>
      </c>
      <c r="AC136" s="14">
        <f t="shared" si="133"/>
        <v>0.05918524212144504</v>
      </c>
      <c r="AD136" s="14">
        <f t="shared" si="133"/>
        <v>0</v>
      </c>
      <c r="AE136" s="14">
        <f t="shared" si="133"/>
        <v>0</v>
      </c>
      <c r="AF136" s="14">
        <f t="shared" si="133"/>
        <v>0</v>
      </c>
      <c r="AG136" s="14">
        <f t="shared" si="133"/>
        <v>0</v>
      </c>
      <c r="AH136" s="14">
        <f aca="true" t="shared" si="134" ref="AH136:AX136">AH43+AH74+AH105</f>
        <v>0</v>
      </c>
      <c r="AI136" s="14">
        <f t="shared" si="134"/>
        <v>63.31323128894737</v>
      </c>
      <c r="AJ136" s="14">
        <f t="shared" si="134"/>
        <v>39.087149304456574</v>
      </c>
      <c r="AK136" s="14">
        <f t="shared" si="134"/>
        <v>22.371334893212193</v>
      </c>
      <c r="AL136" s="14">
        <f t="shared" si="134"/>
        <v>23.00386378024409</v>
      </c>
      <c r="AM136" s="14">
        <f t="shared" si="134"/>
        <v>37.55952781556522</v>
      </c>
      <c r="AN136" s="14">
        <f t="shared" si="134"/>
        <v>1.0684422263289914</v>
      </c>
      <c r="AO136" s="14">
        <f t="shared" si="134"/>
        <v>5.86456557195004</v>
      </c>
      <c r="AP136" s="14">
        <f t="shared" si="134"/>
        <v>61.82933345392061</v>
      </c>
      <c r="AQ136" s="14">
        <f t="shared" si="134"/>
        <v>1.2407777230855779</v>
      </c>
      <c r="AR136" s="14">
        <f t="shared" si="134"/>
        <v>698.9001135246231</v>
      </c>
      <c r="AS136" s="14">
        <f t="shared" si="134"/>
        <v>62.37241166014819</v>
      </c>
      <c r="AT136" s="14">
        <f t="shared" si="134"/>
        <v>8.440425183429983</v>
      </c>
      <c r="AU136" s="14">
        <f t="shared" si="134"/>
        <v>7.571118718439115</v>
      </c>
      <c r="AV136" s="14"/>
      <c r="AW136" s="14">
        <f t="shared" si="134"/>
        <v>0.896771589768401</v>
      </c>
      <c r="AX136" s="14">
        <f t="shared" si="134"/>
        <v>0</v>
      </c>
      <c r="AY136" s="14"/>
      <c r="AZ136" s="14"/>
      <c r="BA136" s="14">
        <f t="shared" si="125"/>
        <v>31.46708602213785</v>
      </c>
      <c r="BB136" s="14">
        <f t="shared" si="125"/>
        <v>7.437418680871557</v>
      </c>
      <c r="BC136" s="14">
        <f t="shared" si="125"/>
        <v>25.05855597670334</v>
      </c>
      <c r="BD136" s="14"/>
      <c r="BE136" s="14">
        <f aca="true" t="shared" si="135" ref="BE136:CX136">BE43+BE74+BE105</f>
        <v>52.02473195630408</v>
      </c>
      <c r="BF136" s="14">
        <f t="shared" si="135"/>
        <v>5.358514491266341</v>
      </c>
      <c r="BG136" s="14">
        <f t="shared" si="135"/>
        <v>0.06806019763955687</v>
      </c>
      <c r="BH136" s="14">
        <f t="shared" si="135"/>
        <v>174.97192701089784</v>
      </c>
      <c r="BI136" s="14">
        <f t="shared" si="135"/>
        <v>307.0873616864212</v>
      </c>
      <c r="BJ136" s="14">
        <f t="shared" si="135"/>
        <v>226.68724874371847</v>
      </c>
      <c r="BK136" s="14">
        <f t="shared" si="135"/>
        <v>12.730852264968819</v>
      </c>
      <c r="BL136" s="14">
        <f t="shared" si="135"/>
        <v>5.242735849056603</v>
      </c>
      <c r="BM136" s="14">
        <f t="shared" si="135"/>
        <v>0</v>
      </c>
      <c r="BN136" s="14">
        <f t="shared" si="135"/>
        <v>0</v>
      </c>
      <c r="BO136" s="14">
        <f t="shared" si="135"/>
        <v>0.45995360539497343</v>
      </c>
      <c r="BP136" s="14">
        <f t="shared" si="135"/>
        <v>0.27966252233023803</v>
      </c>
      <c r="BQ136" s="14">
        <f t="shared" si="135"/>
        <v>0</v>
      </c>
      <c r="BR136" s="14">
        <f t="shared" si="135"/>
        <v>0</v>
      </c>
      <c r="BS136" s="14">
        <f t="shared" si="135"/>
        <v>0</v>
      </c>
      <c r="BT136" s="14">
        <f t="shared" si="135"/>
        <v>0.7566110561212653</v>
      </c>
      <c r="BU136" s="14">
        <f t="shared" si="135"/>
        <v>9.891186533369488</v>
      </c>
      <c r="BV136" s="14">
        <f t="shared" si="135"/>
        <v>0</v>
      </c>
      <c r="BW136" s="14">
        <f t="shared" si="135"/>
        <v>0</v>
      </c>
      <c r="BX136" s="14">
        <f t="shared" si="135"/>
        <v>0</v>
      </c>
      <c r="BY136" s="14">
        <f t="shared" si="135"/>
        <v>4.619076517150388</v>
      </c>
      <c r="BZ136" s="14">
        <f t="shared" si="135"/>
        <v>13.932436339375071</v>
      </c>
      <c r="CA136" s="14">
        <f t="shared" si="135"/>
        <v>7.335249638607804</v>
      </c>
      <c r="CB136" s="14">
        <f t="shared" si="135"/>
        <v>5.043144668075169</v>
      </c>
      <c r="CC136" s="14">
        <f t="shared" si="135"/>
        <v>0</v>
      </c>
      <c r="CD136" s="14">
        <f t="shared" si="135"/>
        <v>1.5480484821527862</v>
      </c>
      <c r="CE136" s="14">
        <f t="shared" si="135"/>
        <v>0.005993550539308353</v>
      </c>
      <c r="CF136" s="14">
        <f t="shared" si="135"/>
        <v>0.03768725810745147</v>
      </c>
      <c r="CG136" s="14">
        <f t="shared" si="135"/>
        <v>0</v>
      </c>
      <c r="CH136" s="14">
        <f t="shared" si="135"/>
        <v>0.47434341990097617</v>
      </c>
      <c r="CI136" s="14">
        <f t="shared" si="135"/>
        <v>116.21252651577568</v>
      </c>
      <c r="CJ136" s="14">
        <f t="shared" si="135"/>
        <v>13.882185947480485</v>
      </c>
      <c r="CK136" s="14">
        <f t="shared" si="135"/>
        <v>659.0489899925037</v>
      </c>
      <c r="CL136" s="14">
        <f t="shared" si="135"/>
        <v>24.974664679582716</v>
      </c>
      <c r="CM136" s="14">
        <f t="shared" si="135"/>
        <v>10.651942567567568</v>
      </c>
      <c r="CN136" s="14">
        <f t="shared" si="135"/>
        <v>151.04460844734774</v>
      </c>
      <c r="CO136" s="14">
        <f t="shared" si="135"/>
        <v>242.2206431152748</v>
      </c>
      <c r="CP136" s="14">
        <f t="shared" si="135"/>
        <v>1.058463541666667</v>
      </c>
      <c r="CQ136" s="14">
        <f t="shared" si="135"/>
        <v>0.052072072072072054</v>
      </c>
      <c r="CR136" s="14">
        <f t="shared" si="135"/>
        <v>0</v>
      </c>
      <c r="CS136" s="14">
        <f t="shared" si="135"/>
        <v>0</v>
      </c>
      <c r="CT136" s="14">
        <f t="shared" si="135"/>
        <v>0</v>
      </c>
      <c r="CU136" s="14">
        <f t="shared" si="135"/>
        <v>0</v>
      </c>
      <c r="CV136" s="14">
        <f t="shared" si="135"/>
        <v>0</v>
      </c>
      <c r="CW136" s="14">
        <f t="shared" si="135"/>
        <v>0</v>
      </c>
      <c r="CX136" s="14">
        <f t="shared" si="135"/>
        <v>0</v>
      </c>
    </row>
    <row r="137" spans="1:102" ht="15">
      <c r="A137" s="13" t="s">
        <v>98</v>
      </c>
      <c r="B137" s="14">
        <f aca="true" t="shared" si="136" ref="B137:AG137">B44+B75+B106</f>
        <v>0</v>
      </c>
      <c r="C137" s="14">
        <f t="shared" si="136"/>
        <v>19.173787743603423</v>
      </c>
      <c r="D137" s="14">
        <f t="shared" si="136"/>
        <v>0</v>
      </c>
      <c r="E137" s="14">
        <f t="shared" si="136"/>
        <v>0.08108051989231072</v>
      </c>
      <c r="F137" s="14">
        <f t="shared" si="136"/>
        <v>0</v>
      </c>
      <c r="G137" s="14">
        <f t="shared" si="136"/>
        <v>0</v>
      </c>
      <c r="H137" s="14">
        <f t="shared" si="136"/>
        <v>145.49652114334464</v>
      </c>
      <c r="I137" s="14">
        <f t="shared" si="136"/>
        <v>0</v>
      </c>
      <c r="J137" s="14">
        <f t="shared" si="136"/>
        <v>0</v>
      </c>
      <c r="K137" s="14">
        <f t="shared" si="136"/>
        <v>0.026606465249111737</v>
      </c>
      <c r="L137" s="14">
        <f t="shared" si="136"/>
        <v>8.596989933394216</v>
      </c>
      <c r="M137" s="14">
        <f t="shared" si="136"/>
        <v>8.458792070868089</v>
      </c>
      <c r="N137" s="14">
        <f t="shared" si="136"/>
        <v>0</v>
      </c>
      <c r="O137" s="14">
        <f t="shared" si="136"/>
        <v>89.2827983792273</v>
      </c>
      <c r="P137" s="14">
        <f t="shared" si="136"/>
        <v>1.1257095928170442</v>
      </c>
      <c r="Q137" s="14">
        <f t="shared" si="136"/>
        <v>7.905018070020177</v>
      </c>
      <c r="R137" s="14">
        <f t="shared" si="136"/>
        <v>0.7979751953373323</v>
      </c>
      <c r="S137" s="14">
        <f t="shared" si="136"/>
        <v>0</v>
      </c>
      <c r="T137" s="14">
        <f t="shared" si="136"/>
        <v>0.20355112666358582</v>
      </c>
      <c r="U137" s="14">
        <f t="shared" si="136"/>
        <v>0</v>
      </c>
      <c r="V137" s="14">
        <f t="shared" si="136"/>
        <v>5.119369288653603</v>
      </c>
      <c r="W137" s="14">
        <f t="shared" si="136"/>
        <v>0.8288959086222102</v>
      </c>
      <c r="X137" s="14">
        <f t="shared" si="136"/>
        <v>9.948541238012144</v>
      </c>
      <c r="Y137" s="14">
        <f t="shared" si="136"/>
        <v>0</v>
      </c>
      <c r="Z137" s="14">
        <f t="shared" si="136"/>
        <v>0</v>
      </c>
      <c r="AA137" s="14">
        <f t="shared" si="136"/>
        <v>0.051784755076925586</v>
      </c>
      <c r="AB137" s="14">
        <f t="shared" si="136"/>
        <v>4.874669514576305</v>
      </c>
      <c r="AC137" s="14">
        <f t="shared" si="136"/>
        <v>0</v>
      </c>
      <c r="AD137" s="14">
        <f t="shared" si="136"/>
        <v>36.44677019922581</v>
      </c>
      <c r="AE137" s="14">
        <f t="shared" si="136"/>
        <v>0</v>
      </c>
      <c r="AF137" s="14">
        <f t="shared" si="136"/>
        <v>0</v>
      </c>
      <c r="AG137" s="14">
        <f t="shared" si="136"/>
        <v>4.48279549828872</v>
      </c>
      <c r="AH137" s="14">
        <f aca="true" t="shared" si="137" ref="AH137:AX137">AH44+AH75+AH106</f>
        <v>0</v>
      </c>
      <c r="AI137" s="14">
        <f t="shared" si="137"/>
        <v>318.55853085592753</v>
      </c>
      <c r="AJ137" s="14">
        <f t="shared" si="137"/>
        <v>269.2785561240001</v>
      </c>
      <c r="AK137" s="14">
        <f t="shared" si="137"/>
        <v>15.784850508408603</v>
      </c>
      <c r="AL137" s="14">
        <f t="shared" si="137"/>
        <v>2377.8268660174444</v>
      </c>
      <c r="AM137" s="14">
        <f t="shared" si="137"/>
        <v>58.76472248634558</v>
      </c>
      <c r="AN137" s="14">
        <f t="shared" si="137"/>
        <v>4.375525307823489</v>
      </c>
      <c r="AO137" s="14">
        <f t="shared" si="137"/>
        <v>11.519682373473293</v>
      </c>
      <c r="AP137" s="14">
        <f t="shared" si="137"/>
        <v>0</v>
      </c>
      <c r="AQ137" s="14">
        <f t="shared" si="137"/>
        <v>55.15820968989523</v>
      </c>
      <c r="AR137" s="14">
        <f t="shared" si="137"/>
        <v>15.376879477427286</v>
      </c>
      <c r="AS137" s="14">
        <f t="shared" si="137"/>
        <v>4.7521837455351</v>
      </c>
      <c r="AT137" s="14">
        <f t="shared" si="137"/>
        <v>13.236121310378836</v>
      </c>
      <c r="AU137" s="14">
        <f t="shared" si="137"/>
        <v>32.333130526981165</v>
      </c>
      <c r="AV137" s="14"/>
      <c r="AW137" s="14">
        <f t="shared" si="137"/>
        <v>0.35870863590736035</v>
      </c>
      <c r="AX137" s="14">
        <f t="shared" si="137"/>
        <v>0</v>
      </c>
      <c r="AY137" s="14"/>
      <c r="AZ137" s="14"/>
      <c r="BA137" s="14">
        <f t="shared" si="125"/>
        <v>33.37418214469166</v>
      </c>
      <c r="BB137" s="14">
        <f t="shared" si="125"/>
        <v>7.888171328197107</v>
      </c>
      <c r="BC137" s="14">
        <f t="shared" si="125"/>
        <v>389.95618008690036</v>
      </c>
      <c r="BD137" s="14"/>
      <c r="BE137" s="14">
        <f aca="true" t="shared" si="138" ref="BE137:CX137">BE44+BE75+BE106</f>
        <v>597.8828543863419</v>
      </c>
      <c r="BF137" s="14">
        <f t="shared" si="138"/>
        <v>2.006007989038169</v>
      </c>
      <c r="BG137" s="14">
        <f t="shared" si="138"/>
        <v>0</v>
      </c>
      <c r="BH137" s="14">
        <f t="shared" si="138"/>
        <v>0</v>
      </c>
      <c r="BI137" s="14">
        <f t="shared" si="138"/>
        <v>21.90646467445135</v>
      </c>
      <c r="BJ137" s="14">
        <f t="shared" si="138"/>
        <v>15.171545226130641</v>
      </c>
      <c r="BK137" s="14">
        <f t="shared" si="138"/>
        <v>1.9096278397453228</v>
      </c>
      <c r="BL137" s="14">
        <f t="shared" si="138"/>
        <v>284.03292452830186</v>
      </c>
      <c r="BM137" s="14">
        <f t="shared" si="138"/>
        <v>0.1306513858028302</v>
      </c>
      <c r="BN137" s="14">
        <f t="shared" si="138"/>
        <v>0</v>
      </c>
      <c r="BO137" s="14">
        <f t="shared" si="138"/>
        <v>17.938190610403964</v>
      </c>
      <c r="BP137" s="14">
        <f t="shared" si="138"/>
        <v>10.906838370879283</v>
      </c>
      <c r="BQ137" s="14">
        <f t="shared" si="138"/>
        <v>0</v>
      </c>
      <c r="BR137" s="14">
        <f t="shared" si="138"/>
        <v>0</v>
      </c>
      <c r="BS137" s="14">
        <f t="shared" si="138"/>
        <v>0</v>
      </c>
      <c r="BT137" s="14">
        <f t="shared" si="138"/>
        <v>0.48586882129940606</v>
      </c>
      <c r="BU137" s="14">
        <f t="shared" si="138"/>
        <v>6.088624223510096</v>
      </c>
      <c r="BV137" s="14">
        <f t="shared" si="138"/>
        <v>1.6366435595679496</v>
      </c>
      <c r="BW137" s="14">
        <f t="shared" si="138"/>
        <v>0</v>
      </c>
      <c r="BX137" s="14">
        <f t="shared" si="138"/>
        <v>0</v>
      </c>
      <c r="BY137" s="14">
        <f t="shared" si="138"/>
        <v>0.5424538258575189</v>
      </c>
      <c r="BZ137" s="14">
        <f t="shared" si="138"/>
        <v>0</v>
      </c>
      <c r="CA137" s="14">
        <f t="shared" si="138"/>
        <v>0</v>
      </c>
      <c r="CB137" s="14">
        <f t="shared" si="138"/>
        <v>0</v>
      </c>
      <c r="CC137" s="14">
        <f t="shared" si="138"/>
        <v>0</v>
      </c>
      <c r="CD137" s="14">
        <f t="shared" si="138"/>
        <v>0</v>
      </c>
      <c r="CE137" s="14">
        <f t="shared" si="138"/>
        <v>0</v>
      </c>
      <c r="CF137" s="14">
        <f t="shared" si="138"/>
        <v>1.4698030661906074</v>
      </c>
      <c r="CG137" s="14">
        <f t="shared" si="138"/>
        <v>0.02256972432693858</v>
      </c>
      <c r="CH137" s="14">
        <f t="shared" si="138"/>
        <v>4.641789180459553</v>
      </c>
      <c r="CI137" s="14">
        <f t="shared" si="138"/>
        <v>47.80477431437587</v>
      </c>
      <c r="CJ137" s="14">
        <f t="shared" si="138"/>
        <v>3.0078069552874385</v>
      </c>
      <c r="CK137" s="14">
        <f t="shared" si="138"/>
        <v>26.214555072773372</v>
      </c>
      <c r="CL137" s="14">
        <f t="shared" si="138"/>
        <v>2.1406855439642327</v>
      </c>
      <c r="CM137" s="14">
        <f t="shared" si="138"/>
        <v>2.636444256756757</v>
      </c>
      <c r="CN137" s="14">
        <f t="shared" si="138"/>
        <v>192.87497288171122</v>
      </c>
      <c r="CO137" s="14">
        <f t="shared" si="138"/>
        <v>0.6585065059771857</v>
      </c>
      <c r="CP137" s="14">
        <f t="shared" si="138"/>
        <v>0</v>
      </c>
      <c r="CQ137" s="14">
        <f t="shared" si="138"/>
        <v>0</v>
      </c>
      <c r="CR137" s="14">
        <f t="shared" si="138"/>
        <v>0</v>
      </c>
      <c r="CS137" s="14">
        <f t="shared" si="138"/>
        <v>0</v>
      </c>
      <c r="CT137" s="14">
        <f t="shared" si="138"/>
        <v>221.13199703043804</v>
      </c>
      <c r="CU137" s="14">
        <f t="shared" si="138"/>
        <v>8.77482269503546</v>
      </c>
      <c r="CV137" s="14">
        <f t="shared" si="138"/>
        <v>2.25</v>
      </c>
      <c r="CW137" s="14">
        <f t="shared" si="138"/>
        <v>179.8078886310905</v>
      </c>
      <c r="CX137" s="14">
        <f t="shared" si="138"/>
        <v>8.516129032258064</v>
      </c>
    </row>
    <row r="138" spans="1:102" ht="15">
      <c r="A138" s="13" t="s">
        <v>99</v>
      </c>
      <c r="B138" s="14">
        <f aca="true" t="shared" si="139" ref="B138:AG138">B45+B76+B107</f>
        <v>1.5449656336040491</v>
      </c>
      <c r="C138" s="14">
        <f t="shared" si="139"/>
        <v>37.63981822150336</v>
      </c>
      <c r="D138" s="14">
        <f t="shared" si="139"/>
        <v>65.26279458439417</v>
      </c>
      <c r="E138" s="14">
        <f t="shared" si="139"/>
        <v>18.08095593598529</v>
      </c>
      <c r="F138" s="14">
        <f t="shared" si="139"/>
        <v>3.804289855072464</v>
      </c>
      <c r="G138" s="14">
        <f t="shared" si="139"/>
        <v>17.101823742619732</v>
      </c>
      <c r="H138" s="14">
        <f t="shared" si="139"/>
        <v>234.39459923500127</v>
      </c>
      <c r="I138" s="14">
        <f t="shared" si="139"/>
        <v>2.576476388225215</v>
      </c>
      <c r="J138" s="14">
        <f t="shared" si="139"/>
        <v>0.5396449704142011</v>
      </c>
      <c r="K138" s="14">
        <f t="shared" si="139"/>
        <v>0.9598794001410311</v>
      </c>
      <c r="L138" s="14">
        <f t="shared" si="139"/>
        <v>1.8005495140737149</v>
      </c>
      <c r="M138" s="14">
        <f t="shared" si="139"/>
        <v>1.7716054189723724</v>
      </c>
      <c r="N138" s="14">
        <f t="shared" si="139"/>
        <v>0.5741929159009946</v>
      </c>
      <c r="O138" s="14">
        <f t="shared" si="139"/>
        <v>19.85367490274923</v>
      </c>
      <c r="P138" s="14">
        <f t="shared" si="139"/>
        <v>2.0429544462235247</v>
      </c>
      <c r="Q138" s="14">
        <f t="shared" si="139"/>
        <v>123.31828189231477</v>
      </c>
      <c r="R138" s="14">
        <f t="shared" si="139"/>
        <v>12.448413047262385</v>
      </c>
      <c r="S138" s="14">
        <f t="shared" si="139"/>
        <v>3.001789921692103</v>
      </c>
      <c r="T138" s="14">
        <f t="shared" si="139"/>
        <v>16.190143459242133</v>
      </c>
      <c r="U138" s="14">
        <f t="shared" si="139"/>
        <v>8.199545359656552</v>
      </c>
      <c r="V138" s="14">
        <f t="shared" si="139"/>
        <v>50.784143343443745</v>
      </c>
      <c r="W138" s="14">
        <f t="shared" si="139"/>
        <v>8.222647413532325</v>
      </c>
      <c r="X138" s="14">
        <f t="shared" si="139"/>
        <v>21.940086480258923</v>
      </c>
      <c r="Y138" s="14">
        <f t="shared" si="139"/>
        <v>9.822562111014179</v>
      </c>
      <c r="Z138" s="14">
        <f t="shared" si="139"/>
        <v>0.5925595013897772</v>
      </c>
      <c r="AA138" s="14">
        <f t="shared" si="139"/>
        <v>0</v>
      </c>
      <c r="AB138" s="14">
        <f t="shared" si="139"/>
        <v>0</v>
      </c>
      <c r="AC138" s="14">
        <f t="shared" si="139"/>
        <v>615.9408147578786</v>
      </c>
      <c r="AD138" s="14">
        <f t="shared" si="139"/>
        <v>100.41085189886711</v>
      </c>
      <c r="AE138" s="14">
        <f t="shared" si="139"/>
        <v>279.7055757604224</v>
      </c>
      <c r="AF138" s="14">
        <f t="shared" si="139"/>
        <v>0</v>
      </c>
      <c r="AG138" s="14">
        <f t="shared" si="139"/>
        <v>152.22014278971696</v>
      </c>
      <c r="AH138" s="14">
        <f aca="true" t="shared" si="140" ref="AH138:AX138">AH45+AH76+AH107</f>
        <v>0</v>
      </c>
      <c r="AI138" s="14">
        <f t="shared" si="140"/>
        <v>30.162334836080696</v>
      </c>
      <c r="AJ138" s="14">
        <f t="shared" si="140"/>
        <v>10.063579250251593</v>
      </c>
      <c r="AK138" s="14">
        <f t="shared" si="140"/>
        <v>9.056416029104936</v>
      </c>
      <c r="AL138" s="14">
        <f t="shared" si="140"/>
        <v>6.848478529996333</v>
      </c>
      <c r="AM138" s="14">
        <f t="shared" si="140"/>
        <v>1506.9547820614043</v>
      </c>
      <c r="AN138" s="14">
        <f t="shared" si="140"/>
        <v>34.190151242527726</v>
      </c>
      <c r="AO138" s="14">
        <f t="shared" si="140"/>
        <v>2.7228340155482327</v>
      </c>
      <c r="AP138" s="14">
        <f t="shared" si="140"/>
        <v>313.7911242426675</v>
      </c>
      <c r="AQ138" s="14">
        <f t="shared" si="140"/>
        <v>0</v>
      </c>
      <c r="AR138" s="14">
        <f t="shared" si="140"/>
        <v>24.591040720710563</v>
      </c>
      <c r="AS138" s="14">
        <f t="shared" si="140"/>
        <v>2.37609187276755</v>
      </c>
      <c r="AT138" s="14">
        <f t="shared" si="140"/>
        <v>7.289458112962258</v>
      </c>
      <c r="AU138" s="14">
        <f t="shared" si="140"/>
        <v>2.0486556532247016</v>
      </c>
      <c r="AV138" s="14"/>
      <c r="AW138" s="14">
        <f t="shared" si="140"/>
        <v>17.935431795368018</v>
      </c>
      <c r="AX138" s="14">
        <f t="shared" si="140"/>
        <v>0</v>
      </c>
      <c r="AY138" s="14"/>
      <c r="AZ138" s="14"/>
      <c r="BA138" s="14">
        <f t="shared" si="125"/>
        <v>3.4653331982989943</v>
      </c>
      <c r="BB138" s="14">
        <f t="shared" si="125"/>
        <v>0.8190505420915462</v>
      </c>
      <c r="BC138" s="14">
        <f t="shared" si="125"/>
        <v>0.07038920218175096</v>
      </c>
      <c r="BD138" s="14"/>
      <c r="BE138" s="14">
        <f aca="true" t="shared" si="141" ref="BE138:CX138">BE45+BE76+BE107</f>
        <v>3.034032395393377</v>
      </c>
      <c r="BF138" s="14">
        <f t="shared" si="141"/>
        <v>0.85186640630388</v>
      </c>
      <c r="BG138" s="14">
        <f t="shared" si="141"/>
        <v>0.9868728657735747</v>
      </c>
      <c r="BH138" s="14">
        <f t="shared" si="141"/>
        <v>82.35520775099403</v>
      </c>
      <c r="BI138" s="14">
        <f t="shared" si="141"/>
        <v>0.7937124882047589</v>
      </c>
      <c r="BJ138" s="14">
        <f t="shared" si="141"/>
        <v>0</v>
      </c>
      <c r="BK138" s="14">
        <f t="shared" si="141"/>
        <v>0.04896481640372622</v>
      </c>
      <c r="BL138" s="14">
        <f t="shared" si="141"/>
        <v>0.925188679245283</v>
      </c>
      <c r="BM138" s="14">
        <f t="shared" si="141"/>
        <v>3987.349643316575</v>
      </c>
      <c r="BN138" s="14">
        <f t="shared" si="141"/>
        <v>0</v>
      </c>
      <c r="BO138" s="14">
        <f t="shared" si="141"/>
        <v>12225.681819799744</v>
      </c>
      <c r="BP138" s="14">
        <f t="shared" si="141"/>
        <v>7433.499759168309</v>
      </c>
      <c r="BQ138" s="14">
        <f t="shared" si="141"/>
        <v>230.69224999999977</v>
      </c>
      <c r="BR138" s="14">
        <f t="shared" si="141"/>
        <v>78.41007142857146</v>
      </c>
      <c r="BS138" s="14">
        <f t="shared" si="141"/>
        <v>0</v>
      </c>
      <c r="BT138" s="14">
        <f t="shared" si="141"/>
        <v>123.99730450393318</v>
      </c>
      <c r="BU138" s="14">
        <f t="shared" si="141"/>
        <v>992.6271572643706</v>
      </c>
      <c r="BV138" s="14">
        <f t="shared" si="141"/>
        <v>0</v>
      </c>
      <c r="BW138" s="14">
        <f t="shared" si="141"/>
        <v>0</v>
      </c>
      <c r="BX138" s="14">
        <f t="shared" si="141"/>
        <v>0</v>
      </c>
      <c r="BY138" s="14">
        <f t="shared" si="141"/>
        <v>0</v>
      </c>
      <c r="BZ138" s="14">
        <f t="shared" si="141"/>
        <v>1377.5922606471702</v>
      </c>
      <c r="CA138" s="14">
        <f t="shared" si="141"/>
        <v>725.2847158901366</v>
      </c>
      <c r="CB138" s="14">
        <f t="shared" si="141"/>
        <v>498.64911597909486</v>
      </c>
      <c r="CC138" s="14">
        <f t="shared" si="141"/>
        <v>0</v>
      </c>
      <c r="CD138" s="14">
        <f t="shared" si="141"/>
        <v>153.0658067385745</v>
      </c>
      <c r="CE138" s="14">
        <f t="shared" si="141"/>
        <v>0.59262203936395</v>
      </c>
      <c r="CF138" s="14">
        <f t="shared" si="141"/>
        <v>1001.7367423105871</v>
      </c>
      <c r="CG138" s="14">
        <f t="shared" si="141"/>
        <v>0</v>
      </c>
      <c r="CH138" s="14">
        <f t="shared" si="141"/>
        <v>0</v>
      </c>
      <c r="CI138" s="14">
        <f t="shared" si="141"/>
        <v>0.2932808240145759</v>
      </c>
      <c r="CJ138" s="14">
        <f t="shared" si="141"/>
        <v>0</v>
      </c>
      <c r="CK138" s="14">
        <f t="shared" si="141"/>
        <v>3.8526183174043926</v>
      </c>
      <c r="CL138" s="14">
        <f t="shared" si="141"/>
        <v>0</v>
      </c>
      <c r="CM138" s="14">
        <f t="shared" si="141"/>
        <v>0</v>
      </c>
      <c r="CN138" s="14">
        <f t="shared" si="141"/>
        <v>0</v>
      </c>
      <c r="CO138" s="14">
        <f t="shared" si="141"/>
        <v>0</v>
      </c>
      <c r="CP138" s="14">
        <f t="shared" si="141"/>
        <v>0</v>
      </c>
      <c r="CQ138" s="14">
        <f t="shared" si="141"/>
        <v>0</v>
      </c>
      <c r="CR138" s="14">
        <f t="shared" si="141"/>
        <v>0</v>
      </c>
      <c r="CS138" s="14">
        <f t="shared" si="141"/>
        <v>0</v>
      </c>
      <c r="CT138" s="14">
        <f t="shared" si="141"/>
        <v>0</v>
      </c>
      <c r="CU138" s="14">
        <f t="shared" si="141"/>
        <v>0</v>
      </c>
      <c r="CV138" s="14">
        <f t="shared" si="141"/>
        <v>0.015</v>
      </c>
      <c r="CW138" s="14">
        <f t="shared" si="141"/>
        <v>0.1454756380510441</v>
      </c>
      <c r="CX138" s="14">
        <f t="shared" si="141"/>
        <v>0.12903225806451613</v>
      </c>
    </row>
    <row r="139" spans="1:102" ht="15">
      <c r="A139" s="13" t="s">
        <v>101</v>
      </c>
      <c r="B139" s="14">
        <f aca="true" t="shared" si="142" ref="B139:AG139">B46+B77+B108</f>
        <v>0</v>
      </c>
      <c r="C139" s="14">
        <f t="shared" si="142"/>
        <v>4.761276151096152</v>
      </c>
      <c r="D139" s="14">
        <f t="shared" si="142"/>
        <v>0</v>
      </c>
      <c r="E139" s="14">
        <f t="shared" si="142"/>
        <v>0.48648311935386435</v>
      </c>
      <c r="F139" s="14">
        <f t="shared" si="142"/>
        <v>0.03657971014492754</v>
      </c>
      <c r="G139" s="14">
        <f t="shared" si="142"/>
        <v>0.09096714756712625</v>
      </c>
      <c r="H139" s="14">
        <f t="shared" si="142"/>
        <v>0</v>
      </c>
      <c r="I139" s="14">
        <f t="shared" si="142"/>
        <v>0</v>
      </c>
      <c r="J139" s="14">
        <f t="shared" si="142"/>
        <v>0</v>
      </c>
      <c r="K139" s="14">
        <f t="shared" si="142"/>
        <v>0.010233255865042975</v>
      </c>
      <c r="L139" s="14">
        <f t="shared" si="142"/>
        <v>0</v>
      </c>
      <c r="M139" s="14">
        <f t="shared" si="142"/>
        <v>0</v>
      </c>
      <c r="N139" s="14">
        <f t="shared" si="142"/>
        <v>0.0010162706476123798</v>
      </c>
      <c r="O139" s="14">
        <f t="shared" si="142"/>
        <v>0.822341564019199</v>
      </c>
      <c r="P139" s="14">
        <f t="shared" si="142"/>
        <v>0.020846473941056376</v>
      </c>
      <c r="Q139" s="14">
        <f t="shared" si="142"/>
        <v>0</v>
      </c>
      <c r="R139" s="14">
        <f t="shared" si="142"/>
        <v>0</v>
      </c>
      <c r="S139" s="14">
        <f t="shared" si="142"/>
        <v>0</v>
      </c>
      <c r="T139" s="14">
        <f t="shared" si="142"/>
        <v>0.0939466738447319</v>
      </c>
      <c r="U139" s="14">
        <f t="shared" si="142"/>
        <v>0.11080466702238582</v>
      </c>
      <c r="V139" s="14">
        <f t="shared" si="142"/>
        <v>0</v>
      </c>
      <c r="W139" s="14">
        <f t="shared" si="142"/>
        <v>0</v>
      </c>
      <c r="X139" s="14">
        <f t="shared" si="142"/>
        <v>0</v>
      </c>
      <c r="Y139" s="14">
        <f t="shared" si="142"/>
        <v>0</v>
      </c>
      <c r="Z139" s="14">
        <f t="shared" si="142"/>
        <v>0</v>
      </c>
      <c r="AA139" s="14">
        <f t="shared" si="142"/>
        <v>0</v>
      </c>
      <c r="AB139" s="14">
        <f t="shared" si="142"/>
        <v>0</v>
      </c>
      <c r="AC139" s="14">
        <f t="shared" si="142"/>
        <v>0</v>
      </c>
      <c r="AD139" s="14">
        <f t="shared" si="142"/>
        <v>0</v>
      </c>
      <c r="AE139" s="14">
        <f t="shared" si="142"/>
        <v>0</v>
      </c>
      <c r="AF139" s="14">
        <f t="shared" si="142"/>
        <v>0</v>
      </c>
      <c r="AG139" s="14">
        <f t="shared" si="142"/>
        <v>0</v>
      </c>
      <c r="AH139" s="14">
        <f aca="true" t="shared" si="143" ref="AH139:AX139">AH46+AH77+AH108</f>
        <v>0</v>
      </c>
      <c r="AI139" s="14">
        <f t="shared" si="143"/>
        <v>100.19982976279653</v>
      </c>
      <c r="AJ139" s="14">
        <f t="shared" si="143"/>
        <v>35.55970915488385</v>
      </c>
      <c r="AK139" s="14">
        <f t="shared" si="143"/>
        <v>20.100133381210952</v>
      </c>
      <c r="AL139" s="14">
        <f t="shared" si="143"/>
        <v>8.604498665892827</v>
      </c>
      <c r="AM139" s="14">
        <f t="shared" si="143"/>
        <v>8034.689839571759</v>
      </c>
      <c r="AN139" s="14">
        <f t="shared" si="143"/>
        <v>124.95686227923825</v>
      </c>
      <c r="AO139" s="14">
        <f t="shared" si="143"/>
        <v>16.12755532286261</v>
      </c>
      <c r="AP139" s="14">
        <f t="shared" si="143"/>
        <v>41.07441635553881</v>
      </c>
      <c r="AQ139" s="14">
        <f t="shared" si="143"/>
        <v>384.979488081007</v>
      </c>
      <c r="AR139" s="14">
        <f t="shared" si="143"/>
        <v>114.27953230305883</v>
      </c>
      <c r="AS139" s="14">
        <f t="shared" si="143"/>
        <v>8.811340694846333</v>
      </c>
      <c r="AT139" s="14">
        <f t="shared" si="143"/>
        <v>144.54228126623846</v>
      </c>
      <c r="AU139" s="14">
        <f t="shared" si="143"/>
        <v>21.22882307327046</v>
      </c>
      <c r="AV139" s="14"/>
      <c r="AW139" s="14">
        <f t="shared" si="143"/>
        <v>130.3905891523255</v>
      </c>
      <c r="AX139" s="14">
        <f t="shared" si="143"/>
        <v>0</v>
      </c>
      <c r="AY139" s="14"/>
      <c r="AZ139" s="14"/>
      <c r="BA139" s="14">
        <f t="shared" si="125"/>
        <v>0.1860581582979326</v>
      </c>
      <c r="BB139" s="14">
        <f t="shared" si="125"/>
        <v>0.04397586803176087</v>
      </c>
      <c r="BC139" s="14">
        <f t="shared" si="125"/>
        <v>2.6747896829065363</v>
      </c>
      <c r="BD139" s="14"/>
      <c r="BE139" s="14">
        <f aca="true" t="shared" si="144" ref="BE139:CX139">BE46+BE77+BE108</f>
        <v>1.3385437038500192</v>
      </c>
      <c r="BF139" s="14">
        <f t="shared" si="144"/>
        <v>0.16487736896204128</v>
      </c>
      <c r="BG139" s="14">
        <f t="shared" si="144"/>
        <v>0</v>
      </c>
      <c r="BH139" s="14">
        <f t="shared" si="144"/>
        <v>0</v>
      </c>
      <c r="BI139" s="14">
        <f t="shared" si="144"/>
        <v>0.5555987417433312</v>
      </c>
      <c r="BJ139" s="14">
        <f t="shared" si="144"/>
        <v>0.33222361809045203</v>
      </c>
      <c r="BK139" s="14">
        <f t="shared" si="144"/>
        <v>0.04896481640372622</v>
      </c>
      <c r="BL139" s="14">
        <f t="shared" si="144"/>
        <v>0</v>
      </c>
      <c r="BM139" s="14">
        <f t="shared" si="144"/>
        <v>0</v>
      </c>
      <c r="BN139" s="14">
        <f t="shared" si="144"/>
        <v>0</v>
      </c>
      <c r="BO139" s="14">
        <f t="shared" si="144"/>
        <v>0</v>
      </c>
      <c r="BP139" s="14">
        <f t="shared" si="144"/>
        <v>0</v>
      </c>
      <c r="BQ139" s="14">
        <f t="shared" si="144"/>
        <v>0</v>
      </c>
      <c r="BR139" s="14">
        <f t="shared" si="144"/>
        <v>0</v>
      </c>
      <c r="BS139" s="14">
        <f t="shared" si="144"/>
        <v>0</v>
      </c>
      <c r="BT139" s="14">
        <f t="shared" si="144"/>
        <v>0</v>
      </c>
      <c r="BU139" s="14">
        <f t="shared" si="144"/>
        <v>0</v>
      </c>
      <c r="BV139" s="14">
        <f t="shared" si="144"/>
        <v>0</v>
      </c>
      <c r="BW139" s="14">
        <f t="shared" si="144"/>
        <v>0</v>
      </c>
      <c r="BX139" s="14">
        <f t="shared" si="144"/>
        <v>0</v>
      </c>
      <c r="BY139" s="14">
        <f t="shared" si="144"/>
        <v>0</v>
      </c>
      <c r="BZ139" s="14">
        <f t="shared" si="144"/>
        <v>0</v>
      </c>
      <c r="CA139" s="14">
        <f t="shared" si="144"/>
        <v>0</v>
      </c>
      <c r="CB139" s="14">
        <f t="shared" si="144"/>
        <v>0</v>
      </c>
      <c r="CC139" s="14">
        <f t="shared" si="144"/>
        <v>0</v>
      </c>
      <c r="CD139" s="14">
        <f t="shared" si="144"/>
        <v>0</v>
      </c>
      <c r="CE139" s="14">
        <f t="shared" si="144"/>
        <v>0</v>
      </c>
      <c r="CF139" s="14">
        <f t="shared" si="144"/>
        <v>0</v>
      </c>
      <c r="CG139" s="14">
        <f t="shared" si="144"/>
        <v>0</v>
      </c>
      <c r="CH139" s="14">
        <f t="shared" si="144"/>
        <v>0.06776334570013946</v>
      </c>
      <c r="CI139" s="14">
        <f t="shared" si="144"/>
        <v>2.419566798120251</v>
      </c>
      <c r="CJ139" s="14">
        <f t="shared" si="144"/>
        <v>0</v>
      </c>
      <c r="CK139" s="14">
        <f t="shared" si="144"/>
        <v>0</v>
      </c>
      <c r="CL139" s="14">
        <f t="shared" si="144"/>
        <v>0</v>
      </c>
      <c r="CM139" s="14">
        <f t="shared" si="144"/>
        <v>0</v>
      </c>
      <c r="CN139" s="14">
        <f t="shared" si="144"/>
        <v>0</v>
      </c>
      <c r="CO139" s="14">
        <f t="shared" si="144"/>
        <v>0</v>
      </c>
      <c r="CP139" s="14">
        <f t="shared" si="144"/>
        <v>18.908007812500006</v>
      </c>
      <c r="CQ139" s="14">
        <f t="shared" si="144"/>
        <v>0.052072072072072054</v>
      </c>
      <c r="CR139" s="14">
        <f t="shared" si="144"/>
        <v>0</v>
      </c>
      <c r="CS139" s="14">
        <f t="shared" si="144"/>
        <v>0</v>
      </c>
      <c r="CT139" s="14">
        <f t="shared" si="144"/>
        <v>0</v>
      </c>
      <c r="CU139" s="14">
        <f t="shared" si="144"/>
        <v>0</v>
      </c>
      <c r="CV139" s="14">
        <f t="shared" si="144"/>
        <v>0</v>
      </c>
      <c r="CW139" s="14">
        <f t="shared" si="144"/>
        <v>0</v>
      </c>
      <c r="CX139" s="14">
        <f t="shared" si="144"/>
        <v>0</v>
      </c>
    </row>
    <row r="140" spans="1:102" ht="15">
      <c r="A140" s="13" t="s">
        <v>105</v>
      </c>
      <c r="B140" s="14">
        <f aca="true" t="shared" si="145" ref="B140:AG140">B47+B78+B109</f>
        <v>0</v>
      </c>
      <c r="C140" s="14">
        <f t="shared" si="145"/>
        <v>0</v>
      </c>
      <c r="D140" s="14">
        <f t="shared" si="145"/>
        <v>0</v>
      </c>
      <c r="E140" s="14">
        <f t="shared" si="145"/>
        <v>0</v>
      </c>
      <c r="F140" s="14">
        <f t="shared" si="145"/>
        <v>0</v>
      </c>
      <c r="G140" s="14">
        <f t="shared" si="145"/>
        <v>0.06064476504475083</v>
      </c>
      <c r="H140" s="14">
        <f t="shared" si="145"/>
        <v>0</v>
      </c>
      <c r="I140" s="14">
        <f t="shared" si="145"/>
        <v>0</v>
      </c>
      <c r="J140" s="14">
        <f t="shared" si="145"/>
        <v>0</v>
      </c>
      <c r="K140" s="14">
        <f t="shared" si="145"/>
        <v>0.010233255865042975</v>
      </c>
      <c r="L140" s="14">
        <f t="shared" si="145"/>
        <v>0</v>
      </c>
      <c r="M140" s="14">
        <f t="shared" si="145"/>
        <v>0</v>
      </c>
      <c r="N140" s="14">
        <f t="shared" si="145"/>
        <v>0.0010162706476123798</v>
      </c>
      <c r="O140" s="14">
        <f t="shared" si="145"/>
        <v>0.939818930307656</v>
      </c>
      <c r="P140" s="14">
        <f t="shared" si="145"/>
        <v>0.020846473941056376</v>
      </c>
      <c r="Q140" s="14">
        <f t="shared" si="145"/>
        <v>0</v>
      </c>
      <c r="R140" s="14">
        <f t="shared" si="145"/>
        <v>0</v>
      </c>
      <c r="S140" s="14">
        <f t="shared" si="145"/>
        <v>0</v>
      </c>
      <c r="T140" s="14">
        <f t="shared" si="145"/>
        <v>0.0939466738447319</v>
      </c>
      <c r="U140" s="14">
        <f t="shared" si="145"/>
        <v>0</v>
      </c>
      <c r="V140" s="14">
        <f t="shared" si="145"/>
        <v>0</v>
      </c>
      <c r="W140" s="14">
        <f t="shared" si="145"/>
        <v>0</v>
      </c>
      <c r="X140" s="14">
        <f t="shared" si="145"/>
        <v>0</v>
      </c>
      <c r="Y140" s="14">
        <f t="shared" si="145"/>
        <v>0</v>
      </c>
      <c r="Z140" s="14">
        <f t="shared" si="145"/>
        <v>0</v>
      </c>
      <c r="AA140" s="14">
        <f t="shared" si="145"/>
        <v>0</v>
      </c>
      <c r="AB140" s="14">
        <f t="shared" si="145"/>
        <v>0</v>
      </c>
      <c r="AC140" s="14">
        <f t="shared" si="145"/>
        <v>0</v>
      </c>
      <c r="AD140" s="14">
        <f t="shared" si="145"/>
        <v>4777.807105416512</v>
      </c>
      <c r="AE140" s="14">
        <f t="shared" si="145"/>
        <v>0</v>
      </c>
      <c r="AF140" s="14">
        <f t="shared" si="145"/>
        <v>0</v>
      </c>
      <c r="AG140" s="14">
        <f t="shared" si="145"/>
        <v>0</v>
      </c>
      <c r="AH140" s="14">
        <f aca="true" t="shared" si="146" ref="AH140:AX140">AH47+AH78+AH109</f>
        <v>0</v>
      </c>
      <c r="AI140" s="14">
        <f t="shared" si="146"/>
        <v>22.99532132915877</v>
      </c>
      <c r="AJ140" s="14">
        <f t="shared" si="146"/>
        <v>10.037642190328263</v>
      </c>
      <c r="AK140" s="14">
        <f t="shared" si="146"/>
        <v>5.223763477602847</v>
      </c>
      <c r="AL140" s="14">
        <f t="shared" si="146"/>
        <v>4.390050339741238</v>
      </c>
      <c r="AM140" s="14">
        <f t="shared" si="146"/>
        <v>1544.2371177897699</v>
      </c>
      <c r="AN140" s="14">
        <f t="shared" si="146"/>
        <v>36.683183103962044</v>
      </c>
      <c r="AO140" s="14">
        <f t="shared" si="146"/>
        <v>2.93228278597502</v>
      </c>
      <c r="AP140" s="14">
        <f t="shared" si="146"/>
        <v>13.06253523674379</v>
      </c>
      <c r="AQ140" s="14">
        <f t="shared" si="146"/>
        <v>46.698361577948106</v>
      </c>
      <c r="AR140" s="14">
        <f t="shared" si="146"/>
        <v>25.548356174558176</v>
      </c>
      <c r="AS140" s="14">
        <f t="shared" si="146"/>
        <v>1.188045936383775</v>
      </c>
      <c r="AT140" s="14">
        <f t="shared" si="146"/>
        <v>32.99438935340812</v>
      </c>
      <c r="AU140" s="14">
        <f t="shared" si="146"/>
        <v>3.1769007955803343</v>
      </c>
      <c r="AV140" s="14"/>
      <c r="AW140" s="14">
        <f t="shared" si="146"/>
        <v>38.74053267799492</v>
      </c>
      <c r="AX140" s="14">
        <f t="shared" si="146"/>
        <v>0</v>
      </c>
      <c r="AY140" s="14"/>
      <c r="AZ140" s="14"/>
      <c r="BA140" s="14">
        <f t="shared" si="125"/>
        <v>0</v>
      </c>
      <c r="BB140" s="14">
        <f t="shared" si="125"/>
        <v>0</v>
      </c>
      <c r="BC140" s="14">
        <f t="shared" si="125"/>
        <v>2.6747896829065363</v>
      </c>
      <c r="BD140" s="14"/>
      <c r="BE140" s="14">
        <f aca="true" t="shared" si="147" ref="BE140:CX140">BE47+BE78+BE109</f>
        <v>1.3385437038500192</v>
      </c>
      <c r="BF140" s="14">
        <f t="shared" si="147"/>
        <v>0.13739780746836772</v>
      </c>
      <c r="BG140" s="14">
        <f t="shared" si="147"/>
        <v>0</v>
      </c>
      <c r="BH140" s="14">
        <f t="shared" si="147"/>
        <v>7.498796871895622</v>
      </c>
      <c r="BI140" s="14">
        <f t="shared" si="147"/>
        <v>0.4762274929228554</v>
      </c>
      <c r="BJ140" s="14">
        <f t="shared" si="147"/>
        <v>0.22148241206030136</v>
      </c>
      <c r="BK140" s="14">
        <f t="shared" si="147"/>
        <v>0</v>
      </c>
      <c r="BL140" s="14">
        <f t="shared" si="147"/>
        <v>0</v>
      </c>
      <c r="BM140" s="14">
        <f t="shared" si="147"/>
        <v>8189.490164893003</v>
      </c>
      <c r="BN140" s="14">
        <f t="shared" si="147"/>
        <v>0</v>
      </c>
      <c r="BO140" s="14">
        <f t="shared" si="147"/>
        <v>24058.67824899353</v>
      </c>
      <c r="BP140" s="14">
        <f t="shared" si="147"/>
        <v>14628.237639897177</v>
      </c>
      <c r="BQ140" s="14">
        <f t="shared" si="147"/>
        <v>62.68449999999994</v>
      </c>
      <c r="BR140" s="14">
        <f t="shared" si="147"/>
        <v>21.30585714285715</v>
      </c>
      <c r="BS140" s="14">
        <f t="shared" si="147"/>
        <v>0</v>
      </c>
      <c r="BT140" s="14">
        <f t="shared" si="147"/>
        <v>177.64102549170906</v>
      </c>
      <c r="BU140" s="14">
        <f t="shared" si="147"/>
        <v>1893.6396224815583</v>
      </c>
      <c r="BV140" s="14">
        <f t="shared" si="147"/>
        <v>2025.5100693212944</v>
      </c>
      <c r="BW140" s="14">
        <f t="shared" si="147"/>
        <v>0</v>
      </c>
      <c r="BX140" s="14">
        <f t="shared" si="147"/>
        <v>0</v>
      </c>
      <c r="BY140" s="14">
        <f t="shared" si="147"/>
        <v>0</v>
      </c>
      <c r="BZ140" s="14">
        <f t="shared" si="147"/>
        <v>0</v>
      </c>
      <c r="CA140" s="14">
        <f t="shared" si="147"/>
        <v>0</v>
      </c>
      <c r="CB140" s="14">
        <f t="shared" si="147"/>
        <v>0</v>
      </c>
      <c r="CC140" s="14">
        <f t="shared" si="147"/>
        <v>0</v>
      </c>
      <c r="CD140" s="14">
        <f t="shared" si="147"/>
        <v>0</v>
      </c>
      <c r="CE140" s="14">
        <f t="shared" si="147"/>
        <v>0</v>
      </c>
      <c r="CF140" s="14">
        <f t="shared" si="147"/>
        <v>1971.2979880119376</v>
      </c>
      <c r="CG140" s="14">
        <f t="shared" si="147"/>
        <v>27.932290827019184</v>
      </c>
      <c r="CH140" s="14">
        <f t="shared" si="147"/>
        <v>0</v>
      </c>
      <c r="CI140" s="14">
        <f t="shared" si="147"/>
        <v>0.36660103001821986</v>
      </c>
      <c r="CJ140" s="14">
        <f t="shared" si="147"/>
        <v>0</v>
      </c>
      <c r="CK140" s="14">
        <f t="shared" si="147"/>
        <v>0.5862680048224077</v>
      </c>
      <c r="CL140" s="14">
        <f t="shared" si="147"/>
        <v>0</v>
      </c>
      <c r="CM140" s="14">
        <f t="shared" si="147"/>
        <v>0</v>
      </c>
      <c r="CN140" s="14">
        <f t="shared" si="147"/>
        <v>0</v>
      </c>
      <c r="CO140" s="14">
        <f t="shared" si="147"/>
        <v>0</v>
      </c>
      <c r="CP140" s="14">
        <f t="shared" si="147"/>
        <v>1.2027994791666672</v>
      </c>
      <c r="CQ140" s="14">
        <f t="shared" si="147"/>
        <v>0</v>
      </c>
      <c r="CR140" s="14">
        <f t="shared" si="147"/>
        <v>0</v>
      </c>
      <c r="CS140" s="14">
        <f t="shared" si="147"/>
        <v>0</v>
      </c>
      <c r="CT140" s="14">
        <f t="shared" si="147"/>
        <v>0</v>
      </c>
      <c r="CU140" s="14">
        <f t="shared" si="147"/>
        <v>0</v>
      </c>
      <c r="CV140" s="14">
        <f t="shared" si="147"/>
        <v>0</v>
      </c>
      <c r="CW140" s="14">
        <f t="shared" si="147"/>
        <v>0</v>
      </c>
      <c r="CX140" s="14">
        <f t="shared" si="147"/>
        <v>0</v>
      </c>
    </row>
    <row r="141" spans="1:102" ht="15">
      <c r="A141" s="13" t="s">
        <v>26</v>
      </c>
      <c r="B141" s="14">
        <f aca="true" t="shared" si="148" ref="B141:AG141">B48+B79+B110</f>
        <v>0.005468904897713448</v>
      </c>
      <c r="C141" s="14">
        <f t="shared" si="148"/>
        <v>0.9007819745317044</v>
      </c>
      <c r="D141" s="14">
        <f t="shared" si="148"/>
        <v>0</v>
      </c>
      <c r="E141" s="14">
        <f t="shared" si="148"/>
        <v>0.08108051989231072</v>
      </c>
      <c r="F141" s="14">
        <f t="shared" si="148"/>
        <v>0.25605797101449274</v>
      </c>
      <c r="G141" s="14">
        <f t="shared" si="148"/>
        <v>0</v>
      </c>
      <c r="H141" s="14">
        <f t="shared" si="148"/>
        <v>13.038384786776302</v>
      </c>
      <c r="I141" s="14">
        <f t="shared" si="148"/>
        <v>0.022211003346769096</v>
      </c>
      <c r="J141" s="14">
        <f t="shared" si="148"/>
        <v>0.013837050523441054</v>
      </c>
      <c r="K141" s="14">
        <f t="shared" si="148"/>
        <v>0.047072976979197684</v>
      </c>
      <c r="L141" s="14">
        <f t="shared" si="148"/>
        <v>0.17751896617628177</v>
      </c>
      <c r="M141" s="14">
        <f t="shared" si="148"/>
        <v>0.17466532299727616</v>
      </c>
      <c r="N141" s="14">
        <f t="shared" si="148"/>
        <v>0.054878614971068516</v>
      </c>
      <c r="O141" s="14">
        <f t="shared" si="148"/>
        <v>3.4068436223652525</v>
      </c>
      <c r="P141" s="14">
        <f t="shared" si="148"/>
        <v>1.6885643892255664</v>
      </c>
      <c r="Q141" s="14">
        <f t="shared" si="148"/>
        <v>0.3162007228008071</v>
      </c>
      <c r="R141" s="14">
        <f t="shared" si="148"/>
        <v>0.03191900781349329</v>
      </c>
      <c r="S141" s="14">
        <f t="shared" si="148"/>
        <v>0</v>
      </c>
      <c r="T141" s="14">
        <f t="shared" si="148"/>
        <v>1.205648981007393</v>
      </c>
      <c r="U141" s="14">
        <f t="shared" si="148"/>
        <v>0.4432186680895433</v>
      </c>
      <c r="V141" s="14">
        <f t="shared" si="148"/>
        <v>0</v>
      </c>
      <c r="W141" s="14">
        <f t="shared" si="148"/>
        <v>0</v>
      </c>
      <c r="X141" s="14">
        <f t="shared" si="148"/>
        <v>1.776525221073597</v>
      </c>
      <c r="Y141" s="14">
        <f t="shared" si="148"/>
        <v>0</v>
      </c>
      <c r="Z141" s="14">
        <f t="shared" si="148"/>
        <v>0</v>
      </c>
      <c r="AA141" s="14">
        <f t="shared" si="148"/>
        <v>13.710218473932894</v>
      </c>
      <c r="AB141" s="14">
        <f t="shared" si="148"/>
        <v>3.439594643677077</v>
      </c>
      <c r="AC141" s="14">
        <f t="shared" si="148"/>
        <v>0</v>
      </c>
      <c r="AD141" s="14">
        <f t="shared" si="148"/>
        <v>0.36446770199225814</v>
      </c>
      <c r="AE141" s="14">
        <f t="shared" si="148"/>
        <v>0.10068595239756026</v>
      </c>
      <c r="AF141" s="14">
        <f t="shared" si="148"/>
        <v>0</v>
      </c>
      <c r="AG141" s="14">
        <f t="shared" si="148"/>
        <v>0</v>
      </c>
      <c r="AH141" s="14">
        <f aca="true" t="shared" si="149" ref="AH141:AX141">AH48+AH79+AH110</f>
        <v>0</v>
      </c>
      <c r="AI141" s="14">
        <f t="shared" si="149"/>
        <v>206.26609529187664</v>
      </c>
      <c r="AJ141" s="14">
        <f t="shared" si="149"/>
        <v>24.640206927162406</v>
      </c>
      <c r="AK141" s="14">
        <f t="shared" si="149"/>
        <v>9.993286652805446</v>
      </c>
      <c r="AL141" s="14">
        <f t="shared" si="149"/>
        <v>4.038846312561939</v>
      </c>
      <c r="AM141" s="14">
        <f t="shared" si="149"/>
        <v>7575.936935256184</v>
      </c>
      <c r="AN141" s="14">
        <f t="shared" si="149"/>
        <v>145.5116555857579</v>
      </c>
      <c r="AO141" s="14">
        <f t="shared" si="149"/>
        <v>19.897633190544777</v>
      </c>
      <c r="AP141" s="14">
        <f t="shared" si="149"/>
        <v>28.011881118795017</v>
      </c>
      <c r="AQ141" s="14">
        <f t="shared" si="149"/>
        <v>115.84352014626258</v>
      </c>
      <c r="AR141" s="14">
        <f t="shared" si="149"/>
        <v>54.267819789986575</v>
      </c>
      <c r="AS141" s="14">
        <f t="shared" si="149"/>
        <v>2.772107184895475</v>
      </c>
      <c r="AT141" s="14">
        <f t="shared" si="149"/>
        <v>104.83391733510196</v>
      </c>
      <c r="AU141" s="14">
        <f t="shared" si="149"/>
        <v>67.39780192492859</v>
      </c>
      <c r="AV141" s="14"/>
      <c r="AW141" s="14">
        <f t="shared" si="149"/>
        <v>178.4575463639118</v>
      </c>
      <c r="AX141" s="14">
        <f t="shared" si="149"/>
        <v>0</v>
      </c>
      <c r="AY141" s="14"/>
      <c r="AZ141" s="14"/>
      <c r="BA141" s="14">
        <f t="shared" si="125"/>
        <v>1.0000626008513878</v>
      </c>
      <c r="BB141" s="14">
        <f t="shared" si="125"/>
        <v>0.23637029067071466</v>
      </c>
      <c r="BC141" s="14">
        <f t="shared" si="125"/>
        <v>0</v>
      </c>
      <c r="BD141" s="14"/>
      <c r="BE141" s="14">
        <f aca="true" t="shared" si="150" ref="BE141:CX141">BE48+BE79+BE110</f>
        <v>0.44618123461667314</v>
      </c>
      <c r="BF141" s="14">
        <f t="shared" si="150"/>
        <v>0</v>
      </c>
      <c r="BG141" s="14">
        <f t="shared" si="150"/>
        <v>0.23821069173844905</v>
      </c>
      <c r="BH141" s="14">
        <f t="shared" si="150"/>
        <v>1.5786940782938153</v>
      </c>
      <c r="BI141" s="14">
        <f t="shared" si="150"/>
        <v>0.7937124882047589</v>
      </c>
      <c r="BJ141" s="14">
        <f t="shared" si="150"/>
        <v>0</v>
      </c>
      <c r="BK141" s="14">
        <f t="shared" si="150"/>
        <v>0.04896481640372622</v>
      </c>
      <c r="BL141" s="14">
        <f t="shared" si="150"/>
        <v>0</v>
      </c>
      <c r="BM141" s="14">
        <f t="shared" si="150"/>
        <v>0.2613027716056604</v>
      </c>
      <c r="BN141" s="14">
        <f t="shared" si="150"/>
        <v>0</v>
      </c>
      <c r="BO141" s="14">
        <f t="shared" si="150"/>
        <v>575.4019603491117</v>
      </c>
      <c r="BP141" s="14">
        <f t="shared" si="150"/>
        <v>349.85781543512775</v>
      </c>
      <c r="BQ141" s="14">
        <f t="shared" si="150"/>
        <v>0.5537499999999994</v>
      </c>
      <c r="BR141" s="14">
        <f t="shared" si="150"/>
        <v>0.1882142857142858</v>
      </c>
      <c r="BS141" s="14">
        <f t="shared" si="150"/>
        <v>0</v>
      </c>
      <c r="BT141" s="14">
        <f t="shared" si="150"/>
        <v>0.10515247390704646</v>
      </c>
      <c r="BU141" s="14">
        <f t="shared" si="150"/>
        <v>0.05893258203488517</v>
      </c>
      <c r="BV141" s="14">
        <f t="shared" si="150"/>
        <v>0</v>
      </c>
      <c r="BW141" s="14">
        <f t="shared" si="150"/>
        <v>0</v>
      </c>
      <c r="BX141" s="14">
        <f t="shared" si="150"/>
        <v>0</v>
      </c>
      <c r="BY141" s="14">
        <f t="shared" si="150"/>
        <v>0</v>
      </c>
      <c r="BZ141" s="14">
        <f t="shared" si="150"/>
        <v>0</v>
      </c>
      <c r="CA141" s="14">
        <f t="shared" si="150"/>
        <v>0</v>
      </c>
      <c r="CB141" s="14">
        <f t="shared" si="150"/>
        <v>0</v>
      </c>
      <c r="CC141" s="14">
        <f t="shared" si="150"/>
        <v>0</v>
      </c>
      <c r="CD141" s="14">
        <f t="shared" si="150"/>
        <v>0</v>
      </c>
      <c r="CE141" s="14">
        <f t="shared" si="150"/>
        <v>0</v>
      </c>
      <c r="CF141" s="14">
        <f t="shared" si="150"/>
        <v>47.1467598924218</v>
      </c>
      <c r="CG141" s="14">
        <f t="shared" si="150"/>
        <v>0</v>
      </c>
      <c r="CH141" s="14">
        <f t="shared" si="150"/>
        <v>0.03388167285006973</v>
      </c>
      <c r="CI141" s="14">
        <f t="shared" si="150"/>
        <v>2.712847622134827</v>
      </c>
      <c r="CJ141" s="14">
        <f t="shared" si="150"/>
        <v>0</v>
      </c>
      <c r="CK141" s="14">
        <f t="shared" si="150"/>
        <v>1.0050308654098417</v>
      </c>
      <c r="CL141" s="14">
        <f t="shared" si="150"/>
        <v>0</v>
      </c>
      <c r="CM141" s="14">
        <f t="shared" si="150"/>
        <v>0</v>
      </c>
      <c r="CN141" s="14">
        <f t="shared" si="150"/>
        <v>0</v>
      </c>
      <c r="CO141" s="14">
        <f t="shared" si="150"/>
        <v>0</v>
      </c>
      <c r="CP141" s="14">
        <f t="shared" si="150"/>
        <v>4.041406250000002</v>
      </c>
      <c r="CQ141" s="14">
        <f t="shared" si="150"/>
        <v>0</v>
      </c>
      <c r="CR141" s="14">
        <f t="shared" si="150"/>
        <v>0</v>
      </c>
      <c r="CS141" s="14">
        <f t="shared" si="150"/>
        <v>0</v>
      </c>
      <c r="CT141" s="14">
        <f t="shared" si="150"/>
        <v>0</v>
      </c>
      <c r="CU141" s="14">
        <f t="shared" si="150"/>
        <v>0</v>
      </c>
      <c r="CV141" s="14">
        <f t="shared" si="150"/>
        <v>0</v>
      </c>
      <c r="CW141" s="14">
        <f t="shared" si="150"/>
        <v>0</v>
      </c>
      <c r="CX141" s="14">
        <f t="shared" si="150"/>
        <v>0</v>
      </c>
    </row>
    <row r="142" spans="1:102" ht="15">
      <c r="A142" s="13" t="s">
        <v>110</v>
      </c>
      <c r="B142" s="14">
        <f aca="true" t="shared" si="151" ref="B142:AG142">B49+B80+B111</f>
        <v>4.470829753880744</v>
      </c>
      <c r="C142" s="14">
        <f t="shared" si="151"/>
        <v>185.56108675353113</v>
      </c>
      <c r="D142" s="14">
        <f t="shared" si="151"/>
        <v>446.45079070793724</v>
      </c>
      <c r="E142" s="14">
        <f t="shared" si="151"/>
        <v>105.32359534011162</v>
      </c>
      <c r="F142" s="14">
        <f t="shared" si="151"/>
        <v>27.47136231884058</v>
      </c>
      <c r="G142" s="14">
        <f t="shared" si="151"/>
        <v>30.140448227241162</v>
      </c>
      <c r="H142" s="14">
        <f t="shared" si="151"/>
        <v>1480.7456540800267</v>
      </c>
      <c r="I142" s="14">
        <f t="shared" si="151"/>
        <v>18.94598585479404</v>
      </c>
      <c r="J142" s="14">
        <f t="shared" si="151"/>
        <v>3.41775147928994</v>
      </c>
      <c r="K142" s="14">
        <f t="shared" si="151"/>
        <v>1.8808724279948987</v>
      </c>
      <c r="L142" s="14">
        <f t="shared" si="151"/>
        <v>36.518187327692246</v>
      </c>
      <c r="M142" s="14">
        <f t="shared" si="151"/>
        <v>25.436052418622793</v>
      </c>
      <c r="N142" s="14">
        <f t="shared" si="151"/>
        <v>1.8506288493021439</v>
      </c>
      <c r="O142" s="14">
        <f t="shared" si="151"/>
        <v>746.9210948620096</v>
      </c>
      <c r="P142" s="14">
        <f t="shared" si="151"/>
        <v>27.684117393722868</v>
      </c>
      <c r="Q142" s="14">
        <f t="shared" si="151"/>
        <v>816.5883666330842</v>
      </c>
      <c r="R142" s="14">
        <f t="shared" si="151"/>
        <v>82.43083767834644</v>
      </c>
      <c r="S142" s="14">
        <f t="shared" si="151"/>
        <v>136.0356614512285</v>
      </c>
      <c r="T142" s="14">
        <f t="shared" si="151"/>
        <v>42.902314389094236</v>
      </c>
      <c r="U142" s="14">
        <f t="shared" si="151"/>
        <v>58.83727818888688</v>
      </c>
      <c r="V142" s="14">
        <f t="shared" si="151"/>
        <v>522.1756674426675</v>
      </c>
      <c r="W142" s="14">
        <f t="shared" si="151"/>
        <v>84.54738267946543</v>
      </c>
      <c r="X142" s="14">
        <f t="shared" si="151"/>
        <v>333.2761314734068</v>
      </c>
      <c r="Y142" s="14">
        <f t="shared" si="151"/>
        <v>22.579136281162462</v>
      </c>
      <c r="Z142" s="14">
        <f t="shared" si="151"/>
        <v>1.3621172954024747</v>
      </c>
      <c r="AA142" s="14">
        <f t="shared" si="151"/>
        <v>234.33973353736204</v>
      </c>
      <c r="AB142" s="14">
        <f t="shared" si="151"/>
        <v>29.024690903641215</v>
      </c>
      <c r="AC142" s="14">
        <f t="shared" si="151"/>
        <v>0</v>
      </c>
      <c r="AD142" s="14">
        <f t="shared" si="151"/>
        <v>12.209668016740647</v>
      </c>
      <c r="AE142" s="14">
        <f t="shared" si="151"/>
        <v>78.13229906050675</v>
      </c>
      <c r="AF142" s="14">
        <f t="shared" si="151"/>
        <v>0</v>
      </c>
      <c r="AG142" s="14">
        <f t="shared" si="151"/>
        <v>1661.4604445722691</v>
      </c>
      <c r="AH142" s="14">
        <f aca="true" t="shared" si="152" ref="AH142:AX142">AH49+AH80+AH111</f>
        <v>133.17291790327744</v>
      </c>
      <c r="AI142" s="14">
        <f t="shared" si="152"/>
        <v>124.38504136530527</v>
      </c>
      <c r="AJ142" s="14">
        <f t="shared" si="152"/>
        <v>57.11340595117012</v>
      </c>
      <c r="AK142" s="14">
        <f t="shared" si="152"/>
        <v>51.32915417122797</v>
      </c>
      <c r="AL142" s="14">
        <f t="shared" si="152"/>
        <v>11.238528869737571</v>
      </c>
      <c r="AM142" s="14">
        <f t="shared" si="152"/>
        <v>362.98303818806386</v>
      </c>
      <c r="AN142" s="14">
        <f t="shared" si="152"/>
        <v>45.58686832337031</v>
      </c>
      <c r="AO142" s="14">
        <f t="shared" si="152"/>
        <v>2.93228278597502</v>
      </c>
      <c r="AP142" s="14">
        <f t="shared" si="152"/>
        <v>375.3301791357716</v>
      </c>
      <c r="AQ142" s="14">
        <f t="shared" si="152"/>
        <v>18.16047394697982</v>
      </c>
      <c r="AR142" s="14">
        <f t="shared" si="152"/>
        <v>169.8038286262204</v>
      </c>
      <c r="AS142" s="14">
        <f t="shared" si="152"/>
        <v>4.554176089471137</v>
      </c>
      <c r="AT142" s="14">
        <f t="shared" si="152"/>
        <v>93.42016055296368</v>
      </c>
      <c r="AU142" s="14">
        <f t="shared" si="152"/>
        <v>33.78797294738711</v>
      </c>
      <c r="AV142" s="14"/>
      <c r="AW142" s="14">
        <f t="shared" si="152"/>
        <v>24.840573036584704</v>
      </c>
      <c r="AX142" s="14">
        <f t="shared" si="152"/>
        <v>33.97025445701881</v>
      </c>
      <c r="AY142" s="14"/>
      <c r="AZ142" s="14"/>
      <c r="BA142" s="14">
        <f t="shared" si="125"/>
        <v>18.30347132255912</v>
      </c>
      <c r="BB142" s="14">
        <f t="shared" si="125"/>
        <v>4.326126017624476</v>
      </c>
      <c r="BC142" s="14">
        <f t="shared" si="125"/>
        <v>0.14077840436350192</v>
      </c>
      <c r="BD142" s="14"/>
      <c r="BE142" s="14">
        <f aca="true" t="shared" si="153" ref="BE142:CX142">BE49+BE80+BE111</f>
        <v>14.723980742350214</v>
      </c>
      <c r="BF142" s="14">
        <f t="shared" si="153"/>
        <v>4.231852470025726</v>
      </c>
      <c r="BG142" s="14">
        <f t="shared" si="153"/>
        <v>3.675250672536071</v>
      </c>
      <c r="BH142" s="14">
        <f t="shared" si="153"/>
        <v>91.95893006061473</v>
      </c>
      <c r="BI142" s="14">
        <f t="shared" si="153"/>
        <v>20.398410946862306</v>
      </c>
      <c r="BJ142" s="14">
        <f t="shared" si="153"/>
        <v>44.074999999999974</v>
      </c>
      <c r="BK142" s="14">
        <f t="shared" si="153"/>
        <v>2.007557472552775</v>
      </c>
      <c r="BL142" s="14">
        <f t="shared" si="153"/>
        <v>0</v>
      </c>
      <c r="BM142" s="14">
        <f t="shared" si="153"/>
        <v>0</v>
      </c>
      <c r="BN142" s="14">
        <f t="shared" si="153"/>
        <v>0</v>
      </c>
      <c r="BO142" s="14">
        <f t="shared" si="153"/>
        <v>18.513132617147683</v>
      </c>
      <c r="BP142" s="14">
        <f t="shared" si="153"/>
        <v>11.25641652379208</v>
      </c>
      <c r="BQ142" s="14">
        <f t="shared" si="153"/>
        <v>0.5537499999999994</v>
      </c>
      <c r="BR142" s="14">
        <f t="shared" si="153"/>
        <v>0.1882142857142858</v>
      </c>
      <c r="BS142" s="14">
        <f t="shared" si="153"/>
        <v>0</v>
      </c>
      <c r="BT142" s="14">
        <f t="shared" si="153"/>
        <v>0.9536888090446378</v>
      </c>
      <c r="BU142" s="14">
        <f t="shared" si="153"/>
        <v>11.678150377431773</v>
      </c>
      <c r="BV142" s="14">
        <f t="shared" si="153"/>
        <v>0</v>
      </c>
      <c r="BW142" s="14">
        <f t="shared" si="153"/>
        <v>0</v>
      </c>
      <c r="BX142" s="14">
        <f t="shared" si="153"/>
        <v>0</v>
      </c>
      <c r="BY142" s="14">
        <f t="shared" si="153"/>
        <v>0</v>
      </c>
      <c r="BZ142" s="14">
        <f t="shared" si="153"/>
        <v>0</v>
      </c>
      <c r="CA142" s="14">
        <f t="shared" si="153"/>
        <v>0</v>
      </c>
      <c r="CB142" s="14">
        <f t="shared" si="153"/>
        <v>0</v>
      </c>
      <c r="CC142" s="14">
        <f t="shared" si="153"/>
        <v>0</v>
      </c>
      <c r="CD142" s="14">
        <f t="shared" si="153"/>
        <v>0</v>
      </c>
      <c r="CE142" s="14">
        <f t="shared" si="153"/>
        <v>0</v>
      </c>
      <c r="CF142" s="14">
        <f t="shared" si="153"/>
        <v>1.516912138824922</v>
      </c>
      <c r="CG142" s="14">
        <f t="shared" si="153"/>
        <v>0</v>
      </c>
      <c r="CH142" s="14">
        <f t="shared" si="153"/>
        <v>0</v>
      </c>
      <c r="CI142" s="14">
        <f t="shared" si="153"/>
        <v>1.6130445320801674</v>
      </c>
      <c r="CJ142" s="14">
        <f t="shared" si="153"/>
        <v>0</v>
      </c>
      <c r="CK142" s="14">
        <f t="shared" si="153"/>
        <v>165.6625876483889</v>
      </c>
      <c r="CL142" s="14">
        <f t="shared" si="153"/>
        <v>0</v>
      </c>
      <c r="CM142" s="14">
        <f t="shared" si="153"/>
        <v>0</v>
      </c>
      <c r="CN142" s="14">
        <f t="shared" si="153"/>
        <v>0</v>
      </c>
      <c r="CO142" s="14">
        <f t="shared" si="153"/>
        <v>0.43900433731812377</v>
      </c>
      <c r="CP142" s="14">
        <f t="shared" si="153"/>
        <v>0</v>
      </c>
      <c r="CQ142" s="14">
        <f t="shared" si="153"/>
        <v>0</v>
      </c>
      <c r="CR142" s="14">
        <f t="shared" si="153"/>
        <v>0</v>
      </c>
      <c r="CS142" s="14">
        <f t="shared" si="153"/>
        <v>0</v>
      </c>
      <c r="CT142" s="14">
        <f t="shared" si="153"/>
        <v>0</v>
      </c>
      <c r="CU142" s="14">
        <f t="shared" si="153"/>
        <v>0</v>
      </c>
      <c r="CV142" s="14">
        <f t="shared" si="153"/>
        <v>0</v>
      </c>
      <c r="CW142" s="14">
        <f t="shared" si="153"/>
        <v>0</v>
      </c>
      <c r="CX142" s="14">
        <f t="shared" si="153"/>
        <v>0</v>
      </c>
    </row>
    <row r="143" spans="1:102" ht="15">
      <c r="A143" s="13" t="s">
        <v>111</v>
      </c>
      <c r="B143" s="14">
        <f aca="true" t="shared" si="154" ref="B143:AG143">B50+B81+B112</f>
        <v>0.002734452448856724</v>
      </c>
      <c r="C143" s="14">
        <f t="shared" si="154"/>
        <v>0</v>
      </c>
      <c r="D143" s="14">
        <f t="shared" si="154"/>
        <v>0</v>
      </c>
      <c r="E143" s="14">
        <f t="shared" si="154"/>
        <v>0</v>
      </c>
      <c r="F143" s="14">
        <f t="shared" si="154"/>
        <v>0.14631884057971015</v>
      </c>
      <c r="G143" s="14">
        <f t="shared" si="154"/>
        <v>1.3038624484621428</v>
      </c>
      <c r="H143" s="14">
        <f t="shared" si="154"/>
        <v>0.14816346348609433</v>
      </c>
      <c r="I143" s="14">
        <f t="shared" si="154"/>
        <v>1.0883391639916857</v>
      </c>
      <c r="J143" s="14">
        <f t="shared" si="154"/>
        <v>2.2692762858443327</v>
      </c>
      <c r="K143" s="14">
        <f t="shared" si="154"/>
        <v>0.2189916755119197</v>
      </c>
      <c r="L143" s="14">
        <f t="shared" si="154"/>
        <v>8.913988087280433</v>
      </c>
      <c r="M143" s="14">
        <f t="shared" si="154"/>
        <v>8.770694433363223</v>
      </c>
      <c r="N143" s="14">
        <f t="shared" si="154"/>
        <v>0.08638300504705229</v>
      </c>
      <c r="O143" s="14">
        <f t="shared" si="154"/>
        <v>129.2251029173027</v>
      </c>
      <c r="P143" s="14">
        <f t="shared" si="154"/>
        <v>23.077046652749406</v>
      </c>
      <c r="Q143" s="14">
        <f t="shared" si="154"/>
        <v>800.9364308544443</v>
      </c>
      <c r="R143" s="14">
        <f t="shared" si="154"/>
        <v>80.8508467915785</v>
      </c>
      <c r="S143" s="14">
        <f t="shared" si="154"/>
        <v>573.8194325307337</v>
      </c>
      <c r="T143" s="14">
        <f t="shared" si="154"/>
        <v>3.006293563031421</v>
      </c>
      <c r="U143" s="14">
        <f t="shared" si="154"/>
        <v>22.93656607363387</v>
      </c>
      <c r="V143" s="14">
        <f t="shared" si="154"/>
        <v>775.4820598452478</v>
      </c>
      <c r="W143" s="14">
        <f t="shared" si="154"/>
        <v>125.5611522380924</v>
      </c>
      <c r="X143" s="14">
        <f t="shared" si="154"/>
        <v>88.73743479262617</v>
      </c>
      <c r="Y143" s="14">
        <f t="shared" si="154"/>
        <v>81.38694320554606</v>
      </c>
      <c r="Z143" s="14">
        <f t="shared" si="154"/>
        <v>4.909778725801011</v>
      </c>
      <c r="AA143" s="14">
        <f t="shared" si="154"/>
        <v>186.47592994140368</v>
      </c>
      <c r="AB143" s="14">
        <f t="shared" si="154"/>
        <v>0</v>
      </c>
      <c r="AC143" s="14">
        <f t="shared" si="154"/>
        <v>0</v>
      </c>
      <c r="AD143" s="14">
        <f t="shared" si="154"/>
        <v>0</v>
      </c>
      <c r="AE143" s="14">
        <f t="shared" si="154"/>
        <v>0</v>
      </c>
      <c r="AF143" s="14">
        <f t="shared" si="154"/>
        <v>0</v>
      </c>
      <c r="AG143" s="14">
        <f t="shared" si="154"/>
        <v>0</v>
      </c>
      <c r="AH143" s="14">
        <f aca="true" t="shared" si="155" ref="AH143:AX143">AH50+AH81+AH112</f>
        <v>0</v>
      </c>
      <c r="AI143" s="14">
        <f t="shared" si="155"/>
        <v>0.24904680139883148</v>
      </c>
      <c r="AJ143" s="14">
        <f t="shared" si="155"/>
        <v>0.05187411984665769</v>
      </c>
      <c r="AK143" s="14">
        <f t="shared" si="155"/>
        <v>0.08517005670004642</v>
      </c>
      <c r="AL143" s="14">
        <f t="shared" si="155"/>
        <v>0.08780100679482478</v>
      </c>
      <c r="AM143" s="14">
        <f t="shared" si="155"/>
        <v>0</v>
      </c>
      <c r="AN143" s="14">
        <f t="shared" si="155"/>
        <v>0</v>
      </c>
      <c r="AO143" s="14">
        <f t="shared" si="155"/>
        <v>0</v>
      </c>
      <c r="AP143" s="14">
        <f t="shared" si="155"/>
        <v>0</v>
      </c>
      <c r="AQ143" s="14">
        <f t="shared" si="155"/>
        <v>0</v>
      </c>
      <c r="AR143" s="14">
        <f t="shared" si="155"/>
        <v>0</v>
      </c>
      <c r="AS143" s="14">
        <f t="shared" si="155"/>
        <v>0</v>
      </c>
      <c r="AT143" s="14">
        <f t="shared" si="155"/>
        <v>0</v>
      </c>
      <c r="AU143" s="14">
        <f t="shared" si="155"/>
        <v>0</v>
      </c>
      <c r="AV143" s="14"/>
      <c r="AW143" s="14">
        <f t="shared" si="155"/>
        <v>0</v>
      </c>
      <c r="AX143" s="14">
        <f t="shared" si="155"/>
        <v>19.12934896373967</v>
      </c>
      <c r="AY143" s="14"/>
      <c r="AZ143" s="14"/>
      <c r="BA143" s="14">
        <f t="shared" si="125"/>
        <v>6.325977382129708</v>
      </c>
      <c r="BB143" s="14">
        <f t="shared" si="125"/>
        <v>1.4951795130798697</v>
      </c>
      <c r="BC143" s="14">
        <f t="shared" si="125"/>
        <v>3.8010169178145516</v>
      </c>
      <c r="BD143" s="14"/>
      <c r="BE143" s="14">
        <f aca="true" t="shared" si="156" ref="BE143:CX143">BE50+BE81+BE112</f>
        <v>30.786505188550443</v>
      </c>
      <c r="BF143" s="14">
        <f t="shared" si="156"/>
        <v>7.941593271671654</v>
      </c>
      <c r="BG143" s="14">
        <f t="shared" si="156"/>
        <v>0.13612039527911374</v>
      </c>
      <c r="BH143" s="14">
        <f t="shared" si="156"/>
        <v>80.6449558328424</v>
      </c>
      <c r="BI143" s="14">
        <f t="shared" si="156"/>
        <v>66.35436401391786</v>
      </c>
      <c r="BJ143" s="14">
        <f t="shared" si="156"/>
        <v>91.91520100502507</v>
      </c>
      <c r="BK143" s="14">
        <f t="shared" si="156"/>
        <v>20.124539541931476</v>
      </c>
      <c r="BL143" s="14">
        <f t="shared" si="156"/>
        <v>0.10279874213836478</v>
      </c>
      <c r="BM143" s="14">
        <f t="shared" si="156"/>
        <v>0</v>
      </c>
      <c r="BN143" s="14">
        <f t="shared" si="156"/>
        <v>0</v>
      </c>
      <c r="BO143" s="14">
        <f t="shared" si="156"/>
        <v>0</v>
      </c>
      <c r="BP143" s="14">
        <f t="shared" si="156"/>
        <v>0</v>
      </c>
      <c r="BQ143" s="14">
        <f t="shared" si="156"/>
        <v>0</v>
      </c>
      <c r="BR143" s="14">
        <f t="shared" si="156"/>
        <v>0</v>
      </c>
      <c r="BS143" s="14">
        <f t="shared" si="156"/>
        <v>0</v>
      </c>
      <c r="BT143" s="14">
        <f t="shared" si="156"/>
        <v>0.26297743504020676</v>
      </c>
      <c r="BU143" s="14">
        <f t="shared" si="156"/>
        <v>3.4379075523750258</v>
      </c>
      <c r="BV143" s="14">
        <f t="shared" si="156"/>
        <v>3.273287119135899</v>
      </c>
      <c r="BW143" s="14">
        <f t="shared" si="156"/>
        <v>0</v>
      </c>
      <c r="BX143" s="14">
        <f t="shared" si="156"/>
        <v>0</v>
      </c>
      <c r="BY143" s="14">
        <f t="shared" si="156"/>
        <v>0.005479331574318373</v>
      </c>
      <c r="BZ143" s="14">
        <f t="shared" si="156"/>
        <v>0</v>
      </c>
      <c r="CA143" s="14">
        <f t="shared" si="156"/>
        <v>0</v>
      </c>
      <c r="CB143" s="14">
        <f t="shared" si="156"/>
        <v>0</v>
      </c>
      <c r="CC143" s="14">
        <f t="shared" si="156"/>
        <v>0</v>
      </c>
      <c r="CD143" s="14">
        <f t="shared" si="156"/>
        <v>0</v>
      </c>
      <c r="CE143" s="14">
        <f t="shared" si="156"/>
        <v>0</v>
      </c>
      <c r="CF143" s="14">
        <f t="shared" si="156"/>
        <v>0</v>
      </c>
      <c r="CG143" s="14">
        <f t="shared" si="156"/>
        <v>0.04513944865387716</v>
      </c>
      <c r="CH143" s="14">
        <f t="shared" si="156"/>
        <v>0</v>
      </c>
      <c r="CI143" s="14">
        <f t="shared" si="156"/>
        <v>0</v>
      </c>
      <c r="CJ143" s="14">
        <f t="shared" si="156"/>
        <v>8.005393896380413</v>
      </c>
      <c r="CK143" s="14">
        <f t="shared" si="156"/>
        <v>218.42670808240555</v>
      </c>
      <c r="CL143" s="14">
        <f t="shared" si="156"/>
        <v>1.352011922503726</v>
      </c>
      <c r="CM143" s="14">
        <f t="shared" si="156"/>
        <v>0</v>
      </c>
      <c r="CN143" s="14">
        <f t="shared" si="156"/>
        <v>40.578299104355295</v>
      </c>
      <c r="CO143" s="14">
        <f t="shared" si="156"/>
        <v>17.450422408395422</v>
      </c>
      <c r="CP143" s="14">
        <f t="shared" si="156"/>
        <v>0</v>
      </c>
      <c r="CQ143" s="14">
        <f t="shared" si="156"/>
        <v>0</v>
      </c>
      <c r="CR143" s="14">
        <f t="shared" si="156"/>
        <v>0</v>
      </c>
      <c r="CS143" s="14">
        <f t="shared" si="156"/>
        <v>0</v>
      </c>
      <c r="CT143" s="14">
        <f t="shared" si="156"/>
        <v>0</v>
      </c>
      <c r="CU143" s="14">
        <f t="shared" si="156"/>
        <v>0</v>
      </c>
      <c r="CV143" s="14">
        <f t="shared" si="156"/>
        <v>0</v>
      </c>
      <c r="CW143" s="14">
        <f t="shared" si="156"/>
        <v>0</v>
      </c>
      <c r="CX143" s="14">
        <f t="shared" si="156"/>
        <v>0</v>
      </c>
    </row>
    <row r="144" spans="1:102" ht="15">
      <c r="A144" s="13" t="s">
        <v>91</v>
      </c>
      <c r="B144" s="14">
        <f aca="true" t="shared" si="157" ref="B144:AG144">B51+B82+B113</f>
        <v>0</v>
      </c>
      <c r="C144" s="14">
        <f t="shared" si="157"/>
        <v>0</v>
      </c>
      <c r="D144" s="14">
        <f t="shared" si="157"/>
        <v>0</v>
      </c>
      <c r="E144" s="14">
        <f t="shared" si="157"/>
        <v>0</v>
      </c>
      <c r="F144" s="14">
        <f t="shared" si="157"/>
        <v>0</v>
      </c>
      <c r="G144" s="14">
        <f t="shared" si="157"/>
        <v>0</v>
      </c>
      <c r="H144" s="14">
        <f t="shared" si="157"/>
        <v>0</v>
      </c>
      <c r="I144" s="14">
        <f t="shared" si="157"/>
        <v>0</v>
      </c>
      <c r="J144" s="14">
        <f t="shared" si="157"/>
        <v>0</v>
      </c>
      <c r="K144" s="14">
        <f t="shared" si="157"/>
        <v>0</v>
      </c>
      <c r="L144" s="14">
        <f t="shared" si="157"/>
        <v>0</v>
      </c>
      <c r="M144" s="14">
        <f t="shared" si="157"/>
        <v>0</v>
      </c>
      <c r="N144" s="14">
        <f t="shared" si="157"/>
        <v>0</v>
      </c>
      <c r="O144" s="14">
        <f t="shared" si="157"/>
        <v>0</v>
      </c>
      <c r="P144" s="14">
        <f t="shared" si="157"/>
        <v>0</v>
      </c>
      <c r="Q144" s="14">
        <f t="shared" si="157"/>
        <v>0</v>
      </c>
      <c r="R144" s="14">
        <f t="shared" si="157"/>
        <v>0</v>
      </c>
      <c r="S144" s="14">
        <f t="shared" si="157"/>
        <v>0</v>
      </c>
      <c r="T144" s="14">
        <f t="shared" si="157"/>
        <v>0</v>
      </c>
      <c r="U144" s="14">
        <f t="shared" si="157"/>
        <v>0</v>
      </c>
      <c r="V144" s="14">
        <f t="shared" si="157"/>
        <v>0</v>
      </c>
      <c r="W144" s="14">
        <f t="shared" si="157"/>
        <v>0</v>
      </c>
      <c r="X144" s="14">
        <f t="shared" si="157"/>
        <v>0</v>
      </c>
      <c r="Y144" s="14">
        <f t="shared" si="157"/>
        <v>0</v>
      </c>
      <c r="Z144" s="14">
        <f t="shared" si="157"/>
        <v>0</v>
      </c>
      <c r="AA144" s="14">
        <f t="shared" si="157"/>
        <v>0</v>
      </c>
      <c r="AB144" s="14">
        <f t="shared" si="157"/>
        <v>0</v>
      </c>
      <c r="AC144" s="14">
        <f t="shared" si="157"/>
        <v>0</v>
      </c>
      <c r="AD144" s="14">
        <f t="shared" si="157"/>
        <v>0</v>
      </c>
      <c r="AE144" s="14">
        <f t="shared" si="157"/>
        <v>0</v>
      </c>
      <c r="AF144" s="14">
        <f t="shared" si="157"/>
        <v>0</v>
      </c>
      <c r="AG144" s="14">
        <f t="shared" si="157"/>
        <v>0</v>
      </c>
      <c r="AH144" s="14">
        <f aca="true" t="shared" si="158" ref="AH144:AX144">AH51+AH82+AH113</f>
        <v>0</v>
      </c>
      <c r="AI144" s="14">
        <f t="shared" si="158"/>
        <v>0</v>
      </c>
      <c r="AJ144" s="14">
        <f t="shared" si="158"/>
        <v>0</v>
      </c>
      <c r="AK144" s="14">
        <f t="shared" si="158"/>
        <v>0</v>
      </c>
      <c r="AL144" s="14">
        <f t="shared" si="158"/>
        <v>0</v>
      </c>
      <c r="AM144" s="14">
        <f t="shared" si="158"/>
        <v>0</v>
      </c>
      <c r="AN144" s="14">
        <f t="shared" si="158"/>
        <v>0</v>
      </c>
      <c r="AO144" s="14">
        <f t="shared" si="158"/>
        <v>0</v>
      </c>
      <c r="AP144" s="14">
        <f t="shared" si="158"/>
        <v>0</v>
      </c>
      <c r="AQ144" s="14">
        <f t="shared" si="158"/>
        <v>0</v>
      </c>
      <c r="AR144" s="14">
        <f t="shared" si="158"/>
        <v>0</v>
      </c>
      <c r="AS144" s="14">
        <f t="shared" si="158"/>
        <v>0</v>
      </c>
      <c r="AT144" s="14">
        <f t="shared" si="158"/>
        <v>0</v>
      </c>
      <c r="AU144" s="14">
        <f t="shared" si="158"/>
        <v>0</v>
      </c>
      <c r="AV144" s="14"/>
      <c r="AW144" s="14">
        <f t="shared" si="158"/>
        <v>0</v>
      </c>
      <c r="AX144" s="14">
        <f t="shared" si="158"/>
        <v>0</v>
      </c>
      <c r="AY144" s="14"/>
      <c r="AZ144" s="14"/>
      <c r="BA144" s="14">
        <f t="shared" si="125"/>
        <v>0</v>
      </c>
      <c r="BB144" s="14">
        <f t="shared" si="125"/>
        <v>0</v>
      </c>
      <c r="BC144" s="14">
        <f t="shared" si="125"/>
        <v>0</v>
      </c>
      <c r="BD144" s="14"/>
      <c r="BE144" s="14">
        <f aca="true" t="shared" si="159" ref="BE144:CX144">BE51+BE82+BE113</f>
        <v>0</v>
      </c>
      <c r="BF144" s="14">
        <f t="shared" si="159"/>
        <v>0</v>
      </c>
      <c r="BG144" s="14">
        <f t="shared" si="159"/>
        <v>0</v>
      </c>
      <c r="BH144" s="14">
        <f t="shared" si="159"/>
        <v>0</v>
      </c>
      <c r="BI144" s="14">
        <f t="shared" si="159"/>
        <v>0</v>
      </c>
      <c r="BJ144" s="14">
        <f t="shared" si="159"/>
        <v>0</v>
      </c>
      <c r="BK144" s="14">
        <f t="shared" si="159"/>
        <v>0</v>
      </c>
      <c r="BL144" s="14">
        <f t="shared" si="159"/>
        <v>0</v>
      </c>
      <c r="BM144" s="14">
        <f t="shared" si="159"/>
        <v>0</v>
      </c>
      <c r="BN144" s="14">
        <f t="shared" si="159"/>
        <v>0</v>
      </c>
      <c r="BO144" s="14">
        <f t="shared" si="159"/>
        <v>0</v>
      </c>
      <c r="BP144" s="14">
        <f t="shared" si="159"/>
        <v>0</v>
      </c>
      <c r="BQ144" s="14">
        <f t="shared" si="159"/>
        <v>0</v>
      </c>
      <c r="BR144" s="14">
        <f t="shared" si="159"/>
        <v>0</v>
      </c>
      <c r="BS144" s="14">
        <f t="shared" si="159"/>
        <v>0</v>
      </c>
      <c r="BT144" s="14">
        <f t="shared" si="159"/>
        <v>0</v>
      </c>
      <c r="BU144" s="14">
        <f t="shared" si="159"/>
        <v>0</v>
      </c>
      <c r="BV144" s="14">
        <f t="shared" si="159"/>
        <v>0</v>
      </c>
      <c r="BW144" s="14">
        <f t="shared" si="159"/>
        <v>0</v>
      </c>
      <c r="BX144" s="14">
        <f t="shared" si="159"/>
        <v>0</v>
      </c>
      <c r="BY144" s="14">
        <f t="shared" si="159"/>
        <v>0</v>
      </c>
      <c r="BZ144" s="14">
        <f t="shared" si="159"/>
        <v>0</v>
      </c>
      <c r="CA144" s="14">
        <f t="shared" si="159"/>
        <v>0</v>
      </c>
      <c r="CB144" s="14">
        <f t="shared" si="159"/>
        <v>0</v>
      </c>
      <c r="CC144" s="14">
        <f t="shared" si="159"/>
        <v>0</v>
      </c>
      <c r="CD144" s="14">
        <f t="shared" si="159"/>
        <v>0</v>
      </c>
      <c r="CE144" s="14">
        <f t="shared" si="159"/>
        <v>0</v>
      </c>
      <c r="CF144" s="14">
        <f t="shared" si="159"/>
        <v>0</v>
      </c>
      <c r="CG144" s="14">
        <f t="shared" si="159"/>
        <v>0</v>
      </c>
      <c r="CH144" s="14">
        <f t="shared" si="159"/>
        <v>0</v>
      </c>
      <c r="CI144" s="14">
        <f t="shared" si="159"/>
        <v>0</v>
      </c>
      <c r="CJ144" s="14">
        <f t="shared" si="159"/>
        <v>0</v>
      </c>
      <c r="CK144" s="14">
        <f t="shared" si="159"/>
        <v>0</v>
      </c>
      <c r="CL144" s="14">
        <f t="shared" si="159"/>
        <v>0</v>
      </c>
      <c r="CM144" s="14">
        <f t="shared" si="159"/>
        <v>0</v>
      </c>
      <c r="CN144" s="14">
        <f t="shared" si="159"/>
        <v>0</v>
      </c>
      <c r="CO144" s="14">
        <f t="shared" si="159"/>
        <v>0</v>
      </c>
      <c r="CP144" s="14">
        <f t="shared" si="159"/>
        <v>0</v>
      </c>
      <c r="CQ144" s="14">
        <f t="shared" si="159"/>
        <v>0</v>
      </c>
      <c r="CR144" s="14">
        <f t="shared" si="159"/>
        <v>0</v>
      </c>
      <c r="CS144" s="14">
        <f t="shared" si="159"/>
        <v>0</v>
      </c>
      <c r="CT144" s="14">
        <f t="shared" si="159"/>
        <v>0</v>
      </c>
      <c r="CU144" s="14">
        <f t="shared" si="159"/>
        <v>0</v>
      </c>
      <c r="CV144" s="14">
        <f t="shared" si="159"/>
        <v>0</v>
      </c>
      <c r="CW144" s="14">
        <f t="shared" si="159"/>
        <v>0</v>
      </c>
      <c r="CX144" s="14">
        <f t="shared" si="159"/>
        <v>0</v>
      </c>
    </row>
    <row r="145" spans="1:102" ht="15">
      <c r="A145" s="13" t="s">
        <v>96</v>
      </c>
      <c r="B145" s="14">
        <f aca="true" t="shared" si="160" ref="B145:AG145">B52+B83+B114</f>
        <v>0</v>
      </c>
      <c r="C145" s="14">
        <f t="shared" si="160"/>
        <v>0.5790741264846672</v>
      </c>
      <c r="D145" s="14">
        <f t="shared" si="160"/>
        <v>0</v>
      </c>
      <c r="E145" s="14">
        <f t="shared" si="160"/>
        <v>0.9729662387077287</v>
      </c>
      <c r="F145" s="14">
        <f t="shared" si="160"/>
        <v>0.10973913043478262</v>
      </c>
      <c r="G145" s="14">
        <f t="shared" si="160"/>
        <v>0.1516119126118771</v>
      </c>
      <c r="H145" s="14">
        <f t="shared" si="160"/>
        <v>0</v>
      </c>
      <c r="I145" s="14">
        <f t="shared" si="160"/>
        <v>0</v>
      </c>
      <c r="J145" s="14">
        <f t="shared" si="160"/>
        <v>0</v>
      </c>
      <c r="K145" s="14">
        <f t="shared" si="160"/>
        <v>0.02046651173008595</v>
      </c>
      <c r="L145" s="14">
        <f t="shared" si="160"/>
        <v>0</v>
      </c>
      <c r="M145" s="14">
        <f t="shared" si="160"/>
        <v>0</v>
      </c>
      <c r="N145" s="14">
        <f t="shared" si="160"/>
        <v>0.0020325412952247597</v>
      </c>
      <c r="O145" s="14">
        <f t="shared" si="160"/>
        <v>1.644683128038398</v>
      </c>
      <c r="P145" s="14">
        <f t="shared" si="160"/>
        <v>0.0833858957642255</v>
      </c>
      <c r="Q145" s="14">
        <f t="shared" si="160"/>
        <v>0</v>
      </c>
      <c r="R145" s="14">
        <f t="shared" si="160"/>
        <v>0</v>
      </c>
      <c r="S145" s="14">
        <f t="shared" si="160"/>
        <v>0</v>
      </c>
      <c r="T145" s="14">
        <f t="shared" si="160"/>
        <v>0.1878933476894638</v>
      </c>
      <c r="U145" s="14">
        <f t="shared" si="160"/>
        <v>0.11080466702238582</v>
      </c>
      <c r="V145" s="14">
        <f t="shared" si="160"/>
        <v>0</v>
      </c>
      <c r="W145" s="14">
        <f t="shared" si="160"/>
        <v>0</v>
      </c>
      <c r="X145" s="14">
        <f t="shared" si="160"/>
        <v>0</v>
      </c>
      <c r="Y145" s="14">
        <f t="shared" si="160"/>
        <v>0</v>
      </c>
      <c r="Z145" s="14">
        <f t="shared" si="160"/>
        <v>0</v>
      </c>
      <c r="AA145" s="14">
        <f t="shared" si="160"/>
        <v>0.1763370271637521</v>
      </c>
      <c r="AB145" s="14">
        <f t="shared" si="160"/>
        <v>1.9627461458857545</v>
      </c>
      <c r="AC145" s="14">
        <f t="shared" si="160"/>
        <v>0</v>
      </c>
      <c r="AD145" s="14">
        <f t="shared" si="160"/>
        <v>0</v>
      </c>
      <c r="AE145" s="14">
        <f t="shared" si="160"/>
        <v>0</v>
      </c>
      <c r="AF145" s="14">
        <f t="shared" si="160"/>
        <v>0</v>
      </c>
      <c r="AG145" s="14">
        <f t="shared" si="160"/>
        <v>0</v>
      </c>
      <c r="AH145" s="14">
        <f aca="true" t="shared" si="161" ref="AH145:AX145">AH52+AH83+AH114</f>
        <v>0</v>
      </c>
      <c r="AI145" s="14">
        <f t="shared" si="161"/>
        <v>71.83616627015184</v>
      </c>
      <c r="AJ145" s="14">
        <f t="shared" si="161"/>
        <v>72.7275160250141</v>
      </c>
      <c r="AK145" s="14">
        <f t="shared" si="161"/>
        <v>26.345937539214358</v>
      </c>
      <c r="AL145" s="14">
        <f t="shared" si="161"/>
        <v>9.306906720251424</v>
      </c>
      <c r="AM145" s="14">
        <f t="shared" si="161"/>
        <v>3652.837325118217</v>
      </c>
      <c r="AN145" s="14">
        <f t="shared" si="161"/>
        <v>47.621996373520766</v>
      </c>
      <c r="AO145" s="14">
        <f t="shared" si="161"/>
        <v>7.749604505791123</v>
      </c>
      <c r="AP145" s="14">
        <f t="shared" si="161"/>
        <v>129.31909884376353</v>
      </c>
      <c r="AQ145" s="14">
        <f t="shared" si="161"/>
        <v>34.17778637226637</v>
      </c>
      <c r="AR145" s="14">
        <f t="shared" si="161"/>
        <v>34.88218184957241</v>
      </c>
      <c r="AS145" s="14">
        <f t="shared" si="161"/>
        <v>2.475095700799531</v>
      </c>
      <c r="AT145" s="14">
        <f t="shared" si="161"/>
        <v>140.2261547519845</v>
      </c>
      <c r="AU145" s="14">
        <f t="shared" si="161"/>
        <v>6.413182914442545</v>
      </c>
      <c r="AV145" s="14"/>
      <c r="AW145" s="14">
        <f t="shared" si="161"/>
        <v>82.86169489460025</v>
      </c>
      <c r="AX145" s="14">
        <f t="shared" si="161"/>
        <v>0.19273903238024856</v>
      </c>
      <c r="AY145" s="14"/>
      <c r="AZ145" s="14"/>
      <c r="BA145" s="14">
        <f t="shared" si="125"/>
        <v>0.8837762519151798</v>
      </c>
      <c r="BB145" s="14">
        <f t="shared" si="125"/>
        <v>0.2088853731508641</v>
      </c>
      <c r="BC145" s="14">
        <f t="shared" si="125"/>
        <v>5.349579365813073</v>
      </c>
      <c r="BD145" s="14"/>
      <c r="BE145" s="14">
        <f aca="true" t="shared" si="162" ref="BE145:CX145">BE52+BE83+BE114</f>
        <v>2.587851160776704</v>
      </c>
      <c r="BF145" s="14">
        <f t="shared" si="162"/>
        <v>0.32975473792408255</v>
      </c>
      <c r="BG145" s="14">
        <f t="shared" si="162"/>
        <v>0</v>
      </c>
      <c r="BH145" s="14">
        <f t="shared" si="162"/>
        <v>1.9733675978672691</v>
      </c>
      <c r="BI145" s="14">
        <f t="shared" si="162"/>
        <v>1.1111974834866625</v>
      </c>
      <c r="BJ145" s="14">
        <f t="shared" si="162"/>
        <v>0.5537060301507534</v>
      </c>
      <c r="BK145" s="14">
        <f t="shared" si="162"/>
        <v>0.04896481640372622</v>
      </c>
      <c r="BL145" s="14">
        <f t="shared" si="162"/>
        <v>0</v>
      </c>
      <c r="BM145" s="14">
        <f t="shared" si="162"/>
        <v>0</v>
      </c>
      <c r="BN145" s="14">
        <f t="shared" si="162"/>
        <v>0</v>
      </c>
      <c r="BO145" s="14">
        <f t="shared" si="162"/>
        <v>0</v>
      </c>
      <c r="BP145" s="14">
        <f t="shared" si="162"/>
        <v>0</v>
      </c>
      <c r="BQ145" s="14">
        <f t="shared" si="162"/>
        <v>0</v>
      </c>
      <c r="BR145" s="14">
        <f t="shared" si="162"/>
        <v>0</v>
      </c>
      <c r="BS145" s="14">
        <f t="shared" si="162"/>
        <v>0</v>
      </c>
      <c r="BT145" s="14">
        <f t="shared" si="162"/>
        <v>0</v>
      </c>
      <c r="BU145" s="14">
        <f t="shared" si="162"/>
        <v>0</v>
      </c>
      <c r="BV145" s="14">
        <f t="shared" si="162"/>
        <v>0</v>
      </c>
      <c r="BW145" s="14">
        <f t="shared" si="162"/>
        <v>0</v>
      </c>
      <c r="BX145" s="14">
        <f t="shared" si="162"/>
        <v>0</v>
      </c>
      <c r="BY145" s="14">
        <f t="shared" si="162"/>
        <v>0</v>
      </c>
      <c r="BZ145" s="14">
        <f t="shared" si="162"/>
        <v>0</v>
      </c>
      <c r="CA145" s="14">
        <f t="shared" si="162"/>
        <v>0</v>
      </c>
      <c r="CB145" s="14">
        <f t="shared" si="162"/>
        <v>0</v>
      </c>
      <c r="CC145" s="14">
        <f t="shared" si="162"/>
        <v>0</v>
      </c>
      <c r="CD145" s="14">
        <f t="shared" si="162"/>
        <v>0</v>
      </c>
      <c r="CE145" s="14">
        <f t="shared" si="162"/>
        <v>0</v>
      </c>
      <c r="CF145" s="14">
        <f t="shared" si="162"/>
        <v>0</v>
      </c>
      <c r="CG145" s="14">
        <f t="shared" si="162"/>
        <v>0</v>
      </c>
      <c r="CH145" s="14">
        <f t="shared" si="162"/>
        <v>0</v>
      </c>
      <c r="CI145" s="14">
        <f t="shared" si="162"/>
        <v>1.6130445320801674</v>
      </c>
      <c r="CJ145" s="14">
        <f t="shared" si="162"/>
        <v>0</v>
      </c>
      <c r="CK145" s="14">
        <f t="shared" si="162"/>
        <v>0</v>
      </c>
      <c r="CL145" s="14">
        <f t="shared" si="162"/>
        <v>0</v>
      </c>
      <c r="CM145" s="14">
        <f t="shared" si="162"/>
        <v>0</v>
      </c>
      <c r="CN145" s="14">
        <f t="shared" si="162"/>
        <v>0</v>
      </c>
      <c r="CO145" s="14">
        <f t="shared" si="162"/>
        <v>0</v>
      </c>
      <c r="CP145" s="14">
        <f t="shared" si="162"/>
        <v>0</v>
      </c>
      <c r="CQ145" s="14">
        <f t="shared" si="162"/>
        <v>0</v>
      </c>
      <c r="CR145" s="14">
        <f t="shared" si="162"/>
        <v>0</v>
      </c>
      <c r="CS145" s="14">
        <f t="shared" si="162"/>
        <v>0</v>
      </c>
      <c r="CT145" s="14">
        <f t="shared" si="162"/>
        <v>0</v>
      </c>
      <c r="CU145" s="14">
        <f t="shared" si="162"/>
        <v>0</v>
      </c>
      <c r="CV145" s="14">
        <f t="shared" si="162"/>
        <v>0</v>
      </c>
      <c r="CW145" s="14">
        <f t="shared" si="162"/>
        <v>0</v>
      </c>
      <c r="CX145" s="14">
        <f t="shared" si="162"/>
        <v>0</v>
      </c>
    </row>
    <row r="146" spans="1:102" ht="15">
      <c r="A146" s="13" t="s">
        <v>100</v>
      </c>
      <c r="B146" s="14">
        <f aca="true" t="shared" si="163" ref="B146:AG146">B53+B84+B115</f>
        <v>0</v>
      </c>
      <c r="C146" s="14">
        <f t="shared" si="163"/>
        <v>0</v>
      </c>
      <c r="D146" s="14">
        <f t="shared" si="163"/>
        <v>0</v>
      </c>
      <c r="E146" s="14">
        <f t="shared" si="163"/>
        <v>0</v>
      </c>
      <c r="F146" s="14">
        <f t="shared" si="163"/>
        <v>0</v>
      </c>
      <c r="G146" s="14">
        <f t="shared" si="163"/>
        <v>0</v>
      </c>
      <c r="H146" s="14">
        <f t="shared" si="163"/>
        <v>0</v>
      </c>
      <c r="I146" s="14">
        <f t="shared" si="163"/>
        <v>0</v>
      </c>
      <c r="J146" s="14">
        <f t="shared" si="163"/>
        <v>0</v>
      </c>
      <c r="K146" s="14">
        <f t="shared" si="163"/>
        <v>0</v>
      </c>
      <c r="L146" s="14">
        <f t="shared" si="163"/>
        <v>0</v>
      </c>
      <c r="M146" s="14">
        <f t="shared" si="163"/>
        <v>0</v>
      </c>
      <c r="N146" s="14">
        <f t="shared" si="163"/>
        <v>0</v>
      </c>
      <c r="O146" s="14">
        <f t="shared" si="163"/>
        <v>0</v>
      </c>
      <c r="P146" s="14">
        <f t="shared" si="163"/>
        <v>0</v>
      </c>
      <c r="Q146" s="14">
        <f t="shared" si="163"/>
        <v>0</v>
      </c>
      <c r="R146" s="14">
        <f t="shared" si="163"/>
        <v>0</v>
      </c>
      <c r="S146" s="14">
        <f t="shared" si="163"/>
        <v>0</v>
      </c>
      <c r="T146" s="14">
        <f t="shared" si="163"/>
        <v>0</v>
      </c>
      <c r="U146" s="14">
        <f t="shared" si="163"/>
        <v>0</v>
      </c>
      <c r="V146" s="14">
        <f t="shared" si="163"/>
        <v>0</v>
      </c>
      <c r="W146" s="14">
        <f t="shared" si="163"/>
        <v>0</v>
      </c>
      <c r="X146" s="14">
        <f t="shared" si="163"/>
        <v>0</v>
      </c>
      <c r="Y146" s="14">
        <f t="shared" si="163"/>
        <v>0</v>
      </c>
      <c r="Z146" s="14">
        <f t="shared" si="163"/>
        <v>0</v>
      </c>
      <c r="AA146" s="14">
        <f t="shared" si="163"/>
        <v>0</v>
      </c>
      <c r="AB146" s="14">
        <f t="shared" si="163"/>
        <v>0</v>
      </c>
      <c r="AC146" s="14">
        <f t="shared" si="163"/>
        <v>0</v>
      </c>
      <c r="AD146" s="14">
        <f t="shared" si="163"/>
        <v>0</v>
      </c>
      <c r="AE146" s="14">
        <f t="shared" si="163"/>
        <v>0</v>
      </c>
      <c r="AF146" s="14">
        <f t="shared" si="163"/>
        <v>0</v>
      </c>
      <c r="AG146" s="14">
        <f t="shared" si="163"/>
        <v>0</v>
      </c>
      <c r="AH146" s="14">
        <f aca="true" t="shared" si="164" ref="AH146:AX146">AH53+AH84+AH115</f>
        <v>0</v>
      </c>
      <c r="AI146" s="14">
        <f t="shared" si="164"/>
        <v>0</v>
      </c>
      <c r="AJ146" s="14">
        <f t="shared" si="164"/>
        <v>0</v>
      </c>
      <c r="AK146" s="14">
        <f t="shared" si="164"/>
        <v>0</v>
      </c>
      <c r="AL146" s="14">
        <f t="shared" si="164"/>
        <v>0</v>
      </c>
      <c r="AM146" s="14">
        <f t="shared" si="164"/>
        <v>0</v>
      </c>
      <c r="AN146" s="14">
        <f t="shared" si="164"/>
        <v>0</v>
      </c>
      <c r="AO146" s="14">
        <f t="shared" si="164"/>
        <v>0</v>
      </c>
      <c r="AP146" s="14">
        <f t="shared" si="164"/>
        <v>0</v>
      </c>
      <c r="AQ146" s="14">
        <f t="shared" si="164"/>
        <v>0</v>
      </c>
      <c r="AR146" s="14">
        <f t="shared" si="164"/>
        <v>0</v>
      </c>
      <c r="AS146" s="14">
        <f t="shared" si="164"/>
        <v>0</v>
      </c>
      <c r="AT146" s="14">
        <f t="shared" si="164"/>
        <v>0</v>
      </c>
      <c r="AU146" s="14">
        <f t="shared" si="164"/>
        <v>0</v>
      </c>
      <c r="AV146" s="14"/>
      <c r="AW146" s="14">
        <f t="shared" si="164"/>
        <v>0</v>
      </c>
      <c r="AX146" s="14">
        <f t="shared" si="164"/>
        <v>0</v>
      </c>
      <c r="AY146" s="14"/>
      <c r="AZ146" s="14"/>
      <c r="BA146" s="14">
        <f t="shared" si="125"/>
        <v>0</v>
      </c>
      <c r="BB146" s="14">
        <f t="shared" si="125"/>
        <v>0</v>
      </c>
      <c r="BC146" s="14">
        <f t="shared" si="125"/>
        <v>0</v>
      </c>
      <c r="BD146" s="14"/>
      <c r="BE146" s="14">
        <f aca="true" t="shared" si="165" ref="BE146:CX146">BE53+BE84+BE115</f>
        <v>0</v>
      </c>
      <c r="BF146" s="14">
        <f t="shared" si="165"/>
        <v>0</v>
      </c>
      <c r="BG146" s="14">
        <f t="shared" si="165"/>
        <v>0</v>
      </c>
      <c r="BH146" s="14">
        <f t="shared" si="165"/>
        <v>0</v>
      </c>
      <c r="BI146" s="14">
        <f t="shared" si="165"/>
        <v>0</v>
      </c>
      <c r="BJ146" s="14">
        <f t="shared" si="165"/>
        <v>0</v>
      </c>
      <c r="BK146" s="14">
        <f t="shared" si="165"/>
        <v>0</v>
      </c>
      <c r="BL146" s="14">
        <f t="shared" si="165"/>
        <v>0</v>
      </c>
      <c r="BM146" s="14">
        <f t="shared" si="165"/>
        <v>0</v>
      </c>
      <c r="BN146" s="14">
        <f t="shared" si="165"/>
        <v>0</v>
      </c>
      <c r="BO146" s="14">
        <f t="shared" si="165"/>
        <v>0</v>
      </c>
      <c r="BP146" s="14">
        <f t="shared" si="165"/>
        <v>0</v>
      </c>
      <c r="BQ146" s="14">
        <f t="shared" si="165"/>
        <v>0</v>
      </c>
      <c r="BR146" s="14">
        <f t="shared" si="165"/>
        <v>0</v>
      </c>
      <c r="BS146" s="14">
        <f t="shared" si="165"/>
        <v>0</v>
      </c>
      <c r="BT146" s="14">
        <f t="shared" si="165"/>
        <v>0</v>
      </c>
      <c r="BU146" s="14">
        <f t="shared" si="165"/>
        <v>0</v>
      </c>
      <c r="BV146" s="14">
        <f t="shared" si="165"/>
        <v>0</v>
      </c>
      <c r="BW146" s="14">
        <f t="shared" si="165"/>
        <v>0</v>
      </c>
      <c r="BX146" s="14">
        <f t="shared" si="165"/>
        <v>0</v>
      </c>
      <c r="BY146" s="14">
        <f t="shared" si="165"/>
        <v>0</v>
      </c>
      <c r="BZ146" s="14">
        <f t="shared" si="165"/>
        <v>0</v>
      </c>
      <c r="CA146" s="14">
        <f t="shared" si="165"/>
        <v>0</v>
      </c>
      <c r="CB146" s="14">
        <f t="shared" si="165"/>
        <v>0</v>
      </c>
      <c r="CC146" s="14">
        <f t="shared" si="165"/>
        <v>0</v>
      </c>
      <c r="CD146" s="14">
        <f t="shared" si="165"/>
        <v>0</v>
      </c>
      <c r="CE146" s="14">
        <f t="shared" si="165"/>
        <v>0</v>
      </c>
      <c r="CF146" s="14">
        <f t="shared" si="165"/>
        <v>0</v>
      </c>
      <c r="CG146" s="14">
        <f t="shared" si="165"/>
        <v>0</v>
      </c>
      <c r="CH146" s="14">
        <f t="shared" si="165"/>
        <v>0</v>
      </c>
      <c r="CI146" s="14">
        <f t="shared" si="165"/>
        <v>0</v>
      </c>
      <c r="CJ146" s="14">
        <f t="shared" si="165"/>
        <v>0</v>
      </c>
      <c r="CK146" s="14">
        <f t="shared" si="165"/>
        <v>0</v>
      </c>
      <c r="CL146" s="14">
        <f t="shared" si="165"/>
        <v>0</v>
      </c>
      <c r="CM146" s="14">
        <f t="shared" si="165"/>
        <v>0</v>
      </c>
      <c r="CN146" s="14">
        <f t="shared" si="165"/>
        <v>0</v>
      </c>
      <c r="CO146" s="14">
        <f t="shared" si="165"/>
        <v>0</v>
      </c>
      <c r="CP146" s="14">
        <f t="shared" si="165"/>
        <v>0</v>
      </c>
      <c r="CQ146" s="14">
        <f t="shared" si="165"/>
        <v>0</v>
      </c>
      <c r="CR146" s="14">
        <f t="shared" si="165"/>
        <v>0</v>
      </c>
      <c r="CS146" s="14">
        <f t="shared" si="165"/>
        <v>0</v>
      </c>
      <c r="CT146" s="14">
        <f t="shared" si="165"/>
        <v>0</v>
      </c>
      <c r="CU146" s="14">
        <f t="shared" si="165"/>
        <v>0</v>
      </c>
      <c r="CV146" s="14">
        <f t="shared" si="165"/>
        <v>0</v>
      </c>
      <c r="CW146" s="14">
        <f t="shared" si="165"/>
        <v>0</v>
      </c>
      <c r="CX146" s="14">
        <f t="shared" si="165"/>
        <v>0</v>
      </c>
    </row>
    <row r="147" spans="1:102" ht="15">
      <c r="A147" s="13" t="s">
        <v>102</v>
      </c>
      <c r="B147" s="14">
        <f aca="true" t="shared" si="166" ref="B147:AG147">B54+B85+B116</f>
        <v>0</v>
      </c>
      <c r="C147" s="14">
        <f t="shared" si="166"/>
        <v>0</v>
      </c>
      <c r="D147" s="14">
        <f t="shared" si="166"/>
        <v>0</v>
      </c>
      <c r="E147" s="14">
        <f t="shared" si="166"/>
        <v>0</v>
      </c>
      <c r="F147" s="14">
        <f t="shared" si="166"/>
        <v>0</v>
      </c>
      <c r="G147" s="14">
        <f t="shared" si="166"/>
        <v>0</v>
      </c>
      <c r="H147" s="14">
        <f t="shared" si="166"/>
        <v>0</v>
      </c>
      <c r="I147" s="14">
        <f t="shared" si="166"/>
        <v>0</v>
      </c>
      <c r="J147" s="14">
        <f t="shared" si="166"/>
        <v>0</v>
      </c>
      <c r="K147" s="14">
        <f t="shared" si="166"/>
        <v>0</v>
      </c>
      <c r="L147" s="14">
        <f t="shared" si="166"/>
        <v>0</v>
      </c>
      <c r="M147" s="14">
        <f t="shared" si="166"/>
        <v>0</v>
      </c>
      <c r="N147" s="14">
        <f t="shared" si="166"/>
        <v>0</v>
      </c>
      <c r="O147" s="14">
        <f t="shared" si="166"/>
        <v>0</v>
      </c>
      <c r="P147" s="14">
        <f t="shared" si="166"/>
        <v>0</v>
      </c>
      <c r="Q147" s="14">
        <f t="shared" si="166"/>
        <v>0</v>
      </c>
      <c r="R147" s="14">
        <f t="shared" si="166"/>
        <v>0</v>
      </c>
      <c r="S147" s="14">
        <f t="shared" si="166"/>
        <v>0</v>
      </c>
      <c r="T147" s="14">
        <f t="shared" si="166"/>
        <v>0</v>
      </c>
      <c r="U147" s="14">
        <f t="shared" si="166"/>
        <v>0</v>
      </c>
      <c r="V147" s="14">
        <f t="shared" si="166"/>
        <v>0</v>
      </c>
      <c r="W147" s="14">
        <f t="shared" si="166"/>
        <v>0</v>
      </c>
      <c r="X147" s="14">
        <f t="shared" si="166"/>
        <v>0</v>
      </c>
      <c r="Y147" s="14">
        <f t="shared" si="166"/>
        <v>0</v>
      </c>
      <c r="Z147" s="14">
        <f t="shared" si="166"/>
        <v>0</v>
      </c>
      <c r="AA147" s="14">
        <f t="shared" si="166"/>
        <v>0</v>
      </c>
      <c r="AB147" s="14">
        <f t="shared" si="166"/>
        <v>0</v>
      </c>
      <c r="AC147" s="14">
        <f t="shared" si="166"/>
        <v>0</v>
      </c>
      <c r="AD147" s="14">
        <f t="shared" si="166"/>
        <v>0</v>
      </c>
      <c r="AE147" s="14">
        <f t="shared" si="166"/>
        <v>0</v>
      </c>
      <c r="AF147" s="14">
        <f t="shared" si="166"/>
        <v>0</v>
      </c>
      <c r="AG147" s="14">
        <f t="shared" si="166"/>
        <v>0</v>
      </c>
      <c r="AH147" s="14">
        <f aca="true" t="shared" si="167" ref="AH147:AX147">AH54+AH85+AH116</f>
        <v>0</v>
      </c>
      <c r="AI147" s="14">
        <f t="shared" si="167"/>
        <v>0</v>
      </c>
      <c r="AJ147" s="14">
        <f t="shared" si="167"/>
        <v>0</v>
      </c>
      <c r="AK147" s="14">
        <f t="shared" si="167"/>
        <v>0</v>
      </c>
      <c r="AL147" s="14">
        <f t="shared" si="167"/>
        <v>0</v>
      </c>
      <c r="AM147" s="14">
        <f t="shared" si="167"/>
        <v>0</v>
      </c>
      <c r="AN147" s="14">
        <f t="shared" si="167"/>
        <v>0</v>
      </c>
      <c r="AO147" s="14">
        <f t="shared" si="167"/>
        <v>0</v>
      </c>
      <c r="AP147" s="14">
        <f t="shared" si="167"/>
        <v>0</v>
      </c>
      <c r="AQ147" s="14">
        <f t="shared" si="167"/>
        <v>0</v>
      </c>
      <c r="AR147" s="14">
        <f t="shared" si="167"/>
        <v>0</v>
      </c>
      <c r="AS147" s="14">
        <f t="shared" si="167"/>
        <v>0</v>
      </c>
      <c r="AT147" s="14">
        <f t="shared" si="167"/>
        <v>0</v>
      </c>
      <c r="AU147" s="14">
        <f t="shared" si="167"/>
        <v>0</v>
      </c>
      <c r="AV147" s="14"/>
      <c r="AW147" s="14">
        <f t="shared" si="167"/>
        <v>0</v>
      </c>
      <c r="AX147" s="14">
        <f t="shared" si="167"/>
        <v>0</v>
      </c>
      <c r="AY147" s="14"/>
      <c r="AZ147" s="14"/>
      <c r="BA147" s="14">
        <f t="shared" si="125"/>
        <v>0</v>
      </c>
      <c r="BB147" s="14">
        <f t="shared" si="125"/>
        <v>0</v>
      </c>
      <c r="BC147" s="14">
        <f t="shared" si="125"/>
        <v>0</v>
      </c>
      <c r="BD147" s="14"/>
      <c r="BE147" s="14">
        <f aca="true" t="shared" si="168" ref="BE147:CX147">BE54+BE85+BE116</f>
        <v>0</v>
      </c>
      <c r="BF147" s="14">
        <f t="shared" si="168"/>
        <v>0</v>
      </c>
      <c r="BG147" s="14">
        <f t="shared" si="168"/>
        <v>0</v>
      </c>
      <c r="BH147" s="14">
        <f t="shared" si="168"/>
        <v>0</v>
      </c>
      <c r="BI147" s="14">
        <f t="shared" si="168"/>
        <v>0</v>
      </c>
      <c r="BJ147" s="14">
        <f t="shared" si="168"/>
        <v>0</v>
      </c>
      <c r="BK147" s="14">
        <f t="shared" si="168"/>
        <v>0</v>
      </c>
      <c r="BL147" s="14">
        <f t="shared" si="168"/>
        <v>0</v>
      </c>
      <c r="BM147" s="14">
        <f t="shared" si="168"/>
        <v>0</v>
      </c>
      <c r="BN147" s="14">
        <f t="shared" si="168"/>
        <v>0</v>
      </c>
      <c r="BO147" s="14">
        <f t="shared" si="168"/>
        <v>0</v>
      </c>
      <c r="BP147" s="14">
        <f t="shared" si="168"/>
        <v>0</v>
      </c>
      <c r="BQ147" s="14">
        <f t="shared" si="168"/>
        <v>0</v>
      </c>
      <c r="BR147" s="14">
        <f t="shared" si="168"/>
        <v>0</v>
      </c>
      <c r="BS147" s="14">
        <f t="shared" si="168"/>
        <v>0</v>
      </c>
      <c r="BT147" s="14">
        <f t="shared" si="168"/>
        <v>0</v>
      </c>
      <c r="BU147" s="14">
        <f t="shared" si="168"/>
        <v>0</v>
      </c>
      <c r="BV147" s="14">
        <f t="shared" si="168"/>
        <v>0</v>
      </c>
      <c r="BW147" s="14">
        <f t="shared" si="168"/>
        <v>0</v>
      </c>
      <c r="BX147" s="14">
        <f t="shared" si="168"/>
        <v>0</v>
      </c>
      <c r="BY147" s="14">
        <f t="shared" si="168"/>
        <v>0</v>
      </c>
      <c r="BZ147" s="14">
        <f t="shared" si="168"/>
        <v>0</v>
      </c>
      <c r="CA147" s="14">
        <f t="shared" si="168"/>
        <v>0</v>
      </c>
      <c r="CB147" s="14">
        <f t="shared" si="168"/>
        <v>0</v>
      </c>
      <c r="CC147" s="14">
        <f t="shared" si="168"/>
        <v>0</v>
      </c>
      <c r="CD147" s="14">
        <f t="shared" si="168"/>
        <v>0</v>
      </c>
      <c r="CE147" s="14">
        <f t="shared" si="168"/>
        <v>0</v>
      </c>
      <c r="CF147" s="14">
        <f t="shared" si="168"/>
        <v>0</v>
      </c>
      <c r="CG147" s="14">
        <f t="shared" si="168"/>
        <v>0</v>
      </c>
      <c r="CH147" s="14">
        <f t="shared" si="168"/>
        <v>0</v>
      </c>
      <c r="CI147" s="14">
        <f t="shared" si="168"/>
        <v>0</v>
      </c>
      <c r="CJ147" s="14">
        <f t="shared" si="168"/>
        <v>0</v>
      </c>
      <c r="CK147" s="14">
        <f t="shared" si="168"/>
        <v>0</v>
      </c>
      <c r="CL147" s="14">
        <f t="shared" si="168"/>
        <v>0</v>
      </c>
      <c r="CM147" s="14">
        <f t="shared" si="168"/>
        <v>0</v>
      </c>
      <c r="CN147" s="14">
        <f t="shared" si="168"/>
        <v>0</v>
      </c>
      <c r="CO147" s="14">
        <f t="shared" si="168"/>
        <v>0</v>
      </c>
      <c r="CP147" s="14">
        <f t="shared" si="168"/>
        <v>0</v>
      </c>
      <c r="CQ147" s="14">
        <f t="shared" si="168"/>
        <v>0</v>
      </c>
      <c r="CR147" s="14">
        <f t="shared" si="168"/>
        <v>0</v>
      </c>
      <c r="CS147" s="14">
        <f t="shared" si="168"/>
        <v>0</v>
      </c>
      <c r="CT147" s="14">
        <f t="shared" si="168"/>
        <v>0</v>
      </c>
      <c r="CU147" s="14">
        <f t="shared" si="168"/>
        <v>0</v>
      </c>
      <c r="CV147" s="14">
        <f t="shared" si="168"/>
        <v>0</v>
      </c>
      <c r="CW147" s="14">
        <f t="shared" si="168"/>
        <v>0</v>
      </c>
      <c r="CX147" s="14">
        <f t="shared" si="168"/>
        <v>0</v>
      </c>
    </row>
    <row r="148" spans="1:102" ht="15">
      <c r="A148" s="13" t="s">
        <v>106</v>
      </c>
      <c r="B148" s="14">
        <f aca="true" t="shared" si="169" ref="B148:AG148">B55+B86+B117</f>
        <v>0</v>
      </c>
      <c r="C148" s="14">
        <f t="shared" si="169"/>
        <v>0</v>
      </c>
      <c r="D148" s="14">
        <f t="shared" si="169"/>
        <v>0</v>
      </c>
      <c r="E148" s="14">
        <f t="shared" si="169"/>
        <v>0</v>
      </c>
      <c r="F148" s="14">
        <f t="shared" si="169"/>
        <v>0</v>
      </c>
      <c r="G148" s="14">
        <f t="shared" si="169"/>
        <v>0</v>
      </c>
      <c r="H148" s="14">
        <f t="shared" si="169"/>
        <v>0</v>
      </c>
      <c r="I148" s="14">
        <f t="shared" si="169"/>
        <v>0</v>
      </c>
      <c r="J148" s="14">
        <f t="shared" si="169"/>
        <v>0</v>
      </c>
      <c r="K148" s="14">
        <f t="shared" si="169"/>
        <v>0</v>
      </c>
      <c r="L148" s="14">
        <f t="shared" si="169"/>
        <v>0</v>
      </c>
      <c r="M148" s="14">
        <f t="shared" si="169"/>
        <v>0</v>
      </c>
      <c r="N148" s="14">
        <f t="shared" si="169"/>
        <v>0</v>
      </c>
      <c r="O148" s="14">
        <f t="shared" si="169"/>
        <v>0</v>
      </c>
      <c r="P148" s="14">
        <f t="shared" si="169"/>
        <v>0</v>
      </c>
      <c r="Q148" s="14">
        <f t="shared" si="169"/>
        <v>0</v>
      </c>
      <c r="R148" s="14">
        <f t="shared" si="169"/>
        <v>0</v>
      </c>
      <c r="S148" s="14">
        <f t="shared" si="169"/>
        <v>0</v>
      </c>
      <c r="T148" s="14">
        <f t="shared" si="169"/>
        <v>0</v>
      </c>
      <c r="U148" s="14">
        <f t="shared" si="169"/>
        <v>0</v>
      </c>
      <c r="V148" s="14">
        <f t="shared" si="169"/>
        <v>0</v>
      </c>
      <c r="W148" s="14">
        <f t="shared" si="169"/>
        <v>0</v>
      </c>
      <c r="X148" s="14">
        <f t="shared" si="169"/>
        <v>0</v>
      </c>
      <c r="Y148" s="14">
        <f t="shared" si="169"/>
        <v>0</v>
      </c>
      <c r="Z148" s="14">
        <f t="shared" si="169"/>
        <v>0</v>
      </c>
      <c r="AA148" s="14">
        <f t="shared" si="169"/>
        <v>2.1283183649787456</v>
      </c>
      <c r="AB148" s="14">
        <f t="shared" si="169"/>
        <v>0</v>
      </c>
      <c r="AC148" s="14">
        <f t="shared" si="169"/>
        <v>0</v>
      </c>
      <c r="AD148" s="14">
        <f t="shared" si="169"/>
        <v>0</v>
      </c>
      <c r="AE148" s="14">
        <f t="shared" si="169"/>
        <v>0</v>
      </c>
      <c r="AF148" s="14">
        <f t="shared" si="169"/>
        <v>0</v>
      </c>
      <c r="AG148" s="14">
        <f t="shared" si="169"/>
        <v>0</v>
      </c>
      <c r="AH148" s="14">
        <f aca="true" t="shared" si="170" ref="AH148:AX148">AH55+AH86+AH117</f>
        <v>0</v>
      </c>
      <c r="AI148" s="14">
        <f t="shared" si="170"/>
        <v>0</v>
      </c>
      <c r="AJ148" s="14">
        <f t="shared" si="170"/>
        <v>0</v>
      </c>
      <c r="AK148" s="14">
        <f t="shared" si="170"/>
        <v>0</v>
      </c>
      <c r="AL148" s="14">
        <f t="shared" si="170"/>
        <v>0</v>
      </c>
      <c r="AM148" s="14">
        <f t="shared" si="170"/>
        <v>0</v>
      </c>
      <c r="AN148" s="14">
        <f t="shared" si="170"/>
        <v>0</v>
      </c>
      <c r="AO148" s="14">
        <f t="shared" si="170"/>
        <v>0</v>
      </c>
      <c r="AP148" s="14">
        <f t="shared" si="170"/>
        <v>0</v>
      </c>
      <c r="AQ148" s="14">
        <f t="shared" si="170"/>
        <v>0</v>
      </c>
      <c r="AR148" s="14">
        <f t="shared" si="170"/>
        <v>0</v>
      </c>
      <c r="AS148" s="14">
        <f t="shared" si="170"/>
        <v>0</v>
      </c>
      <c r="AT148" s="14">
        <f t="shared" si="170"/>
        <v>0</v>
      </c>
      <c r="AU148" s="14">
        <f t="shared" si="170"/>
        <v>0</v>
      </c>
      <c r="AV148" s="14"/>
      <c r="AW148" s="14">
        <f t="shared" si="170"/>
        <v>0</v>
      </c>
      <c r="AX148" s="14">
        <f t="shared" si="170"/>
        <v>0</v>
      </c>
      <c r="AY148" s="14"/>
      <c r="AZ148" s="14"/>
      <c r="BA148" s="14">
        <f t="shared" si="125"/>
        <v>0</v>
      </c>
      <c r="BB148" s="14">
        <f t="shared" si="125"/>
        <v>0</v>
      </c>
      <c r="BC148" s="14">
        <f t="shared" si="125"/>
        <v>0</v>
      </c>
      <c r="BD148" s="14"/>
      <c r="BE148" s="14">
        <f aca="true" t="shared" si="171" ref="BE148:CX148">BE55+BE86+BE117</f>
        <v>0</v>
      </c>
      <c r="BF148" s="14">
        <f t="shared" si="171"/>
        <v>0</v>
      </c>
      <c r="BG148" s="14">
        <f t="shared" si="171"/>
        <v>0</v>
      </c>
      <c r="BH148" s="14">
        <f t="shared" si="171"/>
        <v>0</v>
      </c>
      <c r="BI148" s="14">
        <f t="shared" si="171"/>
        <v>0</v>
      </c>
      <c r="BJ148" s="14">
        <f t="shared" si="171"/>
        <v>0</v>
      </c>
      <c r="BK148" s="14">
        <f t="shared" si="171"/>
        <v>0</v>
      </c>
      <c r="BL148" s="14">
        <f t="shared" si="171"/>
        <v>0</v>
      </c>
      <c r="BM148" s="14">
        <f t="shared" si="171"/>
        <v>0</v>
      </c>
      <c r="BN148" s="14">
        <f t="shared" si="171"/>
        <v>0</v>
      </c>
      <c r="BO148" s="14">
        <f t="shared" si="171"/>
        <v>0</v>
      </c>
      <c r="BP148" s="14">
        <f t="shared" si="171"/>
        <v>0</v>
      </c>
      <c r="BQ148" s="14">
        <f t="shared" si="171"/>
        <v>0</v>
      </c>
      <c r="BR148" s="14">
        <f t="shared" si="171"/>
        <v>0</v>
      </c>
      <c r="BS148" s="14">
        <f t="shared" si="171"/>
        <v>0</v>
      </c>
      <c r="BT148" s="14">
        <f t="shared" si="171"/>
        <v>0</v>
      </c>
      <c r="BU148" s="14">
        <f t="shared" si="171"/>
        <v>0</v>
      </c>
      <c r="BV148" s="14">
        <f t="shared" si="171"/>
        <v>0</v>
      </c>
      <c r="BW148" s="14">
        <f t="shared" si="171"/>
        <v>0</v>
      </c>
      <c r="BX148" s="14">
        <f t="shared" si="171"/>
        <v>0</v>
      </c>
      <c r="BY148" s="14">
        <f t="shared" si="171"/>
        <v>0</v>
      </c>
      <c r="BZ148" s="14">
        <f t="shared" si="171"/>
        <v>0</v>
      </c>
      <c r="CA148" s="14">
        <f t="shared" si="171"/>
        <v>0</v>
      </c>
      <c r="CB148" s="14">
        <f t="shared" si="171"/>
        <v>0</v>
      </c>
      <c r="CC148" s="14">
        <f t="shared" si="171"/>
        <v>0</v>
      </c>
      <c r="CD148" s="14">
        <f t="shared" si="171"/>
        <v>0</v>
      </c>
      <c r="CE148" s="14">
        <f t="shared" si="171"/>
        <v>0</v>
      </c>
      <c r="CF148" s="14">
        <f t="shared" si="171"/>
        <v>0</v>
      </c>
      <c r="CG148" s="14">
        <f t="shared" si="171"/>
        <v>0</v>
      </c>
      <c r="CH148" s="14">
        <f t="shared" si="171"/>
        <v>0</v>
      </c>
      <c r="CI148" s="14">
        <f t="shared" si="171"/>
        <v>0</v>
      </c>
      <c r="CJ148" s="14">
        <f t="shared" si="171"/>
        <v>0</v>
      </c>
      <c r="CK148" s="14">
        <f t="shared" si="171"/>
        <v>0</v>
      </c>
      <c r="CL148" s="14">
        <f t="shared" si="171"/>
        <v>0</v>
      </c>
      <c r="CM148" s="14">
        <f t="shared" si="171"/>
        <v>0</v>
      </c>
      <c r="CN148" s="14">
        <f t="shared" si="171"/>
        <v>0</v>
      </c>
      <c r="CO148" s="14">
        <f t="shared" si="171"/>
        <v>0</v>
      </c>
      <c r="CP148" s="14">
        <f t="shared" si="171"/>
        <v>0</v>
      </c>
      <c r="CQ148" s="14">
        <f t="shared" si="171"/>
        <v>0</v>
      </c>
      <c r="CR148" s="14">
        <f t="shared" si="171"/>
        <v>0</v>
      </c>
      <c r="CS148" s="14">
        <f t="shared" si="171"/>
        <v>0</v>
      </c>
      <c r="CT148" s="14">
        <f t="shared" si="171"/>
        <v>0</v>
      </c>
      <c r="CU148" s="14">
        <f t="shared" si="171"/>
        <v>0</v>
      </c>
      <c r="CV148" s="14">
        <f t="shared" si="171"/>
        <v>0</v>
      </c>
      <c r="CW148" s="14">
        <f t="shared" si="171"/>
        <v>0</v>
      </c>
      <c r="CX148" s="14">
        <f t="shared" si="171"/>
        <v>0</v>
      </c>
    </row>
    <row r="149" spans="1:102" ht="15">
      <c r="A149" s="13" t="s">
        <v>33</v>
      </c>
      <c r="B149" s="14">
        <f aca="true" t="shared" si="172" ref="B149:AG149">B56+B87+B118</f>
        <v>0</v>
      </c>
      <c r="C149" s="14">
        <f t="shared" si="172"/>
        <v>0</v>
      </c>
      <c r="D149" s="14">
        <f t="shared" si="172"/>
        <v>0</v>
      </c>
      <c r="E149" s="14">
        <f t="shared" si="172"/>
        <v>0</v>
      </c>
      <c r="F149" s="14">
        <f t="shared" si="172"/>
        <v>0</v>
      </c>
      <c r="G149" s="14">
        <f t="shared" si="172"/>
        <v>0</v>
      </c>
      <c r="H149" s="14">
        <f t="shared" si="172"/>
        <v>0</v>
      </c>
      <c r="I149" s="14">
        <f t="shared" si="172"/>
        <v>0</v>
      </c>
      <c r="J149" s="14">
        <f t="shared" si="172"/>
        <v>0</v>
      </c>
      <c r="K149" s="14">
        <f t="shared" si="172"/>
        <v>0</v>
      </c>
      <c r="L149" s="14">
        <f t="shared" si="172"/>
        <v>0</v>
      </c>
      <c r="M149" s="14">
        <f t="shared" si="172"/>
        <v>0</v>
      </c>
      <c r="N149" s="14">
        <f t="shared" si="172"/>
        <v>0</v>
      </c>
      <c r="O149" s="14">
        <f t="shared" si="172"/>
        <v>0</v>
      </c>
      <c r="P149" s="14">
        <f t="shared" si="172"/>
        <v>0</v>
      </c>
      <c r="Q149" s="14">
        <f t="shared" si="172"/>
        <v>0</v>
      </c>
      <c r="R149" s="14">
        <f t="shared" si="172"/>
        <v>0</v>
      </c>
      <c r="S149" s="14">
        <f t="shared" si="172"/>
        <v>0</v>
      </c>
      <c r="T149" s="14">
        <f t="shared" si="172"/>
        <v>0</v>
      </c>
      <c r="U149" s="14">
        <f t="shared" si="172"/>
        <v>0</v>
      </c>
      <c r="V149" s="14">
        <f t="shared" si="172"/>
        <v>0</v>
      </c>
      <c r="W149" s="14">
        <f t="shared" si="172"/>
        <v>0</v>
      </c>
      <c r="X149" s="14">
        <f t="shared" si="172"/>
        <v>0</v>
      </c>
      <c r="Y149" s="14">
        <f t="shared" si="172"/>
        <v>0</v>
      </c>
      <c r="Z149" s="14">
        <f t="shared" si="172"/>
        <v>0</v>
      </c>
      <c r="AA149" s="14">
        <f t="shared" si="172"/>
        <v>40.86019092628804</v>
      </c>
      <c r="AB149" s="14">
        <f t="shared" si="172"/>
        <v>0</v>
      </c>
      <c r="AC149" s="14">
        <f t="shared" si="172"/>
        <v>0</v>
      </c>
      <c r="AD149" s="14">
        <f t="shared" si="172"/>
        <v>0</v>
      </c>
      <c r="AE149" s="14">
        <f t="shared" si="172"/>
        <v>0</v>
      </c>
      <c r="AF149" s="14">
        <f t="shared" si="172"/>
        <v>0</v>
      </c>
      <c r="AG149" s="14">
        <f t="shared" si="172"/>
        <v>0</v>
      </c>
      <c r="AH149" s="14">
        <f aca="true" t="shared" si="173" ref="AH149:AX149">AH56+AH87+AH118</f>
        <v>0</v>
      </c>
      <c r="AI149" s="14">
        <f t="shared" si="173"/>
        <v>0</v>
      </c>
      <c r="AJ149" s="14">
        <f t="shared" si="173"/>
        <v>0</v>
      </c>
      <c r="AK149" s="14">
        <f t="shared" si="173"/>
        <v>0</v>
      </c>
      <c r="AL149" s="14">
        <f t="shared" si="173"/>
        <v>0</v>
      </c>
      <c r="AM149" s="14">
        <f t="shared" si="173"/>
        <v>0</v>
      </c>
      <c r="AN149" s="14">
        <f t="shared" si="173"/>
        <v>0</v>
      </c>
      <c r="AO149" s="14">
        <f t="shared" si="173"/>
        <v>0</v>
      </c>
      <c r="AP149" s="14">
        <f t="shared" si="173"/>
        <v>0</v>
      </c>
      <c r="AQ149" s="14">
        <f t="shared" si="173"/>
        <v>0</v>
      </c>
      <c r="AR149" s="14">
        <f t="shared" si="173"/>
        <v>0</v>
      </c>
      <c r="AS149" s="14">
        <f t="shared" si="173"/>
        <v>0</v>
      </c>
      <c r="AT149" s="14">
        <f t="shared" si="173"/>
        <v>0</v>
      </c>
      <c r="AU149" s="14">
        <f t="shared" si="173"/>
        <v>0</v>
      </c>
      <c r="AV149" s="14"/>
      <c r="AW149" s="14">
        <f t="shared" si="173"/>
        <v>0</v>
      </c>
      <c r="AX149" s="14">
        <f t="shared" si="173"/>
        <v>0</v>
      </c>
      <c r="AY149" s="14"/>
      <c r="AZ149" s="14"/>
      <c r="BA149" s="14">
        <f t="shared" si="125"/>
        <v>0</v>
      </c>
      <c r="BB149" s="14">
        <f t="shared" si="125"/>
        <v>0</v>
      </c>
      <c r="BC149" s="14">
        <f t="shared" si="125"/>
        <v>0</v>
      </c>
      <c r="BD149" s="14"/>
      <c r="BE149" s="14">
        <f aca="true" t="shared" si="174" ref="BE149:CX149">BE56+BE87+BE118</f>
        <v>0</v>
      </c>
      <c r="BF149" s="14">
        <f t="shared" si="174"/>
        <v>0</v>
      </c>
      <c r="BG149" s="14">
        <f t="shared" si="174"/>
        <v>0</v>
      </c>
      <c r="BH149" s="14">
        <f t="shared" si="174"/>
        <v>0</v>
      </c>
      <c r="BI149" s="14">
        <f t="shared" si="174"/>
        <v>0</v>
      </c>
      <c r="BJ149" s="14">
        <f t="shared" si="174"/>
        <v>0</v>
      </c>
      <c r="BK149" s="14">
        <f t="shared" si="174"/>
        <v>0</v>
      </c>
      <c r="BL149" s="14">
        <f t="shared" si="174"/>
        <v>0</v>
      </c>
      <c r="BM149" s="14">
        <f t="shared" si="174"/>
        <v>0</v>
      </c>
      <c r="BN149" s="14">
        <f t="shared" si="174"/>
        <v>0</v>
      </c>
      <c r="BO149" s="14">
        <f t="shared" si="174"/>
        <v>0</v>
      </c>
      <c r="BP149" s="14">
        <f t="shared" si="174"/>
        <v>0</v>
      </c>
      <c r="BQ149" s="14">
        <f t="shared" si="174"/>
        <v>0</v>
      </c>
      <c r="BR149" s="14">
        <f t="shared" si="174"/>
        <v>0</v>
      </c>
      <c r="BS149" s="14">
        <f t="shared" si="174"/>
        <v>0</v>
      </c>
      <c r="BT149" s="14">
        <f t="shared" si="174"/>
        <v>0</v>
      </c>
      <c r="BU149" s="14">
        <f t="shared" si="174"/>
        <v>0</v>
      </c>
      <c r="BV149" s="14">
        <f t="shared" si="174"/>
        <v>0</v>
      </c>
      <c r="BW149" s="14">
        <f t="shared" si="174"/>
        <v>0</v>
      </c>
      <c r="BX149" s="14">
        <f t="shared" si="174"/>
        <v>0</v>
      </c>
      <c r="BY149" s="14">
        <f t="shared" si="174"/>
        <v>0</v>
      </c>
      <c r="BZ149" s="14">
        <f t="shared" si="174"/>
        <v>0</v>
      </c>
      <c r="CA149" s="14">
        <f t="shared" si="174"/>
        <v>0</v>
      </c>
      <c r="CB149" s="14">
        <f t="shared" si="174"/>
        <v>0</v>
      </c>
      <c r="CC149" s="14">
        <f t="shared" si="174"/>
        <v>0</v>
      </c>
      <c r="CD149" s="14">
        <f t="shared" si="174"/>
        <v>0</v>
      </c>
      <c r="CE149" s="14">
        <f t="shared" si="174"/>
        <v>0</v>
      </c>
      <c r="CF149" s="14">
        <f t="shared" si="174"/>
        <v>0</v>
      </c>
      <c r="CG149" s="14">
        <f t="shared" si="174"/>
        <v>0</v>
      </c>
      <c r="CH149" s="14">
        <f t="shared" si="174"/>
        <v>0</v>
      </c>
      <c r="CI149" s="14">
        <f t="shared" si="174"/>
        <v>0</v>
      </c>
      <c r="CJ149" s="14">
        <f t="shared" si="174"/>
        <v>0</v>
      </c>
      <c r="CK149" s="14">
        <f t="shared" si="174"/>
        <v>11.725360096448153</v>
      </c>
      <c r="CL149" s="14">
        <f t="shared" si="174"/>
        <v>0</v>
      </c>
      <c r="CM149" s="14">
        <f t="shared" si="174"/>
        <v>0</v>
      </c>
      <c r="CN149" s="14">
        <f t="shared" si="174"/>
        <v>1.991922115922069</v>
      </c>
      <c r="CO149" s="14">
        <f t="shared" si="174"/>
        <v>6.036309638124202</v>
      </c>
      <c r="CP149" s="14">
        <f t="shared" si="174"/>
        <v>0</v>
      </c>
      <c r="CQ149" s="14">
        <f t="shared" si="174"/>
        <v>0</v>
      </c>
      <c r="CR149" s="14">
        <f t="shared" si="174"/>
        <v>0</v>
      </c>
      <c r="CS149" s="14">
        <f t="shared" si="174"/>
        <v>0</v>
      </c>
      <c r="CT149" s="14">
        <f t="shared" si="174"/>
        <v>0</v>
      </c>
      <c r="CU149" s="14">
        <f t="shared" si="174"/>
        <v>0</v>
      </c>
      <c r="CV149" s="14">
        <f t="shared" si="174"/>
        <v>0</v>
      </c>
      <c r="CW149" s="14">
        <f t="shared" si="174"/>
        <v>0</v>
      </c>
      <c r="CX149" s="14">
        <f t="shared" si="174"/>
        <v>0</v>
      </c>
    </row>
    <row r="150" spans="1:102" ht="15">
      <c r="A150" s="13" t="s">
        <v>108</v>
      </c>
      <c r="B150" s="14">
        <f aca="true" t="shared" si="175" ref="B150:AG150">B57+B88+B119</f>
        <v>0</v>
      </c>
      <c r="C150" s="14">
        <f t="shared" si="175"/>
        <v>0</v>
      </c>
      <c r="D150" s="14">
        <f t="shared" si="175"/>
        <v>0</v>
      </c>
      <c r="E150" s="14">
        <f t="shared" si="175"/>
        <v>0</v>
      </c>
      <c r="F150" s="14">
        <f t="shared" si="175"/>
        <v>0</v>
      </c>
      <c r="G150" s="14">
        <f t="shared" si="175"/>
        <v>0</v>
      </c>
      <c r="H150" s="14">
        <f t="shared" si="175"/>
        <v>0</v>
      </c>
      <c r="I150" s="14">
        <f t="shared" si="175"/>
        <v>0</v>
      </c>
      <c r="J150" s="14">
        <f t="shared" si="175"/>
        <v>0</v>
      </c>
      <c r="K150" s="14">
        <f t="shared" si="175"/>
        <v>0</v>
      </c>
      <c r="L150" s="14">
        <f t="shared" si="175"/>
        <v>0</v>
      </c>
      <c r="M150" s="14">
        <f t="shared" si="175"/>
        <v>0</v>
      </c>
      <c r="N150" s="14">
        <f t="shared" si="175"/>
        <v>0</v>
      </c>
      <c r="O150" s="14">
        <f t="shared" si="175"/>
        <v>0</v>
      </c>
      <c r="P150" s="14">
        <f t="shared" si="175"/>
        <v>0</v>
      </c>
      <c r="Q150" s="14">
        <f t="shared" si="175"/>
        <v>0</v>
      </c>
      <c r="R150" s="14">
        <f t="shared" si="175"/>
        <v>0</v>
      </c>
      <c r="S150" s="14">
        <f t="shared" si="175"/>
        <v>0</v>
      </c>
      <c r="T150" s="14">
        <f t="shared" si="175"/>
        <v>0</v>
      </c>
      <c r="U150" s="14">
        <f t="shared" si="175"/>
        <v>0</v>
      </c>
      <c r="V150" s="14">
        <f t="shared" si="175"/>
        <v>0</v>
      </c>
      <c r="W150" s="14">
        <f t="shared" si="175"/>
        <v>0</v>
      </c>
      <c r="X150" s="14">
        <f t="shared" si="175"/>
        <v>0</v>
      </c>
      <c r="Y150" s="14">
        <f t="shared" si="175"/>
        <v>0</v>
      </c>
      <c r="Z150" s="14">
        <f t="shared" si="175"/>
        <v>0</v>
      </c>
      <c r="AA150" s="14">
        <f t="shared" si="175"/>
        <v>0</v>
      </c>
      <c r="AB150" s="14">
        <f t="shared" si="175"/>
        <v>0</v>
      </c>
      <c r="AC150" s="14">
        <f t="shared" si="175"/>
        <v>0</v>
      </c>
      <c r="AD150" s="14">
        <f t="shared" si="175"/>
        <v>0</v>
      </c>
      <c r="AE150" s="14">
        <f t="shared" si="175"/>
        <v>0</v>
      </c>
      <c r="AF150" s="14">
        <f t="shared" si="175"/>
        <v>0</v>
      </c>
      <c r="AG150" s="14">
        <f t="shared" si="175"/>
        <v>0</v>
      </c>
      <c r="AH150" s="14">
        <f aca="true" t="shared" si="176" ref="AH150:AX150">AH57+AH88+AH119</f>
        <v>0</v>
      </c>
      <c r="AI150" s="14">
        <f t="shared" si="176"/>
        <v>0</v>
      </c>
      <c r="AJ150" s="14">
        <f t="shared" si="176"/>
        <v>0</v>
      </c>
      <c r="AK150" s="14">
        <f t="shared" si="176"/>
        <v>0</v>
      </c>
      <c r="AL150" s="14">
        <f t="shared" si="176"/>
        <v>0</v>
      </c>
      <c r="AM150" s="14">
        <f t="shared" si="176"/>
        <v>0</v>
      </c>
      <c r="AN150" s="14">
        <f t="shared" si="176"/>
        <v>0</v>
      </c>
      <c r="AO150" s="14">
        <f t="shared" si="176"/>
        <v>0</v>
      </c>
      <c r="AP150" s="14">
        <f t="shared" si="176"/>
        <v>0</v>
      </c>
      <c r="AQ150" s="14">
        <f t="shared" si="176"/>
        <v>0</v>
      </c>
      <c r="AR150" s="14">
        <f t="shared" si="176"/>
        <v>0</v>
      </c>
      <c r="AS150" s="14">
        <f t="shared" si="176"/>
        <v>0</v>
      </c>
      <c r="AT150" s="14">
        <f t="shared" si="176"/>
        <v>0</v>
      </c>
      <c r="AU150" s="14">
        <f t="shared" si="176"/>
        <v>0</v>
      </c>
      <c r="AV150" s="14"/>
      <c r="AW150" s="14">
        <f t="shared" si="176"/>
        <v>0</v>
      </c>
      <c r="AX150" s="14">
        <f t="shared" si="176"/>
        <v>0</v>
      </c>
      <c r="AY150" s="14"/>
      <c r="AZ150" s="14"/>
      <c r="BA150" s="14">
        <f t="shared" si="125"/>
        <v>0</v>
      </c>
      <c r="BB150" s="14">
        <f t="shared" si="125"/>
        <v>0</v>
      </c>
      <c r="BC150" s="14">
        <f t="shared" si="125"/>
        <v>0</v>
      </c>
      <c r="BD150" s="14"/>
      <c r="BE150" s="14">
        <f aca="true" t="shared" si="177" ref="BE150:CX150">BE57+BE88+BE119</f>
        <v>0</v>
      </c>
      <c r="BF150" s="14">
        <f t="shared" si="177"/>
        <v>0</v>
      </c>
      <c r="BG150" s="14">
        <f t="shared" si="177"/>
        <v>0</v>
      </c>
      <c r="BH150" s="14">
        <f t="shared" si="177"/>
        <v>0</v>
      </c>
      <c r="BI150" s="14">
        <f t="shared" si="177"/>
        <v>0</v>
      </c>
      <c r="BJ150" s="14">
        <f t="shared" si="177"/>
        <v>0</v>
      </c>
      <c r="BK150" s="14">
        <f t="shared" si="177"/>
        <v>0</v>
      </c>
      <c r="BL150" s="14">
        <f t="shared" si="177"/>
        <v>0</v>
      </c>
      <c r="BM150" s="14">
        <f t="shared" si="177"/>
        <v>0</v>
      </c>
      <c r="BN150" s="14">
        <f t="shared" si="177"/>
        <v>0</v>
      </c>
      <c r="BO150" s="14">
        <f t="shared" si="177"/>
        <v>0</v>
      </c>
      <c r="BP150" s="14">
        <f t="shared" si="177"/>
        <v>0</v>
      </c>
      <c r="BQ150" s="14">
        <f t="shared" si="177"/>
        <v>0</v>
      </c>
      <c r="BR150" s="14">
        <f t="shared" si="177"/>
        <v>0</v>
      </c>
      <c r="BS150" s="14">
        <f t="shared" si="177"/>
        <v>0</v>
      </c>
      <c r="BT150" s="14">
        <f t="shared" si="177"/>
        <v>0</v>
      </c>
      <c r="BU150" s="14">
        <f t="shared" si="177"/>
        <v>0</v>
      </c>
      <c r="BV150" s="14">
        <f t="shared" si="177"/>
        <v>0</v>
      </c>
      <c r="BW150" s="14">
        <f t="shared" si="177"/>
        <v>0</v>
      </c>
      <c r="BX150" s="14">
        <f t="shared" si="177"/>
        <v>0</v>
      </c>
      <c r="BY150" s="14">
        <f t="shared" si="177"/>
        <v>0</v>
      </c>
      <c r="BZ150" s="14">
        <f t="shared" si="177"/>
        <v>0</v>
      </c>
      <c r="CA150" s="14">
        <f t="shared" si="177"/>
        <v>0</v>
      </c>
      <c r="CB150" s="14">
        <f t="shared" si="177"/>
        <v>0</v>
      </c>
      <c r="CC150" s="14">
        <f t="shared" si="177"/>
        <v>0</v>
      </c>
      <c r="CD150" s="14">
        <f t="shared" si="177"/>
        <v>0</v>
      </c>
      <c r="CE150" s="14">
        <f t="shared" si="177"/>
        <v>0</v>
      </c>
      <c r="CF150" s="14">
        <f t="shared" si="177"/>
        <v>0</v>
      </c>
      <c r="CG150" s="14">
        <f t="shared" si="177"/>
        <v>0</v>
      </c>
      <c r="CH150" s="14">
        <f t="shared" si="177"/>
        <v>0</v>
      </c>
      <c r="CI150" s="14">
        <f t="shared" si="177"/>
        <v>0</v>
      </c>
      <c r="CJ150" s="14">
        <f t="shared" si="177"/>
        <v>0</v>
      </c>
      <c r="CK150" s="14">
        <f t="shared" si="177"/>
        <v>0</v>
      </c>
      <c r="CL150" s="14">
        <f t="shared" si="177"/>
        <v>0</v>
      </c>
      <c r="CM150" s="14">
        <f t="shared" si="177"/>
        <v>0</v>
      </c>
      <c r="CN150" s="14">
        <f t="shared" si="177"/>
        <v>0</v>
      </c>
      <c r="CO150" s="14">
        <f t="shared" si="177"/>
        <v>0</v>
      </c>
      <c r="CP150" s="14">
        <f t="shared" si="177"/>
        <v>0</v>
      </c>
      <c r="CQ150" s="14">
        <f t="shared" si="177"/>
        <v>0</v>
      </c>
      <c r="CR150" s="14">
        <f t="shared" si="177"/>
        <v>0</v>
      </c>
      <c r="CS150" s="14">
        <f t="shared" si="177"/>
        <v>0</v>
      </c>
      <c r="CT150" s="14">
        <f t="shared" si="177"/>
        <v>0</v>
      </c>
      <c r="CU150" s="14">
        <f t="shared" si="177"/>
        <v>0</v>
      </c>
      <c r="CV150" s="14">
        <f t="shared" si="177"/>
        <v>0</v>
      </c>
      <c r="CW150" s="14">
        <f t="shared" si="177"/>
        <v>0</v>
      </c>
      <c r="CX150" s="14">
        <f t="shared" si="177"/>
        <v>0</v>
      </c>
    </row>
    <row r="151" spans="1:102" ht="15">
      <c r="A151" s="13" t="s">
        <v>0</v>
      </c>
      <c r="B151" s="14">
        <f aca="true" t="shared" si="178" ref="B151:AG151">B58+B89+B120</f>
        <v>0</v>
      </c>
      <c r="C151" s="14">
        <f t="shared" si="178"/>
        <v>0</v>
      </c>
      <c r="D151" s="14">
        <f t="shared" si="178"/>
        <v>0</v>
      </c>
      <c r="E151" s="14">
        <f t="shared" si="178"/>
        <v>0</v>
      </c>
      <c r="F151" s="14">
        <f t="shared" si="178"/>
        <v>0</v>
      </c>
      <c r="G151" s="14">
        <f t="shared" si="178"/>
        <v>0</v>
      </c>
      <c r="H151" s="14">
        <f t="shared" si="178"/>
        <v>0</v>
      </c>
      <c r="I151" s="14">
        <f t="shared" si="178"/>
        <v>0</v>
      </c>
      <c r="J151" s="14">
        <f t="shared" si="178"/>
        <v>0</v>
      </c>
      <c r="K151" s="14">
        <f t="shared" si="178"/>
        <v>0</v>
      </c>
      <c r="L151" s="14">
        <f t="shared" si="178"/>
        <v>0</v>
      </c>
      <c r="M151" s="14">
        <f t="shared" si="178"/>
        <v>0</v>
      </c>
      <c r="N151" s="14">
        <f t="shared" si="178"/>
        <v>0</v>
      </c>
      <c r="O151" s="14">
        <f t="shared" si="178"/>
        <v>0</v>
      </c>
      <c r="P151" s="14">
        <f t="shared" si="178"/>
        <v>0</v>
      </c>
      <c r="Q151" s="14">
        <f t="shared" si="178"/>
        <v>0</v>
      </c>
      <c r="R151" s="14">
        <f t="shared" si="178"/>
        <v>0</v>
      </c>
      <c r="S151" s="14">
        <f t="shared" si="178"/>
        <v>0</v>
      </c>
      <c r="T151" s="14">
        <f t="shared" si="178"/>
        <v>0</v>
      </c>
      <c r="U151" s="14">
        <f t="shared" si="178"/>
        <v>0</v>
      </c>
      <c r="V151" s="14">
        <f t="shared" si="178"/>
        <v>0</v>
      </c>
      <c r="W151" s="14">
        <f t="shared" si="178"/>
        <v>0</v>
      </c>
      <c r="X151" s="14">
        <f t="shared" si="178"/>
        <v>0</v>
      </c>
      <c r="Y151" s="14">
        <f t="shared" si="178"/>
        <v>0</v>
      </c>
      <c r="Z151" s="14">
        <f t="shared" si="178"/>
        <v>0</v>
      </c>
      <c r="AA151" s="14">
        <f t="shared" si="178"/>
        <v>4.9791474746190785</v>
      </c>
      <c r="AB151" s="14">
        <f t="shared" si="178"/>
        <v>0</v>
      </c>
      <c r="AC151" s="14">
        <f t="shared" si="178"/>
        <v>0</v>
      </c>
      <c r="AD151" s="14">
        <f t="shared" si="178"/>
        <v>0</v>
      </c>
      <c r="AE151" s="14">
        <f t="shared" si="178"/>
        <v>0</v>
      </c>
      <c r="AF151" s="14">
        <f t="shared" si="178"/>
        <v>0</v>
      </c>
      <c r="AG151" s="14">
        <f t="shared" si="178"/>
        <v>0</v>
      </c>
      <c r="AH151" s="14">
        <f aca="true" t="shared" si="179" ref="AH151:AX151">AH58+AH89+AH120</f>
        <v>0</v>
      </c>
      <c r="AI151" s="14">
        <f t="shared" si="179"/>
        <v>0.3043905350430162</v>
      </c>
      <c r="AJ151" s="14">
        <f t="shared" si="179"/>
        <v>1.4524753557064152</v>
      </c>
      <c r="AK151" s="14">
        <f t="shared" si="179"/>
        <v>0.45424030240024754</v>
      </c>
      <c r="AL151" s="14">
        <f t="shared" si="179"/>
        <v>0</v>
      </c>
      <c r="AM151" s="14">
        <f t="shared" si="179"/>
        <v>0.5543841743994866</v>
      </c>
      <c r="AN151" s="14">
        <f t="shared" si="179"/>
        <v>0</v>
      </c>
      <c r="AO151" s="14">
        <f t="shared" si="179"/>
        <v>0</v>
      </c>
      <c r="AP151" s="14">
        <f t="shared" si="179"/>
        <v>1.0159749628578503</v>
      </c>
      <c r="AQ151" s="14">
        <f t="shared" si="179"/>
        <v>0</v>
      </c>
      <c r="AR151" s="14">
        <f t="shared" si="179"/>
        <v>0.8974832379821374</v>
      </c>
      <c r="AS151" s="14">
        <f t="shared" si="179"/>
        <v>0</v>
      </c>
      <c r="AT151" s="14">
        <f t="shared" si="179"/>
        <v>0.09591392253897708</v>
      </c>
      <c r="AU151" s="14">
        <f t="shared" si="179"/>
        <v>0.11876264656375082</v>
      </c>
      <c r="AV151" s="14"/>
      <c r="AW151" s="14">
        <f t="shared" si="179"/>
        <v>0</v>
      </c>
      <c r="AX151" s="14">
        <f t="shared" si="179"/>
        <v>0</v>
      </c>
      <c r="AY151" s="14"/>
      <c r="AZ151" s="14"/>
      <c r="BA151" s="14">
        <f t="shared" si="125"/>
        <v>0</v>
      </c>
      <c r="BB151" s="14">
        <f t="shared" si="125"/>
        <v>0</v>
      </c>
      <c r="BC151" s="14">
        <f t="shared" si="125"/>
        <v>0</v>
      </c>
      <c r="BD151" s="14"/>
      <c r="BE151" s="14">
        <f aca="true" t="shared" si="180" ref="BE151:CX151">BE58+BE89+BE120</f>
        <v>0</v>
      </c>
      <c r="BF151" s="14">
        <f t="shared" si="180"/>
        <v>0</v>
      </c>
      <c r="BG151" s="14">
        <f t="shared" si="180"/>
        <v>0</v>
      </c>
      <c r="BH151" s="14">
        <f t="shared" si="180"/>
        <v>13.024226145923976</v>
      </c>
      <c r="BI151" s="14">
        <f t="shared" si="180"/>
        <v>0</v>
      </c>
      <c r="BJ151" s="14">
        <f t="shared" si="180"/>
        <v>0</v>
      </c>
      <c r="BK151" s="14">
        <f t="shared" si="180"/>
        <v>0</v>
      </c>
      <c r="BL151" s="14">
        <f t="shared" si="180"/>
        <v>0</v>
      </c>
      <c r="BM151" s="14">
        <f t="shared" si="180"/>
        <v>0</v>
      </c>
      <c r="BN151" s="14">
        <f t="shared" si="180"/>
        <v>0</v>
      </c>
      <c r="BO151" s="14">
        <f t="shared" si="180"/>
        <v>0</v>
      </c>
      <c r="BP151" s="14">
        <f t="shared" si="180"/>
        <v>0</v>
      </c>
      <c r="BQ151" s="14">
        <f t="shared" si="180"/>
        <v>0</v>
      </c>
      <c r="BR151" s="14">
        <f t="shared" si="180"/>
        <v>0</v>
      </c>
      <c r="BS151" s="14">
        <f t="shared" si="180"/>
        <v>0</v>
      </c>
      <c r="BT151" s="14">
        <f t="shared" si="180"/>
        <v>0</v>
      </c>
      <c r="BU151" s="14">
        <f t="shared" si="180"/>
        <v>0</v>
      </c>
      <c r="BV151" s="14">
        <f t="shared" si="180"/>
        <v>0</v>
      </c>
      <c r="BW151" s="14">
        <f t="shared" si="180"/>
        <v>0</v>
      </c>
      <c r="BX151" s="14">
        <f t="shared" si="180"/>
        <v>0</v>
      </c>
      <c r="BY151" s="14">
        <f t="shared" si="180"/>
        <v>0</v>
      </c>
      <c r="BZ151" s="14">
        <f t="shared" si="180"/>
        <v>138.05777827198935</v>
      </c>
      <c r="CA151" s="14">
        <f t="shared" si="180"/>
        <v>72.68565550984097</v>
      </c>
      <c r="CB151" s="14">
        <f t="shared" si="180"/>
        <v>49.97297898365395</v>
      </c>
      <c r="CC151" s="14">
        <f t="shared" si="180"/>
        <v>0</v>
      </c>
      <c r="CD151" s="14">
        <f t="shared" si="180"/>
        <v>15.339753141332153</v>
      </c>
      <c r="CE151" s="14">
        <f t="shared" si="180"/>
        <v>0.05939063716223731</v>
      </c>
      <c r="CF151" s="14">
        <f t="shared" si="180"/>
        <v>0</v>
      </c>
      <c r="CG151" s="14">
        <f t="shared" si="180"/>
        <v>0</v>
      </c>
      <c r="CH151" s="14">
        <f t="shared" si="180"/>
        <v>0</v>
      </c>
      <c r="CI151" s="14">
        <f t="shared" si="180"/>
        <v>0</v>
      </c>
      <c r="CJ151" s="14">
        <f t="shared" si="180"/>
        <v>0</v>
      </c>
      <c r="CK151" s="14">
        <f t="shared" si="180"/>
        <v>0.41876286058743395</v>
      </c>
      <c r="CL151" s="14">
        <f t="shared" si="180"/>
        <v>0</v>
      </c>
      <c r="CM151" s="14">
        <f t="shared" si="180"/>
        <v>0</v>
      </c>
      <c r="CN151" s="14">
        <f t="shared" si="180"/>
        <v>0</v>
      </c>
      <c r="CO151" s="14">
        <f t="shared" si="180"/>
        <v>0</v>
      </c>
      <c r="CP151" s="14">
        <f t="shared" si="180"/>
        <v>0</v>
      </c>
      <c r="CQ151" s="14">
        <f t="shared" si="180"/>
        <v>0</v>
      </c>
      <c r="CR151" s="14">
        <f t="shared" si="180"/>
        <v>0</v>
      </c>
      <c r="CS151" s="14">
        <f t="shared" si="180"/>
        <v>0</v>
      </c>
      <c r="CT151" s="14">
        <f t="shared" si="180"/>
        <v>0</v>
      </c>
      <c r="CU151" s="14">
        <f t="shared" si="180"/>
        <v>0</v>
      </c>
      <c r="CV151" s="14">
        <f t="shared" si="180"/>
        <v>0</v>
      </c>
      <c r="CW151" s="14">
        <f t="shared" si="180"/>
        <v>0</v>
      </c>
      <c r="CX151" s="14">
        <f t="shared" si="180"/>
        <v>0</v>
      </c>
    </row>
    <row r="152" spans="1:102" ht="15">
      <c r="A152" s="13" t="s">
        <v>109</v>
      </c>
      <c r="B152" s="14">
        <f aca="true" t="shared" si="181" ref="B152:AG152">B59+B90+B121</f>
        <v>0</v>
      </c>
      <c r="C152" s="14">
        <f t="shared" si="181"/>
        <v>0</v>
      </c>
      <c r="D152" s="14">
        <f t="shared" si="181"/>
        <v>0</v>
      </c>
      <c r="E152" s="14">
        <f t="shared" si="181"/>
        <v>0</v>
      </c>
      <c r="F152" s="14">
        <f t="shared" si="181"/>
        <v>0</v>
      </c>
      <c r="G152" s="14">
        <f t="shared" si="181"/>
        <v>0</v>
      </c>
      <c r="H152" s="14">
        <f t="shared" si="181"/>
        <v>0</v>
      </c>
      <c r="I152" s="14">
        <f t="shared" si="181"/>
        <v>0</v>
      </c>
      <c r="J152" s="14">
        <f t="shared" si="181"/>
        <v>0</v>
      </c>
      <c r="K152" s="14">
        <f t="shared" si="181"/>
        <v>0</v>
      </c>
      <c r="L152" s="14">
        <f t="shared" si="181"/>
        <v>0</v>
      </c>
      <c r="M152" s="14">
        <f t="shared" si="181"/>
        <v>0</v>
      </c>
      <c r="N152" s="14">
        <f t="shared" si="181"/>
        <v>0</v>
      </c>
      <c r="O152" s="14">
        <f t="shared" si="181"/>
        <v>0</v>
      </c>
      <c r="P152" s="14">
        <f t="shared" si="181"/>
        <v>0</v>
      </c>
      <c r="Q152" s="14">
        <f t="shared" si="181"/>
        <v>0</v>
      </c>
      <c r="R152" s="14">
        <f t="shared" si="181"/>
        <v>0</v>
      </c>
      <c r="S152" s="14">
        <f t="shared" si="181"/>
        <v>0</v>
      </c>
      <c r="T152" s="14">
        <f t="shared" si="181"/>
        <v>0</v>
      </c>
      <c r="U152" s="14">
        <f t="shared" si="181"/>
        <v>0</v>
      </c>
      <c r="V152" s="14">
        <f t="shared" si="181"/>
        <v>0</v>
      </c>
      <c r="W152" s="14">
        <f t="shared" si="181"/>
        <v>0</v>
      </c>
      <c r="X152" s="14">
        <f t="shared" si="181"/>
        <v>0</v>
      </c>
      <c r="Y152" s="14">
        <f t="shared" si="181"/>
        <v>0</v>
      </c>
      <c r="Z152" s="14">
        <f t="shared" si="181"/>
        <v>0</v>
      </c>
      <c r="AA152" s="14">
        <f t="shared" si="181"/>
        <v>0</v>
      </c>
      <c r="AB152" s="14">
        <f t="shared" si="181"/>
        <v>0</v>
      </c>
      <c r="AC152" s="14">
        <f t="shared" si="181"/>
        <v>0</v>
      </c>
      <c r="AD152" s="14">
        <f t="shared" si="181"/>
        <v>0</v>
      </c>
      <c r="AE152" s="14">
        <f t="shared" si="181"/>
        <v>0</v>
      </c>
      <c r="AF152" s="14">
        <f t="shared" si="181"/>
        <v>0</v>
      </c>
      <c r="AG152" s="14">
        <f t="shared" si="181"/>
        <v>0</v>
      </c>
      <c r="AH152" s="14">
        <f aca="true" t="shared" si="182" ref="AH152:AX152">AH59+AH90+AH121</f>
        <v>0</v>
      </c>
      <c r="AI152" s="14">
        <f t="shared" si="182"/>
        <v>0</v>
      </c>
      <c r="AJ152" s="14">
        <f t="shared" si="182"/>
        <v>0</v>
      </c>
      <c r="AK152" s="14">
        <f t="shared" si="182"/>
        <v>0</v>
      </c>
      <c r="AL152" s="14">
        <f t="shared" si="182"/>
        <v>0</v>
      </c>
      <c r="AM152" s="14">
        <f t="shared" si="182"/>
        <v>0</v>
      </c>
      <c r="AN152" s="14">
        <f t="shared" si="182"/>
        <v>0</v>
      </c>
      <c r="AO152" s="14">
        <f t="shared" si="182"/>
        <v>0</v>
      </c>
      <c r="AP152" s="14">
        <f t="shared" si="182"/>
        <v>0</v>
      </c>
      <c r="AQ152" s="14">
        <f t="shared" si="182"/>
        <v>0</v>
      </c>
      <c r="AR152" s="14">
        <f t="shared" si="182"/>
        <v>0</v>
      </c>
      <c r="AS152" s="14">
        <f t="shared" si="182"/>
        <v>0</v>
      </c>
      <c r="AT152" s="14">
        <f t="shared" si="182"/>
        <v>0</v>
      </c>
      <c r="AU152" s="14">
        <f t="shared" si="182"/>
        <v>0</v>
      </c>
      <c r="AV152" s="14"/>
      <c r="AW152" s="14">
        <f t="shared" si="182"/>
        <v>0</v>
      </c>
      <c r="AX152" s="14">
        <f t="shared" si="182"/>
        <v>0</v>
      </c>
      <c r="AY152" s="14"/>
      <c r="AZ152" s="14"/>
      <c r="BA152" s="14">
        <f t="shared" si="125"/>
        <v>0</v>
      </c>
      <c r="BB152" s="14">
        <f t="shared" si="125"/>
        <v>0</v>
      </c>
      <c r="BC152" s="14">
        <f t="shared" si="125"/>
        <v>0</v>
      </c>
      <c r="BD152" s="14"/>
      <c r="BE152" s="14">
        <f aca="true" t="shared" si="183" ref="BE152:CX152">BE59+BE90+BE121</f>
        <v>0</v>
      </c>
      <c r="BF152" s="14">
        <f t="shared" si="183"/>
        <v>0</v>
      </c>
      <c r="BG152" s="14">
        <f t="shared" si="183"/>
        <v>0</v>
      </c>
      <c r="BH152" s="14">
        <f t="shared" si="183"/>
        <v>0</v>
      </c>
      <c r="BI152" s="14">
        <f t="shared" si="183"/>
        <v>0</v>
      </c>
      <c r="BJ152" s="14">
        <f t="shared" si="183"/>
        <v>0</v>
      </c>
      <c r="BK152" s="14">
        <f t="shared" si="183"/>
        <v>0</v>
      </c>
      <c r="BL152" s="14">
        <f t="shared" si="183"/>
        <v>0</v>
      </c>
      <c r="BM152" s="14">
        <f t="shared" si="183"/>
        <v>0</v>
      </c>
      <c r="BN152" s="14">
        <f t="shared" si="183"/>
        <v>0</v>
      </c>
      <c r="BO152" s="14">
        <f t="shared" si="183"/>
        <v>0</v>
      </c>
      <c r="BP152" s="14">
        <f t="shared" si="183"/>
        <v>0</v>
      </c>
      <c r="BQ152" s="14">
        <f t="shared" si="183"/>
        <v>0</v>
      </c>
      <c r="BR152" s="14">
        <f t="shared" si="183"/>
        <v>0</v>
      </c>
      <c r="BS152" s="14">
        <f t="shared" si="183"/>
        <v>0</v>
      </c>
      <c r="BT152" s="14">
        <f t="shared" si="183"/>
        <v>0</v>
      </c>
      <c r="BU152" s="14">
        <f t="shared" si="183"/>
        <v>0</v>
      </c>
      <c r="BV152" s="14">
        <f t="shared" si="183"/>
        <v>0</v>
      </c>
      <c r="BW152" s="14">
        <f t="shared" si="183"/>
        <v>0</v>
      </c>
      <c r="BX152" s="14">
        <f t="shared" si="183"/>
        <v>0</v>
      </c>
      <c r="BY152" s="14">
        <f t="shared" si="183"/>
        <v>0</v>
      </c>
      <c r="BZ152" s="14">
        <f t="shared" si="183"/>
        <v>0</v>
      </c>
      <c r="CA152" s="14">
        <f t="shared" si="183"/>
        <v>0</v>
      </c>
      <c r="CB152" s="14">
        <f t="shared" si="183"/>
        <v>0</v>
      </c>
      <c r="CC152" s="14">
        <f t="shared" si="183"/>
        <v>0</v>
      </c>
      <c r="CD152" s="14">
        <f t="shared" si="183"/>
        <v>0</v>
      </c>
      <c r="CE152" s="14">
        <f t="shared" si="183"/>
        <v>0</v>
      </c>
      <c r="CF152" s="14">
        <f t="shared" si="183"/>
        <v>0</v>
      </c>
      <c r="CG152" s="14">
        <f t="shared" si="183"/>
        <v>0</v>
      </c>
      <c r="CH152" s="14">
        <f t="shared" si="183"/>
        <v>0</v>
      </c>
      <c r="CI152" s="14">
        <f t="shared" si="183"/>
        <v>0</v>
      </c>
      <c r="CJ152" s="14">
        <f t="shared" si="183"/>
        <v>0</v>
      </c>
      <c r="CK152" s="14">
        <f t="shared" si="183"/>
        <v>0</v>
      </c>
      <c r="CL152" s="14">
        <f t="shared" si="183"/>
        <v>0</v>
      </c>
      <c r="CM152" s="14">
        <f t="shared" si="183"/>
        <v>0</v>
      </c>
      <c r="CN152" s="14">
        <f t="shared" si="183"/>
        <v>0</v>
      </c>
      <c r="CO152" s="14">
        <f t="shared" si="183"/>
        <v>0</v>
      </c>
      <c r="CP152" s="14">
        <f t="shared" si="183"/>
        <v>0</v>
      </c>
      <c r="CQ152" s="14">
        <f t="shared" si="183"/>
        <v>0</v>
      </c>
      <c r="CR152" s="14">
        <f t="shared" si="183"/>
        <v>0</v>
      </c>
      <c r="CS152" s="14">
        <f t="shared" si="183"/>
        <v>0</v>
      </c>
      <c r="CT152" s="14">
        <f t="shared" si="183"/>
        <v>0</v>
      </c>
      <c r="CU152" s="14">
        <f t="shared" si="183"/>
        <v>0</v>
      </c>
      <c r="CV152" s="14">
        <f t="shared" si="183"/>
        <v>0</v>
      </c>
      <c r="CW152" s="14">
        <f t="shared" si="183"/>
        <v>0</v>
      </c>
      <c r="CX152" s="14">
        <f t="shared" si="183"/>
        <v>0</v>
      </c>
    </row>
    <row r="153" spans="1:102" ht="15">
      <c r="A153" s="13" t="s">
        <v>112</v>
      </c>
      <c r="B153" s="14">
        <f aca="true" t="shared" si="184" ref="B153:AG153">B60+B91+B122</f>
        <v>0.016406714693140343</v>
      </c>
      <c r="C153" s="14">
        <f t="shared" si="184"/>
        <v>0</v>
      </c>
      <c r="D153" s="14">
        <f t="shared" si="184"/>
        <v>0</v>
      </c>
      <c r="E153" s="14">
        <f t="shared" si="184"/>
        <v>0</v>
      </c>
      <c r="F153" s="14">
        <f t="shared" si="184"/>
        <v>0</v>
      </c>
      <c r="G153" s="14">
        <f t="shared" si="184"/>
        <v>1.8799877163872758</v>
      </c>
      <c r="H153" s="14">
        <f t="shared" si="184"/>
        <v>0</v>
      </c>
      <c r="I153" s="14">
        <f t="shared" si="184"/>
        <v>0</v>
      </c>
      <c r="J153" s="14">
        <f t="shared" si="184"/>
        <v>0</v>
      </c>
      <c r="K153" s="14">
        <f t="shared" si="184"/>
        <v>1.0233255865042976</v>
      </c>
      <c r="L153" s="14">
        <f t="shared" si="184"/>
        <v>0.03803977846634609</v>
      </c>
      <c r="M153" s="14">
        <f t="shared" si="184"/>
        <v>0.03742828349941632</v>
      </c>
      <c r="N153" s="14">
        <f t="shared" si="184"/>
        <v>0.4339475665304863</v>
      </c>
      <c r="O153" s="14">
        <f t="shared" si="184"/>
        <v>1.0572962965961128</v>
      </c>
      <c r="P153" s="14">
        <f t="shared" si="184"/>
        <v>1.0214772231117624</v>
      </c>
      <c r="Q153" s="14">
        <f t="shared" si="184"/>
        <v>3.4782079508088777</v>
      </c>
      <c r="R153" s="14">
        <f t="shared" si="184"/>
        <v>0.3511090859484262</v>
      </c>
      <c r="S153" s="14">
        <f t="shared" si="184"/>
        <v>0</v>
      </c>
      <c r="T153" s="14">
        <f t="shared" si="184"/>
        <v>14.51476110901108</v>
      </c>
      <c r="U153" s="14">
        <f t="shared" si="184"/>
        <v>6.537475354320764</v>
      </c>
      <c r="V153" s="14">
        <f t="shared" si="184"/>
        <v>0.20477477154614412</v>
      </c>
      <c r="W153" s="14">
        <f t="shared" si="184"/>
        <v>0.03315583634488841</v>
      </c>
      <c r="X153" s="14">
        <f t="shared" si="184"/>
        <v>2.220656526341996</v>
      </c>
      <c r="Y153" s="14">
        <f t="shared" si="184"/>
        <v>1.0205259336118628</v>
      </c>
      <c r="Z153" s="14">
        <f t="shared" si="184"/>
        <v>0.061564623521015806</v>
      </c>
      <c r="AA153" s="14">
        <f t="shared" si="184"/>
        <v>0</v>
      </c>
      <c r="AB153" s="14">
        <f t="shared" si="184"/>
        <v>0</v>
      </c>
      <c r="AC153" s="14">
        <f t="shared" si="184"/>
        <v>0</v>
      </c>
      <c r="AD153" s="14">
        <f t="shared" si="184"/>
        <v>0</v>
      </c>
      <c r="AE153" s="14">
        <f t="shared" si="184"/>
        <v>0</v>
      </c>
      <c r="AF153" s="14">
        <f t="shared" si="184"/>
        <v>0</v>
      </c>
      <c r="AG153" s="14">
        <f t="shared" si="184"/>
        <v>0</v>
      </c>
      <c r="AH153" s="14">
        <f aca="true" t="shared" si="185" ref="AH153:AX153">AH60+AH91+AH122</f>
        <v>0</v>
      </c>
      <c r="AI153" s="14">
        <f t="shared" si="185"/>
        <v>0</v>
      </c>
      <c r="AJ153" s="14">
        <f t="shared" si="185"/>
        <v>0</v>
      </c>
      <c r="AK153" s="14">
        <f t="shared" si="185"/>
        <v>0.02839001890001547</v>
      </c>
      <c r="AL153" s="14">
        <f t="shared" si="185"/>
        <v>0</v>
      </c>
      <c r="AM153" s="14">
        <f t="shared" si="185"/>
        <v>0</v>
      </c>
      <c r="AN153" s="14">
        <f t="shared" si="185"/>
        <v>0</v>
      </c>
      <c r="AO153" s="14">
        <f t="shared" si="185"/>
        <v>0</v>
      </c>
      <c r="AP153" s="14">
        <f t="shared" si="185"/>
        <v>0</v>
      </c>
      <c r="AQ153" s="14">
        <f t="shared" si="185"/>
        <v>0</v>
      </c>
      <c r="AR153" s="14">
        <f t="shared" si="185"/>
        <v>0</v>
      </c>
      <c r="AS153" s="14">
        <f t="shared" si="185"/>
        <v>0</v>
      </c>
      <c r="AT153" s="14">
        <f t="shared" si="185"/>
        <v>0</v>
      </c>
      <c r="AU153" s="14">
        <f t="shared" si="185"/>
        <v>0</v>
      </c>
      <c r="AV153" s="14"/>
      <c r="AW153" s="14">
        <f t="shared" si="185"/>
        <v>0</v>
      </c>
      <c r="AX153" s="14">
        <f t="shared" si="185"/>
        <v>0.3854780647604971</v>
      </c>
      <c r="AY153" s="14"/>
      <c r="AZ153" s="14"/>
      <c r="BA153" s="14">
        <f t="shared" si="125"/>
        <v>1.3256643778727697</v>
      </c>
      <c r="BB153" s="14">
        <f t="shared" si="125"/>
        <v>0.3133280597262962</v>
      </c>
      <c r="BC153" s="14">
        <f t="shared" si="125"/>
        <v>0</v>
      </c>
      <c r="BD153" s="14"/>
      <c r="BE153" s="14">
        <f aca="true" t="shared" si="186" ref="BE153:CX153">BE60+BE91+BE122</f>
        <v>0.9815987161566808</v>
      </c>
      <c r="BF153" s="14">
        <f t="shared" si="186"/>
        <v>0.027479561493673546</v>
      </c>
      <c r="BG153" s="14">
        <f t="shared" si="186"/>
        <v>0</v>
      </c>
      <c r="BH153" s="14">
        <f t="shared" si="186"/>
        <v>0</v>
      </c>
      <c r="BI153" s="14">
        <f t="shared" si="186"/>
        <v>0.15874249764095177</v>
      </c>
      <c r="BJ153" s="14">
        <f t="shared" si="186"/>
        <v>0</v>
      </c>
      <c r="BK153" s="14">
        <f t="shared" si="186"/>
        <v>0.04896481640372622</v>
      </c>
      <c r="BL153" s="14">
        <f t="shared" si="186"/>
        <v>0</v>
      </c>
      <c r="BM153" s="14">
        <f t="shared" si="186"/>
        <v>0</v>
      </c>
      <c r="BN153" s="14">
        <f t="shared" si="186"/>
        <v>0</v>
      </c>
      <c r="BO153" s="14">
        <f t="shared" si="186"/>
        <v>0</v>
      </c>
      <c r="BP153" s="14">
        <f t="shared" si="186"/>
        <v>0</v>
      </c>
      <c r="BQ153" s="14">
        <f t="shared" si="186"/>
        <v>0</v>
      </c>
      <c r="BR153" s="14">
        <f t="shared" si="186"/>
        <v>0</v>
      </c>
      <c r="BS153" s="14">
        <f t="shared" si="186"/>
        <v>0</v>
      </c>
      <c r="BT153" s="14">
        <f t="shared" si="186"/>
        <v>0.010284033772522053</v>
      </c>
      <c r="BU153" s="14">
        <f t="shared" si="186"/>
        <v>0.1344433121040513</v>
      </c>
      <c r="BV153" s="14">
        <f t="shared" si="186"/>
        <v>0</v>
      </c>
      <c r="BW153" s="14">
        <f t="shared" si="186"/>
        <v>0</v>
      </c>
      <c r="BX153" s="14">
        <f t="shared" si="186"/>
        <v>0</v>
      </c>
      <c r="BY153" s="14">
        <f t="shared" si="186"/>
        <v>0</v>
      </c>
      <c r="BZ153" s="14">
        <f t="shared" si="186"/>
        <v>0</v>
      </c>
      <c r="CA153" s="14">
        <f t="shared" si="186"/>
        <v>0</v>
      </c>
      <c r="CB153" s="14">
        <f t="shared" si="186"/>
        <v>0</v>
      </c>
      <c r="CC153" s="14">
        <f t="shared" si="186"/>
        <v>0</v>
      </c>
      <c r="CD153" s="14">
        <f t="shared" si="186"/>
        <v>0</v>
      </c>
      <c r="CE153" s="14">
        <f t="shared" si="186"/>
        <v>0</v>
      </c>
      <c r="CF153" s="14">
        <f t="shared" si="186"/>
        <v>0</v>
      </c>
      <c r="CG153" s="14">
        <f t="shared" si="186"/>
        <v>0</v>
      </c>
      <c r="CH153" s="14">
        <f t="shared" si="186"/>
        <v>0</v>
      </c>
      <c r="CI153" s="14">
        <f t="shared" si="186"/>
        <v>0</v>
      </c>
      <c r="CJ153" s="14">
        <f t="shared" si="186"/>
        <v>0</v>
      </c>
      <c r="CK153" s="14">
        <f t="shared" si="186"/>
        <v>0.8375257211748679</v>
      </c>
      <c r="CL153" s="14">
        <f t="shared" si="186"/>
        <v>0</v>
      </c>
      <c r="CM153" s="14">
        <f t="shared" si="186"/>
        <v>0</v>
      </c>
      <c r="CN153" s="14">
        <f t="shared" si="186"/>
        <v>0</v>
      </c>
      <c r="CO153" s="14">
        <f t="shared" si="186"/>
        <v>0</v>
      </c>
      <c r="CP153" s="14">
        <f t="shared" si="186"/>
        <v>0</v>
      </c>
      <c r="CQ153" s="14">
        <f t="shared" si="186"/>
        <v>0</v>
      </c>
      <c r="CR153" s="14">
        <f t="shared" si="186"/>
        <v>0</v>
      </c>
      <c r="CS153" s="14">
        <f t="shared" si="186"/>
        <v>0</v>
      </c>
      <c r="CT153" s="14">
        <f t="shared" si="186"/>
        <v>0</v>
      </c>
      <c r="CU153" s="14">
        <f t="shared" si="186"/>
        <v>0</v>
      </c>
      <c r="CV153" s="14">
        <f t="shared" si="186"/>
        <v>0</v>
      </c>
      <c r="CW153" s="14">
        <f t="shared" si="186"/>
        <v>0</v>
      </c>
      <c r="CX153" s="14">
        <f t="shared" si="186"/>
        <v>0</v>
      </c>
    </row>
    <row r="154" spans="1:102" ht="15">
      <c r="A154" s="13" t="s">
        <v>92</v>
      </c>
      <c r="B154" s="14">
        <f aca="true" t="shared" si="187" ref="B154:AG154">B61+B92+B123</f>
        <v>0.02734452448856724</v>
      </c>
      <c r="C154" s="14">
        <f t="shared" si="187"/>
        <v>0</v>
      </c>
      <c r="D154" s="14">
        <f t="shared" si="187"/>
        <v>0</v>
      </c>
      <c r="E154" s="14">
        <f t="shared" si="187"/>
        <v>0</v>
      </c>
      <c r="F154" s="14">
        <f t="shared" si="187"/>
        <v>0</v>
      </c>
      <c r="G154" s="14">
        <f t="shared" si="187"/>
        <v>5.548996001594702</v>
      </c>
      <c r="H154" s="14">
        <f t="shared" si="187"/>
        <v>0</v>
      </c>
      <c r="I154" s="14">
        <f t="shared" si="187"/>
        <v>0</v>
      </c>
      <c r="J154" s="14">
        <f t="shared" si="187"/>
        <v>0</v>
      </c>
      <c r="K154" s="14">
        <f t="shared" si="187"/>
        <v>0.09005265161237819</v>
      </c>
      <c r="L154" s="14">
        <f t="shared" si="187"/>
        <v>0</v>
      </c>
      <c r="M154" s="14">
        <f t="shared" si="187"/>
        <v>0</v>
      </c>
      <c r="N154" s="14">
        <f t="shared" si="187"/>
        <v>0.07825283986615325</v>
      </c>
      <c r="O154" s="14">
        <f t="shared" si="187"/>
        <v>0</v>
      </c>
      <c r="P154" s="14">
        <f t="shared" si="187"/>
        <v>0</v>
      </c>
      <c r="Q154" s="14">
        <f t="shared" si="187"/>
        <v>0.4743010842012106</v>
      </c>
      <c r="R154" s="14">
        <f t="shared" si="187"/>
        <v>0.04787851172023994</v>
      </c>
      <c r="S154" s="14">
        <f t="shared" si="187"/>
        <v>0</v>
      </c>
      <c r="T154" s="14">
        <f t="shared" si="187"/>
        <v>1.8945912558687603</v>
      </c>
      <c r="U154" s="14">
        <f t="shared" si="187"/>
        <v>0.22160933404477165</v>
      </c>
      <c r="V154" s="14">
        <f t="shared" si="187"/>
        <v>0</v>
      </c>
      <c r="W154" s="14">
        <f t="shared" si="187"/>
        <v>0</v>
      </c>
      <c r="X154" s="14">
        <f t="shared" si="187"/>
        <v>0.4441313052683992</v>
      </c>
      <c r="Y154" s="14">
        <f t="shared" si="187"/>
        <v>6.888550051880074</v>
      </c>
      <c r="Z154" s="14">
        <f t="shared" si="187"/>
        <v>0.4155612087668567</v>
      </c>
      <c r="AA154" s="14">
        <f t="shared" si="187"/>
        <v>2.234848078275607</v>
      </c>
      <c r="AB154" s="14">
        <f t="shared" si="187"/>
        <v>0</v>
      </c>
      <c r="AC154" s="14">
        <f t="shared" si="187"/>
        <v>0</v>
      </c>
      <c r="AD154" s="14">
        <f t="shared" si="187"/>
        <v>0</v>
      </c>
      <c r="AE154" s="14">
        <f t="shared" si="187"/>
        <v>0</v>
      </c>
      <c r="AF154" s="14">
        <f t="shared" si="187"/>
        <v>0</v>
      </c>
      <c r="AG154" s="14">
        <f t="shared" si="187"/>
        <v>0</v>
      </c>
      <c r="AH154" s="14">
        <f aca="true" t="shared" si="188" ref="AH154:AX154">AH61+AH92+AH123</f>
        <v>0</v>
      </c>
      <c r="AI154" s="14">
        <f t="shared" si="188"/>
        <v>0</v>
      </c>
      <c r="AJ154" s="14">
        <f t="shared" si="188"/>
        <v>0</v>
      </c>
      <c r="AK154" s="14">
        <f t="shared" si="188"/>
        <v>0</v>
      </c>
      <c r="AL154" s="14">
        <f t="shared" si="188"/>
        <v>0</v>
      </c>
      <c r="AM154" s="14">
        <f t="shared" si="188"/>
        <v>0</v>
      </c>
      <c r="AN154" s="14">
        <f t="shared" si="188"/>
        <v>0</v>
      </c>
      <c r="AO154" s="14">
        <f t="shared" si="188"/>
        <v>0</v>
      </c>
      <c r="AP154" s="14">
        <f t="shared" si="188"/>
        <v>0</v>
      </c>
      <c r="AQ154" s="14">
        <f t="shared" si="188"/>
        <v>0</v>
      </c>
      <c r="AR154" s="14">
        <f t="shared" si="188"/>
        <v>0</v>
      </c>
      <c r="AS154" s="14">
        <f t="shared" si="188"/>
        <v>0</v>
      </c>
      <c r="AT154" s="14">
        <f t="shared" si="188"/>
        <v>0</v>
      </c>
      <c r="AU154" s="14">
        <f t="shared" si="188"/>
        <v>0</v>
      </c>
      <c r="AV154" s="14"/>
      <c r="AW154" s="14">
        <f t="shared" si="188"/>
        <v>0</v>
      </c>
      <c r="AX154" s="14">
        <f t="shared" si="188"/>
        <v>0</v>
      </c>
      <c r="AY154" s="14"/>
      <c r="AZ154" s="14"/>
      <c r="BA154" s="14">
        <f t="shared" si="125"/>
        <v>0</v>
      </c>
      <c r="BB154" s="14">
        <f t="shared" si="125"/>
        <v>0</v>
      </c>
      <c r="BC154" s="14">
        <f t="shared" si="125"/>
        <v>0</v>
      </c>
      <c r="BD154" s="14"/>
      <c r="BE154" s="14">
        <f aca="true" t="shared" si="189" ref="BE154:CX154">BE61+BE92+BE123</f>
        <v>0</v>
      </c>
      <c r="BF154" s="14">
        <f t="shared" si="189"/>
        <v>0</v>
      </c>
      <c r="BG154" s="14">
        <f t="shared" si="189"/>
        <v>0</v>
      </c>
      <c r="BH154" s="14">
        <f t="shared" si="189"/>
        <v>0</v>
      </c>
      <c r="BI154" s="14">
        <f t="shared" si="189"/>
        <v>0</v>
      </c>
      <c r="BJ154" s="14">
        <f t="shared" si="189"/>
        <v>0</v>
      </c>
      <c r="BK154" s="14">
        <f t="shared" si="189"/>
        <v>0</v>
      </c>
      <c r="BL154" s="14">
        <f t="shared" si="189"/>
        <v>0</v>
      </c>
      <c r="BM154" s="14">
        <f t="shared" si="189"/>
        <v>0</v>
      </c>
      <c r="BN154" s="14">
        <f t="shared" si="189"/>
        <v>0</v>
      </c>
      <c r="BO154" s="14">
        <f t="shared" si="189"/>
        <v>0</v>
      </c>
      <c r="BP154" s="14">
        <f t="shared" si="189"/>
        <v>0</v>
      </c>
      <c r="BQ154" s="14">
        <f t="shared" si="189"/>
        <v>0</v>
      </c>
      <c r="BR154" s="14">
        <f t="shared" si="189"/>
        <v>0</v>
      </c>
      <c r="BS154" s="14">
        <f t="shared" si="189"/>
        <v>0</v>
      </c>
      <c r="BT154" s="14">
        <f t="shared" si="189"/>
        <v>0</v>
      </c>
      <c r="BU154" s="14">
        <f t="shared" si="189"/>
        <v>0</v>
      </c>
      <c r="BV154" s="14">
        <f t="shared" si="189"/>
        <v>0</v>
      </c>
      <c r="BW154" s="14">
        <f t="shared" si="189"/>
        <v>0</v>
      </c>
      <c r="BX154" s="14">
        <f t="shared" si="189"/>
        <v>0</v>
      </c>
      <c r="BY154" s="14">
        <f t="shared" si="189"/>
        <v>0</v>
      </c>
      <c r="BZ154" s="14">
        <f t="shared" si="189"/>
        <v>0</v>
      </c>
      <c r="CA154" s="14">
        <f t="shared" si="189"/>
        <v>0</v>
      </c>
      <c r="CB154" s="14">
        <f t="shared" si="189"/>
        <v>0</v>
      </c>
      <c r="CC154" s="14">
        <f t="shared" si="189"/>
        <v>0</v>
      </c>
      <c r="CD154" s="14">
        <f t="shared" si="189"/>
        <v>0</v>
      </c>
      <c r="CE154" s="14">
        <f t="shared" si="189"/>
        <v>0</v>
      </c>
      <c r="CF154" s="14">
        <f t="shared" si="189"/>
        <v>0</v>
      </c>
      <c r="CG154" s="14">
        <f t="shared" si="189"/>
        <v>0</v>
      </c>
      <c r="CH154" s="14">
        <f t="shared" si="189"/>
        <v>0</v>
      </c>
      <c r="CI154" s="14">
        <f t="shared" si="189"/>
        <v>0</v>
      </c>
      <c r="CJ154" s="14">
        <f t="shared" si="189"/>
        <v>0</v>
      </c>
      <c r="CK154" s="14">
        <f t="shared" si="189"/>
        <v>0</v>
      </c>
      <c r="CL154" s="14">
        <f t="shared" si="189"/>
        <v>0</v>
      </c>
      <c r="CM154" s="14">
        <f t="shared" si="189"/>
        <v>0</v>
      </c>
      <c r="CN154" s="14">
        <f t="shared" si="189"/>
        <v>0</v>
      </c>
      <c r="CO154" s="14">
        <f t="shared" si="189"/>
        <v>0</v>
      </c>
      <c r="CP154" s="14">
        <f t="shared" si="189"/>
        <v>0</v>
      </c>
      <c r="CQ154" s="14">
        <f t="shared" si="189"/>
        <v>0</v>
      </c>
      <c r="CR154" s="14">
        <f t="shared" si="189"/>
        <v>0</v>
      </c>
      <c r="CS154" s="14">
        <f t="shared" si="189"/>
        <v>0</v>
      </c>
      <c r="CT154" s="14">
        <f t="shared" si="189"/>
        <v>0</v>
      </c>
      <c r="CU154" s="14">
        <f t="shared" si="189"/>
        <v>0</v>
      </c>
      <c r="CV154" s="14">
        <f t="shared" si="189"/>
        <v>0</v>
      </c>
      <c r="CW154" s="14">
        <f t="shared" si="189"/>
        <v>0</v>
      </c>
      <c r="CX154" s="14">
        <f t="shared" si="189"/>
        <v>0</v>
      </c>
    </row>
    <row r="155" spans="1:102" ht="15">
      <c r="A155" s="13" t="s">
        <v>107</v>
      </c>
      <c r="B155" s="14">
        <f aca="true" t="shared" si="190" ref="B155:AG155">B62+B93+B124</f>
        <v>0.07109576367027481</v>
      </c>
      <c r="C155" s="14">
        <f t="shared" si="190"/>
        <v>0</v>
      </c>
      <c r="D155" s="14">
        <f t="shared" si="190"/>
        <v>0</v>
      </c>
      <c r="E155" s="14">
        <f t="shared" si="190"/>
        <v>0</v>
      </c>
      <c r="F155" s="14">
        <f t="shared" si="190"/>
        <v>0</v>
      </c>
      <c r="G155" s="14">
        <f t="shared" si="190"/>
        <v>10.764445795443272</v>
      </c>
      <c r="H155" s="14">
        <f t="shared" si="190"/>
        <v>0</v>
      </c>
      <c r="I155" s="14">
        <f t="shared" si="190"/>
        <v>0</v>
      </c>
      <c r="J155" s="14">
        <f t="shared" si="190"/>
        <v>0</v>
      </c>
      <c r="K155" s="14">
        <f t="shared" si="190"/>
        <v>0.15145218680263606</v>
      </c>
      <c r="L155" s="14">
        <f t="shared" si="190"/>
        <v>0.15215911386538436</v>
      </c>
      <c r="M155" s="14">
        <f t="shared" si="190"/>
        <v>0.14971313399766528</v>
      </c>
      <c r="N155" s="14">
        <f t="shared" si="190"/>
        <v>0.10975722994213703</v>
      </c>
      <c r="O155" s="14">
        <f t="shared" si="190"/>
        <v>0.352432098865371</v>
      </c>
      <c r="P155" s="14">
        <f t="shared" si="190"/>
        <v>1.0214772231117624</v>
      </c>
      <c r="Q155" s="14">
        <f t="shared" si="190"/>
        <v>1.1067025298028248</v>
      </c>
      <c r="R155" s="14">
        <f t="shared" si="190"/>
        <v>0.11171652734722654</v>
      </c>
      <c r="S155" s="14">
        <f t="shared" si="190"/>
        <v>0.06822249822027508</v>
      </c>
      <c r="T155" s="14">
        <f t="shared" si="190"/>
        <v>2.8497157732902014</v>
      </c>
      <c r="U155" s="14">
        <f t="shared" si="190"/>
        <v>0.33241400106715746</v>
      </c>
      <c r="V155" s="14">
        <f t="shared" si="190"/>
        <v>4.914594517107459</v>
      </c>
      <c r="W155" s="14">
        <f t="shared" si="190"/>
        <v>0.7957400722773217</v>
      </c>
      <c r="X155" s="14">
        <f t="shared" si="190"/>
        <v>0.2664787831610395</v>
      </c>
      <c r="Y155" s="14">
        <f t="shared" si="190"/>
        <v>22.3240047977595</v>
      </c>
      <c r="Z155" s="14">
        <f t="shared" si="190"/>
        <v>1.3467261395222208</v>
      </c>
      <c r="AA155" s="14">
        <f t="shared" si="190"/>
        <v>11.073601672899892</v>
      </c>
      <c r="AB155" s="14">
        <f t="shared" si="190"/>
        <v>0</v>
      </c>
      <c r="AC155" s="14">
        <f t="shared" si="190"/>
        <v>0</v>
      </c>
      <c r="AD155" s="14">
        <f t="shared" si="190"/>
        <v>0</v>
      </c>
      <c r="AE155" s="14">
        <f t="shared" si="190"/>
        <v>0</v>
      </c>
      <c r="AF155" s="14">
        <f t="shared" si="190"/>
        <v>0</v>
      </c>
      <c r="AG155" s="14">
        <f t="shared" si="190"/>
        <v>0</v>
      </c>
      <c r="AH155" s="14">
        <f aca="true" t="shared" si="191" ref="AH155:AX155">AH62+AH93+AH124</f>
        <v>0</v>
      </c>
      <c r="AI155" s="14">
        <f t="shared" si="191"/>
        <v>69.73310439167281</v>
      </c>
      <c r="AJ155" s="14">
        <f t="shared" si="191"/>
        <v>73.01282368417071</v>
      </c>
      <c r="AK155" s="14">
        <f t="shared" si="191"/>
        <v>30.235370128516475</v>
      </c>
      <c r="AL155" s="14">
        <f t="shared" si="191"/>
        <v>30.993755398573143</v>
      </c>
      <c r="AM155" s="14">
        <f t="shared" si="191"/>
        <v>58.348934355545964</v>
      </c>
      <c r="AN155" s="14">
        <f t="shared" si="191"/>
        <v>0</v>
      </c>
      <c r="AO155" s="14">
        <f t="shared" si="191"/>
        <v>3.141731556401807</v>
      </c>
      <c r="AP155" s="14">
        <f t="shared" si="191"/>
        <v>492.6027177056492</v>
      </c>
      <c r="AQ155" s="14">
        <f t="shared" si="191"/>
        <v>25.2667463610154</v>
      </c>
      <c r="AR155" s="14">
        <f t="shared" si="191"/>
        <v>40.92523565198547</v>
      </c>
      <c r="AS155" s="14">
        <f t="shared" si="191"/>
        <v>4.950191401599062</v>
      </c>
      <c r="AT155" s="14">
        <f t="shared" si="191"/>
        <v>28.58234891661517</v>
      </c>
      <c r="AU155" s="14">
        <f t="shared" si="191"/>
        <v>5.314628433727849</v>
      </c>
      <c r="AV155" s="14"/>
      <c r="AW155" s="14">
        <f t="shared" si="191"/>
        <v>1.972897497490482</v>
      </c>
      <c r="AX155" s="14">
        <f t="shared" si="191"/>
        <v>0</v>
      </c>
      <c r="AY155" s="14"/>
      <c r="AZ155" s="14"/>
      <c r="BA155" s="14">
        <f t="shared" si="125"/>
        <v>17.02432148426083</v>
      </c>
      <c r="BB155" s="14">
        <f t="shared" si="125"/>
        <v>4.02379192490612</v>
      </c>
      <c r="BC155" s="14">
        <f t="shared" si="125"/>
        <v>17.878857354164744</v>
      </c>
      <c r="BD155" s="14"/>
      <c r="BE155" s="14">
        <f aca="true" t="shared" si="192" ref="BE155:CX155">BE62+BE93+BE124</f>
        <v>23.379896693913672</v>
      </c>
      <c r="BF155" s="14">
        <f t="shared" si="192"/>
        <v>0.9343050907849005</v>
      </c>
      <c r="BG155" s="14">
        <f t="shared" si="192"/>
        <v>0</v>
      </c>
      <c r="BH155" s="14">
        <f t="shared" si="192"/>
        <v>402.56698996492287</v>
      </c>
      <c r="BI155" s="14">
        <f t="shared" si="192"/>
        <v>1.2699399811276142</v>
      </c>
      <c r="BJ155" s="14">
        <f t="shared" si="192"/>
        <v>0.996670854271356</v>
      </c>
      <c r="BK155" s="14">
        <f t="shared" si="192"/>
        <v>0.39171853122980976</v>
      </c>
      <c r="BL155" s="14">
        <f t="shared" si="192"/>
        <v>0</v>
      </c>
      <c r="BM155" s="14">
        <f t="shared" si="192"/>
        <v>0</v>
      </c>
      <c r="BN155" s="14">
        <f t="shared" si="192"/>
        <v>0</v>
      </c>
      <c r="BO155" s="14">
        <f t="shared" si="192"/>
        <v>0</v>
      </c>
      <c r="BP155" s="14">
        <f t="shared" si="192"/>
        <v>0</v>
      </c>
      <c r="BQ155" s="14">
        <f t="shared" si="192"/>
        <v>0</v>
      </c>
      <c r="BR155" s="14">
        <f t="shared" si="192"/>
        <v>0</v>
      </c>
      <c r="BS155" s="14">
        <f t="shared" si="192"/>
        <v>0</v>
      </c>
      <c r="BT155" s="14">
        <f t="shared" si="192"/>
        <v>0</v>
      </c>
      <c r="BU155" s="14">
        <f t="shared" si="192"/>
        <v>0</v>
      </c>
      <c r="BV155" s="14">
        <f t="shared" si="192"/>
        <v>0</v>
      </c>
      <c r="BW155" s="14">
        <f t="shared" si="192"/>
        <v>0</v>
      </c>
      <c r="BX155" s="14">
        <f t="shared" si="192"/>
        <v>0</v>
      </c>
      <c r="BY155" s="14">
        <f t="shared" si="192"/>
        <v>0</v>
      </c>
      <c r="BZ155" s="14">
        <f t="shared" si="192"/>
        <v>0</v>
      </c>
      <c r="CA155" s="14">
        <f t="shared" si="192"/>
        <v>0</v>
      </c>
      <c r="CB155" s="14">
        <f t="shared" si="192"/>
        <v>0</v>
      </c>
      <c r="CC155" s="14">
        <f t="shared" si="192"/>
        <v>0</v>
      </c>
      <c r="CD155" s="14">
        <f t="shared" si="192"/>
        <v>0</v>
      </c>
      <c r="CE155" s="14">
        <f t="shared" si="192"/>
        <v>0</v>
      </c>
      <c r="CF155" s="14">
        <f t="shared" si="192"/>
        <v>0</v>
      </c>
      <c r="CG155" s="14">
        <f t="shared" si="192"/>
        <v>0</v>
      </c>
      <c r="CH155" s="14">
        <f t="shared" si="192"/>
        <v>0.16940836425034866</v>
      </c>
      <c r="CI155" s="14">
        <f t="shared" si="192"/>
        <v>4.399212360218638</v>
      </c>
      <c r="CJ155" s="14">
        <f t="shared" si="192"/>
        <v>0</v>
      </c>
      <c r="CK155" s="14">
        <f t="shared" si="192"/>
        <v>0.16750514423497362</v>
      </c>
      <c r="CL155" s="14">
        <f t="shared" si="192"/>
        <v>0</v>
      </c>
      <c r="CM155" s="14">
        <f t="shared" si="192"/>
        <v>0</v>
      </c>
      <c r="CN155" s="14">
        <f t="shared" si="192"/>
        <v>0</v>
      </c>
      <c r="CO155" s="14">
        <f t="shared" si="192"/>
        <v>0</v>
      </c>
      <c r="CP155" s="14">
        <f t="shared" si="192"/>
        <v>4.137630208333335</v>
      </c>
      <c r="CQ155" s="14">
        <f t="shared" si="192"/>
        <v>2.759819819819819</v>
      </c>
      <c r="CR155" s="14">
        <f t="shared" si="192"/>
        <v>0</v>
      </c>
      <c r="CS155" s="14">
        <f t="shared" si="192"/>
        <v>0.015151515151515152</v>
      </c>
      <c r="CT155" s="14">
        <f t="shared" si="192"/>
        <v>0</v>
      </c>
      <c r="CU155" s="14">
        <f t="shared" si="192"/>
        <v>0</v>
      </c>
      <c r="CV155" s="14">
        <f t="shared" si="192"/>
        <v>0</v>
      </c>
      <c r="CW155" s="14">
        <f t="shared" si="192"/>
        <v>0</v>
      </c>
      <c r="CX155" s="14">
        <f t="shared" si="192"/>
        <v>0</v>
      </c>
    </row>
    <row r="156" spans="1:102" ht="15">
      <c r="A156" s="13" t="s">
        <v>103</v>
      </c>
      <c r="B156" s="14">
        <f aca="true" t="shared" si="193" ref="B156:AG156">B63+B94+B125</f>
        <v>0.06562685877256137</v>
      </c>
      <c r="C156" s="14">
        <f t="shared" si="193"/>
        <v>0</v>
      </c>
      <c r="D156" s="14">
        <f t="shared" si="193"/>
        <v>0.26637875340569045</v>
      </c>
      <c r="E156" s="14">
        <f t="shared" si="193"/>
        <v>0</v>
      </c>
      <c r="F156" s="14">
        <f t="shared" si="193"/>
        <v>0</v>
      </c>
      <c r="G156" s="14">
        <f t="shared" si="193"/>
        <v>4.123844023043056</v>
      </c>
      <c r="H156" s="14">
        <f t="shared" si="193"/>
        <v>1.9261250253192264</v>
      </c>
      <c r="I156" s="14">
        <f t="shared" si="193"/>
        <v>0</v>
      </c>
      <c r="J156" s="14">
        <f t="shared" si="193"/>
        <v>0</v>
      </c>
      <c r="K156" s="14">
        <f t="shared" si="193"/>
        <v>0.3213242341623494</v>
      </c>
      <c r="L156" s="14">
        <f t="shared" si="193"/>
        <v>0.07607955693269218</v>
      </c>
      <c r="M156" s="14">
        <f t="shared" si="193"/>
        <v>0.07485656699883264</v>
      </c>
      <c r="N156" s="14">
        <f t="shared" si="193"/>
        <v>0.3922804699783787</v>
      </c>
      <c r="O156" s="14">
        <f t="shared" si="193"/>
        <v>3.9942304538075377</v>
      </c>
      <c r="P156" s="14">
        <f t="shared" si="193"/>
        <v>2.0012614983414116</v>
      </c>
      <c r="Q156" s="14">
        <f t="shared" si="193"/>
        <v>20.07874589785125</v>
      </c>
      <c r="R156" s="14">
        <f t="shared" si="193"/>
        <v>2.026856996156824</v>
      </c>
      <c r="S156" s="14">
        <f t="shared" si="193"/>
        <v>0.5457799857622007</v>
      </c>
      <c r="T156" s="14">
        <f t="shared" si="193"/>
        <v>8.502173982948237</v>
      </c>
      <c r="U156" s="14">
        <f t="shared" si="193"/>
        <v>6.64828002134315</v>
      </c>
      <c r="V156" s="14">
        <f t="shared" si="193"/>
        <v>5.9384683748381795</v>
      </c>
      <c r="W156" s="14">
        <f t="shared" si="193"/>
        <v>0.9615192540017639</v>
      </c>
      <c r="X156" s="14">
        <f t="shared" si="193"/>
        <v>7.9055372337775065</v>
      </c>
      <c r="Y156" s="14">
        <f t="shared" si="193"/>
        <v>81.76964043065051</v>
      </c>
      <c r="Z156" s="14">
        <f t="shared" si="193"/>
        <v>4.932865459621392</v>
      </c>
      <c r="AA156" s="14">
        <f t="shared" si="193"/>
        <v>0.010725172185796635</v>
      </c>
      <c r="AB156" s="14">
        <f t="shared" si="193"/>
        <v>0</v>
      </c>
      <c r="AC156" s="14">
        <f t="shared" si="193"/>
        <v>0</v>
      </c>
      <c r="AD156" s="14">
        <f t="shared" si="193"/>
        <v>0</v>
      </c>
      <c r="AE156" s="14">
        <f t="shared" si="193"/>
        <v>0</v>
      </c>
      <c r="AF156" s="14">
        <f t="shared" si="193"/>
        <v>0</v>
      </c>
      <c r="AG156" s="14">
        <f t="shared" si="193"/>
        <v>0</v>
      </c>
      <c r="AH156" s="14">
        <f aca="true" t="shared" si="194" ref="AH156:AX156">AH63+AH94+AH125</f>
        <v>0</v>
      </c>
      <c r="AI156" s="14">
        <f t="shared" si="194"/>
        <v>0</v>
      </c>
      <c r="AJ156" s="14">
        <f t="shared" si="194"/>
        <v>0</v>
      </c>
      <c r="AK156" s="14">
        <f t="shared" si="194"/>
        <v>0</v>
      </c>
      <c r="AL156" s="14">
        <f t="shared" si="194"/>
        <v>0</v>
      </c>
      <c r="AM156" s="14">
        <f t="shared" si="194"/>
        <v>0</v>
      </c>
      <c r="AN156" s="14">
        <f t="shared" si="194"/>
        <v>0</v>
      </c>
      <c r="AO156" s="14">
        <f t="shared" si="194"/>
        <v>0</v>
      </c>
      <c r="AP156" s="14">
        <f t="shared" si="194"/>
        <v>0</v>
      </c>
      <c r="AQ156" s="14">
        <f t="shared" si="194"/>
        <v>0</v>
      </c>
      <c r="AR156" s="14">
        <f t="shared" si="194"/>
        <v>0</v>
      </c>
      <c r="AS156" s="14">
        <f t="shared" si="194"/>
        <v>0</v>
      </c>
      <c r="AT156" s="14">
        <f t="shared" si="194"/>
        <v>0</v>
      </c>
      <c r="AU156" s="14">
        <f t="shared" si="194"/>
        <v>0</v>
      </c>
      <c r="AV156" s="14"/>
      <c r="AW156" s="14">
        <f t="shared" si="194"/>
        <v>0</v>
      </c>
      <c r="AX156" s="14">
        <f t="shared" si="194"/>
        <v>0</v>
      </c>
      <c r="AY156" s="14"/>
      <c r="AZ156" s="14"/>
      <c r="BA156" s="14">
        <f t="shared" si="125"/>
        <v>0.5581744748937978</v>
      </c>
      <c r="BB156" s="14">
        <f t="shared" si="125"/>
        <v>0.13192760409528262</v>
      </c>
      <c r="BC156" s="14">
        <f t="shared" si="125"/>
        <v>0</v>
      </c>
      <c r="BD156" s="14"/>
      <c r="BE156" s="14">
        <f aca="true" t="shared" si="195" ref="BE156:CX156">BE63+BE94+BE125</f>
        <v>0</v>
      </c>
      <c r="BF156" s="14">
        <f t="shared" si="195"/>
        <v>0.4946321068861238</v>
      </c>
      <c r="BG156" s="14">
        <f t="shared" si="195"/>
        <v>0.4423912846571197</v>
      </c>
      <c r="BH156" s="14">
        <f t="shared" si="195"/>
        <v>27.100915010710494</v>
      </c>
      <c r="BI156" s="14">
        <f t="shared" si="195"/>
        <v>1.4286824787685661</v>
      </c>
      <c r="BJ156" s="14">
        <f t="shared" si="195"/>
        <v>0</v>
      </c>
      <c r="BK156" s="14">
        <f t="shared" si="195"/>
        <v>0.14689444921117867</v>
      </c>
      <c r="BL156" s="14">
        <f t="shared" si="195"/>
        <v>0</v>
      </c>
      <c r="BM156" s="14">
        <f t="shared" si="195"/>
        <v>0</v>
      </c>
      <c r="BN156" s="14">
        <f t="shared" si="195"/>
        <v>0</v>
      </c>
      <c r="BO156" s="14">
        <f t="shared" si="195"/>
        <v>0</v>
      </c>
      <c r="BP156" s="14">
        <f t="shared" si="195"/>
        <v>0</v>
      </c>
      <c r="BQ156" s="14">
        <f t="shared" si="195"/>
        <v>0</v>
      </c>
      <c r="BR156" s="14">
        <f t="shared" si="195"/>
        <v>0</v>
      </c>
      <c r="BS156" s="14">
        <f t="shared" si="195"/>
        <v>0</v>
      </c>
      <c r="BT156" s="14">
        <f t="shared" si="195"/>
        <v>0</v>
      </c>
      <c r="BU156" s="14">
        <f t="shared" si="195"/>
        <v>0</v>
      </c>
      <c r="BV156" s="14">
        <f t="shared" si="195"/>
        <v>0</v>
      </c>
      <c r="BW156" s="14">
        <f t="shared" si="195"/>
        <v>0</v>
      </c>
      <c r="BX156" s="14">
        <f t="shared" si="195"/>
        <v>0</v>
      </c>
      <c r="BY156" s="14">
        <f t="shared" si="195"/>
        <v>0</v>
      </c>
      <c r="BZ156" s="14">
        <f t="shared" si="195"/>
        <v>0</v>
      </c>
      <c r="CA156" s="14">
        <f t="shared" si="195"/>
        <v>0</v>
      </c>
      <c r="CB156" s="14">
        <f t="shared" si="195"/>
        <v>0</v>
      </c>
      <c r="CC156" s="14">
        <f t="shared" si="195"/>
        <v>0</v>
      </c>
      <c r="CD156" s="14">
        <f t="shared" si="195"/>
        <v>0</v>
      </c>
      <c r="CE156" s="14">
        <f t="shared" si="195"/>
        <v>0</v>
      </c>
      <c r="CF156" s="14">
        <f t="shared" si="195"/>
        <v>0</v>
      </c>
      <c r="CG156" s="14">
        <f t="shared" si="195"/>
        <v>0</v>
      </c>
      <c r="CH156" s="14">
        <f t="shared" si="195"/>
        <v>0</v>
      </c>
      <c r="CI156" s="14">
        <f t="shared" si="195"/>
        <v>0</v>
      </c>
      <c r="CJ156" s="14">
        <f t="shared" si="195"/>
        <v>0</v>
      </c>
      <c r="CK156" s="14">
        <f t="shared" si="195"/>
        <v>0.08375257211748681</v>
      </c>
      <c r="CL156" s="14">
        <f t="shared" si="195"/>
        <v>0</v>
      </c>
      <c r="CM156" s="14">
        <f t="shared" si="195"/>
        <v>0</v>
      </c>
      <c r="CN156" s="14">
        <f t="shared" si="195"/>
        <v>0</v>
      </c>
      <c r="CO156" s="14">
        <f t="shared" si="195"/>
        <v>0</v>
      </c>
      <c r="CP156" s="14">
        <f t="shared" si="195"/>
        <v>0</v>
      </c>
      <c r="CQ156" s="14">
        <f t="shared" si="195"/>
        <v>0</v>
      </c>
      <c r="CR156" s="14">
        <f t="shared" si="195"/>
        <v>0</v>
      </c>
      <c r="CS156" s="14">
        <f t="shared" si="195"/>
        <v>0</v>
      </c>
      <c r="CT156" s="14">
        <f t="shared" si="195"/>
        <v>0</v>
      </c>
      <c r="CU156" s="14">
        <f t="shared" si="195"/>
        <v>0</v>
      </c>
      <c r="CV156" s="14">
        <f t="shared" si="195"/>
        <v>0</v>
      </c>
      <c r="CW156" s="14">
        <f t="shared" si="195"/>
        <v>0</v>
      </c>
      <c r="CX156" s="14">
        <f t="shared" si="195"/>
        <v>0</v>
      </c>
    </row>
    <row r="157" spans="1:102" ht="15">
      <c r="A157" s="13" t="s">
        <v>130</v>
      </c>
      <c r="B157" s="14">
        <f aca="true" t="shared" si="196" ref="B157:AG157">B64+B95+B126</f>
        <v>0</v>
      </c>
      <c r="C157" s="14">
        <f t="shared" si="196"/>
        <v>0</v>
      </c>
      <c r="D157" s="14">
        <f t="shared" si="196"/>
        <v>0</v>
      </c>
      <c r="E157" s="14">
        <f t="shared" si="196"/>
        <v>0</v>
      </c>
      <c r="F157" s="14">
        <f t="shared" si="196"/>
        <v>0</v>
      </c>
      <c r="G157" s="14">
        <f t="shared" si="196"/>
        <v>0</v>
      </c>
      <c r="H157" s="14">
        <f t="shared" si="196"/>
        <v>0</v>
      </c>
      <c r="I157" s="14">
        <f t="shared" si="196"/>
        <v>0</v>
      </c>
      <c r="J157" s="14">
        <f t="shared" si="196"/>
        <v>0</v>
      </c>
      <c r="K157" s="14">
        <f t="shared" si="196"/>
        <v>0</v>
      </c>
      <c r="L157" s="14">
        <f t="shared" si="196"/>
        <v>0</v>
      </c>
      <c r="M157" s="14">
        <f t="shared" si="196"/>
        <v>0</v>
      </c>
      <c r="N157" s="14">
        <f t="shared" si="196"/>
        <v>0</v>
      </c>
      <c r="O157" s="14">
        <f t="shared" si="196"/>
        <v>0</v>
      </c>
      <c r="P157" s="14">
        <f t="shared" si="196"/>
        <v>0</v>
      </c>
      <c r="Q157" s="14">
        <f t="shared" si="196"/>
        <v>0</v>
      </c>
      <c r="R157" s="14">
        <f t="shared" si="196"/>
        <v>0</v>
      </c>
      <c r="S157" s="14">
        <f t="shared" si="196"/>
        <v>0</v>
      </c>
      <c r="T157" s="14">
        <f t="shared" si="196"/>
        <v>0</v>
      </c>
      <c r="U157" s="14">
        <f t="shared" si="196"/>
        <v>0</v>
      </c>
      <c r="V157" s="14">
        <f t="shared" si="196"/>
        <v>0</v>
      </c>
      <c r="W157" s="14">
        <f t="shared" si="196"/>
        <v>0</v>
      </c>
      <c r="X157" s="14">
        <f t="shared" si="196"/>
        <v>0</v>
      </c>
      <c r="Y157" s="14">
        <f t="shared" si="196"/>
        <v>0</v>
      </c>
      <c r="Z157" s="14">
        <f t="shared" si="196"/>
        <v>0</v>
      </c>
      <c r="AA157" s="14">
        <f t="shared" si="196"/>
        <v>0</v>
      </c>
      <c r="AB157" s="14">
        <f t="shared" si="196"/>
        <v>0</v>
      </c>
      <c r="AC157" s="14">
        <f t="shared" si="196"/>
        <v>0</v>
      </c>
      <c r="AD157" s="14">
        <f t="shared" si="196"/>
        <v>0</v>
      </c>
      <c r="AE157" s="14">
        <f t="shared" si="196"/>
        <v>0</v>
      </c>
      <c r="AF157" s="14">
        <f t="shared" si="196"/>
        <v>0</v>
      </c>
      <c r="AG157" s="14">
        <f t="shared" si="196"/>
        <v>0</v>
      </c>
      <c r="AH157" s="14">
        <f aca="true" t="shared" si="197" ref="AH157:AX157">AH64+AH95+AH126</f>
        <v>0</v>
      </c>
      <c r="AI157" s="14">
        <f t="shared" si="197"/>
        <v>0</v>
      </c>
      <c r="AJ157" s="14">
        <f t="shared" si="197"/>
        <v>0</v>
      </c>
      <c r="AK157" s="14">
        <f t="shared" si="197"/>
        <v>0</v>
      </c>
      <c r="AL157" s="14">
        <f t="shared" si="197"/>
        <v>0</v>
      </c>
      <c r="AM157" s="14">
        <f t="shared" si="197"/>
        <v>0</v>
      </c>
      <c r="AN157" s="14">
        <f t="shared" si="197"/>
        <v>0</v>
      </c>
      <c r="AO157" s="14">
        <f t="shared" si="197"/>
        <v>0</v>
      </c>
      <c r="AP157" s="14">
        <f t="shared" si="197"/>
        <v>0</v>
      </c>
      <c r="AQ157" s="14">
        <f t="shared" si="197"/>
        <v>0</v>
      </c>
      <c r="AR157" s="14">
        <f t="shared" si="197"/>
        <v>0</v>
      </c>
      <c r="AS157" s="14">
        <f t="shared" si="197"/>
        <v>0</v>
      </c>
      <c r="AT157" s="14">
        <f t="shared" si="197"/>
        <v>0</v>
      </c>
      <c r="AU157" s="14">
        <f t="shared" si="197"/>
        <v>0</v>
      </c>
      <c r="AV157" s="14"/>
      <c r="AW157" s="14">
        <f t="shared" si="197"/>
        <v>0</v>
      </c>
      <c r="AX157" s="14">
        <f t="shared" si="197"/>
        <v>0</v>
      </c>
      <c r="AY157" s="14"/>
      <c r="AZ157" s="14"/>
      <c r="BA157" s="14">
        <f t="shared" si="125"/>
        <v>0</v>
      </c>
      <c r="BB157" s="14">
        <f t="shared" si="125"/>
        <v>0</v>
      </c>
      <c r="BC157" s="14">
        <f t="shared" si="125"/>
        <v>0</v>
      </c>
      <c r="BD157" s="14"/>
      <c r="BE157" s="14">
        <f aca="true" t="shared" si="198" ref="BE157:CX157">BE64+BE95+BE126</f>
        <v>0</v>
      </c>
      <c r="BF157" s="14">
        <f t="shared" si="198"/>
        <v>0</v>
      </c>
      <c r="BG157" s="14">
        <f t="shared" si="198"/>
        <v>0</v>
      </c>
      <c r="BH157" s="14">
        <f t="shared" si="198"/>
        <v>0</v>
      </c>
      <c r="BI157" s="14">
        <f t="shared" si="198"/>
        <v>0</v>
      </c>
      <c r="BJ157" s="14">
        <f t="shared" si="198"/>
        <v>0</v>
      </c>
      <c r="BK157" s="14">
        <f t="shared" si="198"/>
        <v>0</v>
      </c>
      <c r="BL157" s="14">
        <f t="shared" si="198"/>
        <v>0</v>
      </c>
      <c r="BM157" s="14">
        <f t="shared" si="198"/>
        <v>0</v>
      </c>
      <c r="BN157" s="14">
        <f t="shared" si="198"/>
        <v>0</v>
      </c>
      <c r="BO157" s="14">
        <f t="shared" si="198"/>
        <v>1750</v>
      </c>
      <c r="BP157" s="14">
        <f t="shared" si="198"/>
        <v>0</v>
      </c>
      <c r="BQ157" s="14">
        <f t="shared" si="198"/>
        <v>0</v>
      </c>
      <c r="BR157" s="14">
        <f t="shared" si="198"/>
        <v>0</v>
      </c>
      <c r="BS157" s="14">
        <f t="shared" si="198"/>
        <v>0</v>
      </c>
      <c r="BT157" s="14">
        <f t="shared" si="198"/>
        <v>0</v>
      </c>
      <c r="BU157" s="14">
        <f t="shared" si="198"/>
        <v>0</v>
      </c>
      <c r="BV157" s="14">
        <f t="shared" si="198"/>
        <v>0</v>
      </c>
      <c r="BW157" s="14">
        <f t="shared" si="198"/>
        <v>0</v>
      </c>
      <c r="BX157" s="14">
        <f t="shared" si="198"/>
        <v>0</v>
      </c>
      <c r="BY157" s="14">
        <f t="shared" si="198"/>
        <v>0</v>
      </c>
      <c r="BZ157" s="14">
        <f t="shared" si="198"/>
        <v>0</v>
      </c>
      <c r="CA157" s="14">
        <f t="shared" si="198"/>
        <v>0</v>
      </c>
      <c r="CB157" s="14">
        <f t="shared" si="198"/>
        <v>0</v>
      </c>
      <c r="CC157" s="14">
        <f t="shared" si="198"/>
        <v>0</v>
      </c>
      <c r="CD157" s="14">
        <f t="shared" si="198"/>
        <v>0</v>
      </c>
      <c r="CE157" s="14">
        <f t="shared" si="198"/>
        <v>0</v>
      </c>
      <c r="CF157" s="14">
        <f t="shared" si="198"/>
        <v>0</v>
      </c>
      <c r="CG157" s="14">
        <f t="shared" si="198"/>
        <v>0</v>
      </c>
      <c r="CH157" s="14">
        <f t="shared" si="198"/>
        <v>0</v>
      </c>
      <c r="CI157" s="14">
        <f t="shared" si="198"/>
        <v>0</v>
      </c>
      <c r="CJ157" s="14">
        <f t="shared" si="198"/>
        <v>0</v>
      </c>
      <c r="CK157" s="14">
        <f t="shared" si="198"/>
        <v>0</v>
      </c>
      <c r="CL157" s="14">
        <f t="shared" si="198"/>
        <v>0</v>
      </c>
      <c r="CM157" s="14">
        <f t="shared" si="198"/>
        <v>0</v>
      </c>
      <c r="CN157" s="14">
        <f t="shared" si="198"/>
        <v>0</v>
      </c>
      <c r="CO157" s="14">
        <f t="shared" si="198"/>
        <v>0</v>
      </c>
      <c r="CP157" s="14">
        <f t="shared" si="198"/>
        <v>0</v>
      </c>
      <c r="CQ157" s="14">
        <f t="shared" si="198"/>
        <v>0</v>
      </c>
      <c r="CR157" s="14">
        <f t="shared" si="198"/>
        <v>0</v>
      </c>
      <c r="CS157" s="14">
        <f t="shared" si="198"/>
        <v>0</v>
      </c>
      <c r="CT157" s="14">
        <f t="shared" si="198"/>
        <v>0</v>
      </c>
      <c r="CU157" s="14">
        <f t="shared" si="198"/>
        <v>0</v>
      </c>
      <c r="CV157" s="14">
        <f t="shared" si="198"/>
        <v>0</v>
      </c>
      <c r="CW157" s="14">
        <f t="shared" si="198"/>
        <v>0</v>
      </c>
      <c r="CX157" s="14">
        <f t="shared" si="198"/>
        <v>0</v>
      </c>
    </row>
    <row r="158" spans="1:102" ht="15">
      <c r="A158" s="13" t="s">
        <v>119</v>
      </c>
      <c r="B158" s="14">
        <f aca="true" t="shared" si="199" ref="B158:AG158">B65+B96+B127</f>
        <v>0</v>
      </c>
      <c r="C158" s="14">
        <f t="shared" si="199"/>
        <v>0</v>
      </c>
      <c r="D158" s="14">
        <f t="shared" si="199"/>
        <v>0</v>
      </c>
      <c r="E158" s="14">
        <f t="shared" si="199"/>
        <v>0</v>
      </c>
      <c r="F158" s="14">
        <f t="shared" si="199"/>
        <v>0</v>
      </c>
      <c r="G158" s="14">
        <f t="shared" si="199"/>
        <v>0</v>
      </c>
      <c r="H158" s="14">
        <f t="shared" si="199"/>
        <v>0</v>
      </c>
      <c r="I158" s="14">
        <f t="shared" si="199"/>
        <v>0</v>
      </c>
      <c r="J158" s="14">
        <f t="shared" si="199"/>
        <v>0</v>
      </c>
      <c r="K158" s="14">
        <f t="shared" si="199"/>
        <v>0</v>
      </c>
      <c r="L158" s="14">
        <f t="shared" si="199"/>
        <v>0</v>
      </c>
      <c r="M158" s="14">
        <f t="shared" si="199"/>
        <v>0</v>
      </c>
      <c r="N158" s="14">
        <f t="shared" si="199"/>
        <v>0</v>
      </c>
      <c r="O158" s="14">
        <f t="shared" si="199"/>
        <v>0</v>
      </c>
      <c r="P158" s="14">
        <f t="shared" si="199"/>
        <v>0</v>
      </c>
      <c r="Q158" s="14">
        <f t="shared" si="199"/>
        <v>0</v>
      </c>
      <c r="R158" s="14">
        <f t="shared" si="199"/>
        <v>0</v>
      </c>
      <c r="S158" s="14">
        <f t="shared" si="199"/>
        <v>0</v>
      </c>
      <c r="T158" s="14">
        <f t="shared" si="199"/>
        <v>0</v>
      </c>
      <c r="U158" s="14">
        <f t="shared" si="199"/>
        <v>0</v>
      </c>
      <c r="V158" s="14">
        <f t="shared" si="199"/>
        <v>0</v>
      </c>
      <c r="W158" s="14">
        <f t="shared" si="199"/>
        <v>0</v>
      </c>
      <c r="X158" s="14">
        <f t="shared" si="199"/>
        <v>0</v>
      </c>
      <c r="Y158" s="14">
        <f t="shared" si="199"/>
        <v>0</v>
      </c>
      <c r="Z158" s="14">
        <f t="shared" si="199"/>
        <v>0</v>
      </c>
      <c r="AA158" s="14">
        <f t="shared" si="199"/>
        <v>0</v>
      </c>
      <c r="AB158" s="14">
        <f t="shared" si="199"/>
        <v>0</v>
      </c>
      <c r="AC158" s="14">
        <f t="shared" si="199"/>
        <v>0</v>
      </c>
      <c r="AD158" s="14">
        <f t="shared" si="199"/>
        <v>0</v>
      </c>
      <c r="AE158" s="14">
        <f t="shared" si="199"/>
        <v>0</v>
      </c>
      <c r="AF158" s="14">
        <f t="shared" si="199"/>
        <v>0</v>
      </c>
      <c r="AG158" s="14">
        <f t="shared" si="199"/>
        <v>0</v>
      </c>
      <c r="AH158" s="14">
        <f aca="true" t="shared" si="200" ref="AH158:AX158">AH65+AH96+AH127</f>
        <v>0</v>
      </c>
      <c r="AI158" s="14">
        <f t="shared" si="200"/>
        <v>0</v>
      </c>
      <c r="AJ158" s="14">
        <f t="shared" si="200"/>
        <v>0</v>
      </c>
      <c r="AK158" s="14">
        <f t="shared" si="200"/>
        <v>0</v>
      </c>
      <c r="AL158" s="14">
        <f t="shared" si="200"/>
        <v>0</v>
      </c>
      <c r="AM158" s="14">
        <f t="shared" si="200"/>
        <v>0</v>
      </c>
      <c r="AN158" s="14">
        <f t="shared" si="200"/>
        <v>0</v>
      </c>
      <c r="AO158" s="14">
        <f t="shared" si="200"/>
        <v>0</v>
      </c>
      <c r="AP158" s="14">
        <f t="shared" si="200"/>
        <v>0</v>
      </c>
      <c r="AQ158" s="14">
        <f t="shared" si="200"/>
        <v>0</v>
      </c>
      <c r="AR158" s="14">
        <f t="shared" si="200"/>
        <v>0</v>
      </c>
      <c r="AS158" s="14">
        <f t="shared" si="200"/>
        <v>0</v>
      </c>
      <c r="AT158" s="14">
        <f t="shared" si="200"/>
        <v>0</v>
      </c>
      <c r="AU158" s="14">
        <f t="shared" si="200"/>
        <v>0</v>
      </c>
      <c r="AV158" s="14"/>
      <c r="AW158" s="14">
        <f t="shared" si="200"/>
        <v>0</v>
      </c>
      <c r="AX158" s="14">
        <f t="shared" si="200"/>
        <v>0</v>
      </c>
      <c r="AY158" s="14"/>
      <c r="AZ158" s="14"/>
      <c r="BA158" s="14">
        <f t="shared" si="125"/>
        <v>0</v>
      </c>
      <c r="BB158" s="14">
        <f t="shared" si="125"/>
        <v>0</v>
      </c>
      <c r="BC158" s="14">
        <f t="shared" si="125"/>
        <v>0</v>
      </c>
      <c r="BD158" s="14"/>
      <c r="BE158" s="14">
        <f aca="true" t="shared" si="201" ref="BE158:CX158">BE65+BE96+BE127</f>
        <v>0</v>
      </c>
      <c r="BF158" s="14">
        <f t="shared" si="201"/>
        <v>0</v>
      </c>
      <c r="BG158" s="14">
        <f t="shared" si="201"/>
        <v>0</v>
      </c>
      <c r="BH158" s="14">
        <f t="shared" si="201"/>
        <v>0</v>
      </c>
      <c r="BI158" s="14">
        <f t="shared" si="201"/>
        <v>0</v>
      </c>
      <c r="BJ158" s="14">
        <f t="shared" si="201"/>
        <v>0</v>
      </c>
      <c r="BK158" s="14">
        <f t="shared" si="201"/>
        <v>0</v>
      </c>
      <c r="BL158" s="14">
        <f t="shared" si="201"/>
        <v>0</v>
      </c>
      <c r="BM158" s="14">
        <f t="shared" si="201"/>
        <v>0</v>
      </c>
      <c r="BN158" s="14">
        <f t="shared" si="201"/>
        <v>0</v>
      </c>
      <c r="BO158" s="14">
        <f t="shared" si="201"/>
        <v>0</v>
      </c>
      <c r="BP158" s="14">
        <f t="shared" si="201"/>
        <v>0</v>
      </c>
      <c r="BQ158" s="14">
        <f t="shared" si="201"/>
        <v>0</v>
      </c>
      <c r="BR158" s="14">
        <f t="shared" si="201"/>
        <v>0</v>
      </c>
      <c r="BS158" s="14">
        <f t="shared" si="201"/>
        <v>0</v>
      </c>
      <c r="BT158" s="14">
        <f t="shared" si="201"/>
        <v>0</v>
      </c>
      <c r="BU158" s="14">
        <f t="shared" si="201"/>
        <v>0</v>
      </c>
      <c r="BV158" s="14">
        <f t="shared" si="201"/>
        <v>0</v>
      </c>
      <c r="BW158" s="14">
        <f t="shared" si="201"/>
        <v>0</v>
      </c>
      <c r="BX158" s="14">
        <f t="shared" si="201"/>
        <v>0</v>
      </c>
      <c r="BY158" s="14">
        <f t="shared" si="201"/>
        <v>0</v>
      </c>
      <c r="BZ158" s="14">
        <f t="shared" si="201"/>
        <v>0</v>
      </c>
      <c r="CA158" s="14">
        <f t="shared" si="201"/>
        <v>0</v>
      </c>
      <c r="CB158" s="14">
        <f t="shared" si="201"/>
        <v>0</v>
      </c>
      <c r="CC158" s="14">
        <f t="shared" si="201"/>
        <v>0</v>
      </c>
      <c r="CD158" s="14">
        <f t="shared" si="201"/>
        <v>0</v>
      </c>
      <c r="CE158" s="14">
        <f t="shared" si="201"/>
        <v>0</v>
      </c>
      <c r="CF158" s="14">
        <f t="shared" si="201"/>
        <v>0</v>
      </c>
      <c r="CG158" s="14">
        <f t="shared" si="201"/>
        <v>0</v>
      </c>
      <c r="CH158" s="14">
        <f t="shared" si="201"/>
        <v>0</v>
      </c>
      <c r="CI158" s="14">
        <f t="shared" si="201"/>
        <v>0</v>
      </c>
      <c r="CJ158" s="14">
        <f t="shared" si="201"/>
        <v>0</v>
      </c>
      <c r="CK158" s="14">
        <f t="shared" si="201"/>
        <v>0</v>
      </c>
      <c r="CL158" s="14">
        <f t="shared" si="201"/>
        <v>0</v>
      </c>
      <c r="CM158" s="14">
        <f t="shared" si="201"/>
        <v>0</v>
      </c>
      <c r="CN158" s="14">
        <f t="shared" si="201"/>
        <v>0</v>
      </c>
      <c r="CO158" s="14">
        <f t="shared" si="201"/>
        <v>0</v>
      </c>
      <c r="CP158" s="14">
        <f t="shared" si="201"/>
        <v>0</v>
      </c>
      <c r="CQ158" s="14">
        <f t="shared" si="201"/>
        <v>0</v>
      </c>
      <c r="CR158" s="14">
        <f t="shared" si="201"/>
        <v>0</v>
      </c>
      <c r="CS158" s="14">
        <f t="shared" si="201"/>
        <v>0</v>
      </c>
      <c r="CT158" s="14">
        <f t="shared" si="201"/>
        <v>0</v>
      </c>
      <c r="CU158" s="14">
        <f t="shared" si="201"/>
        <v>0</v>
      </c>
      <c r="CV158" s="14">
        <f t="shared" si="201"/>
        <v>0</v>
      </c>
      <c r="CW158" s="14">
        <f t="shared" si="201"/>
        <v>0</v>
      </c>
      <c r="CX158" s="14">
        <f t="shared" si="201"/>
        <v>0</v>
      </c>
    </row>
    <row r="159" spans="1:102" ht="15">
      <c r="A159" s="13" t="s">
        <v>104</v>
      </c>
      <c r="B159" s="14">
        <f aca="true" t="shared" si="202" ref="B159:AG159">B66+B97+B128</f>
        <v>0.017538731365097926</v>
      </c>
      <c r="C159" s="14">
        <f t="shared" si="202"/>
        <v>3.92</v>
      </c>
      <c r="D159" s="14">
        <f t="shared" si="202"/>
        <v>3.5904</v>
      </c>
      <c r="E159" s="14">
        <f t="shared" si="202"/>
        <v>0</v>
      </c>
      <c r="F159" s="14">
        <f t="shared" si="202"/>
        <v>0</v>
      </c>
      <c r="G159" s="14">
        <f t="shared" si="202"/>
        <v>2.397559131655686</v>
      </c>
      <c r="H159" s="14">
        <f t="shared" si="202"/>
        <v>35.307781115879834</v>
      </c>
      <c r="I159" s="14">
        <f t="shared" si="202"/>
        <v>0</v>
      </c>
      <c r="J159" s="14">
        <f t="shared" si="202"/>
        <v>0</v>
      </c>
      <c r="K159" s="14">
        <f t="shared" si="202"/>
        <v>0.061424763750908655</v>
      </c>
      <c r="L159" s="14">
        <f t="shared" si="202"/>
        <v>1.1768662921348314</v>
      </c>
      <c r="M159" s="14">
        <f t="shared" si="202"/>
        <v>1.1585730337078652</v>
      </c>
      <c r="N159" s="14">
        <f t="shared" si="202"/>
        <v>0.05157037723822216</v>
      </c>
      <c r="O159" s="14">
        <f t="shared" si="202"/>
        <v>22.674516035827796</v>
      </c>
      <c r="P159" s="14">
        <f t="shared" si="202"/>
        <v>4.133131470990428</v>
      </c>
      <c r="Q159" s="14">
        <f t="shared" si="202"/>
        <v>13.88896740454377</v>
      </c>
      <c r="R159" s="14">
        <f t="shared" si="202"/>
        <v>1.3884155060106977</v>
      </c>
      <c r="S159" s="14">
        <f t="shared" si="202"/>
        <v>0.0688675273645804</v>
      </c>
      <c r="T159" s="14">
        <f t="shared" si="202"/>
        <v>1.3005217119913626</v>
      </c>
      <c r="U159" s="14">
        <f t="shared" si="202"/>
        <v>0.2248984329657574</v>
      </c>
      <c r="V159" s="14">
        <f t="shared" si="202"/>
        <v>0.20652193826142715</v>
      </c>
      <c r="W159" s="14">
        <f t="shared" si="202"/>
        <v>0.03315929284601997</v>
      </c>
      <c r="X159" s="14">
        <f t="shared" si="202"/>
        <v>10.394897871240195</v>
      </c>
      <c r="Y159" s="14">
        <f t="shared" si="202"/>
        <v>2.4240770465489567</v>
      </c>
      <c r="Z159" s="14">
        <f t="shared" si="202"/>
        <v>0.14606741573033707</v>
      </c>
      <c r="AA159" s="14">
        <f t="shared" si="202"/>
        <v>79.26435161726656</v>
      </c>
      <c r="AB159" s="14">
        <f t="shared" si="202"/>
        <v>12.492140296011499</v>
      </c>
      <c r="AC159" s="14">
        <f t="shared" si="202"/>
        <v>0</v>
      </c>
      <c r="AD159" s="14">
        <f t="shared" si="202"/>
        <v>1.640131367579338</v>
      </c>
      <c r="AE159" s="14">
        <f t="shared" si="202"/>
        <v>0.10069294066695539</v>
      </c>
      <c r="AF159" s="14">
        <f t="shared" si="202"/>
        <v>0</v>
      </c>
      <c r="AG159" s="14">
        <f t="shared" si="202"/>
        <v>0</v>
      </c>
      <c r="AH159" s="14">
        <f aca="true" t="shared" si="203" ref="AH159:AX159">AH66+AH97+AH128</f>
        <v>16.683654868600943</v>
      </c>
      <c r="AI159" s="14">
        <f t="shared" si="203"/>
        <v>20.506733450755906</v>
      </c>
      <c r="AJ159" s="14">
        <f t="shared" si="203"/>
        <v>0.31272227319471896</v>
      </c>
      <c r="AK159" s="14">
        <f t="shared" si="203"/>
        <v>5.166277936814716</v>
      </c>
      <c r="AL159" s="14">
        <f t="shared" si="203"/>
        <v>0.35162274238322083</v>
      </c>
      <c r="AM159" s="14">
        <f t="shared" si="203"/>
        <v>51.91388888888889</v>
      </c>
      <c r="AN159" s="14">
        <f t="shared" si="203"/>
        <v>6.871726041666666</v>
      </c>
      <c r="AO159" s="14">
        <f t="shared" si="203"/>
        <v>0</v>
      </c>
      <c r="AP159" s="14">
        <f t="shared" si="203"/>
        <v>8.998796487778417</v>
      </c>
      <c r="AQ159" s="14">
        <f t="shared" si="203"/>
        <v>0</v>
      </c>
      <c r="AR159" s="14">
        <f t="shared" si="203"/>
        <v>0.2991604615117817</v>
      </c>
      <c r="AS159" s="14">
        <f t="shared" si="203"/>
        <v>0</v>
      </c>
      <c r="AT159" s="14">
        <f t="shared" si="203"/>
        <v>0.28772878024812676</v>
      </c>
      <c r="AU159" s="14">
        <f t="shared" si="203"/>
        <v>10.690102866273845</v>
      </c>
      <c r="AV159" s="14"/>
      <c r="AW159" s="14">
        <f t="shared" si="203"/>
        <v>0.7174296810639049</v>
      </c>
      <c r="AX159" s="14">
        <f t="shared" si="203"/>
        <v>20.422254415815914</v>
      </c>
      <c r="AY159" s="14"/>
      <c r="AZ159" s="14"/>
      <c r="BA159" s="14">
        <f t="shared" si="125"/>
        <v>0.5135940659530221</v>
      </c>
      <c r="BB159" s="14">
        <f t="shared" si="125"/>
        <v>0.12139879440712238</v>
      </c>
      <c r="BC159" s="14">
        <f t="shared" si="125"/>
        <v>0</v>
      </c>
      <c r="BD159" s="14"/>
      <c r="BE159" s="14">
        <f aca="true" t="shared" si="204" ref="BE159:CX159">BE66+BE97+BE128</f>
        <v>1.340446273830156</v>
      </c>
      <c r="BF159" s="14">
        <f t="shared" si="204"/>
        <v>0.2220155925899435</v>
      </c>
      <c r="BG159" s="14">
        <f t="shared" si="204"/>
        <v>0</v>
      </c>
      <c r="BH159" s="14">
        <f t="shared" si="204"/>
        <v>125.32425584463175</v>
      </c>
      <c r="BI159" s="14">
        <f t="shared" si="204"/>
        <v>0.4767112191170514</v>
      </c>
      <c r="BJ159" s="14">
        <f t="shared" si="204"/>
        <v>0</v>
      </c>
      <c r="BK159" s="14">
        <f t="shared" si="204"/>
        <v>0.10129235068110375</v>
      </c>
      <c r="BL159" s="14">
        <f t="shared" si="204"/>
        <v>0</v>
      </c>
      <c r="BM159" s="14">
        <f t="shared" si="204"/>
        <v>0</v>
      </c>
      <c r="BN159" s="14">
        <f t="shared" si="204"/>
        <v>0</v>
      </c>
      <c r="BO159" s="14">
        <f t="shared" si="204"/>
        <v>3.3346718713521835</v>
      </c>
      <c r="BP159" s="14">
        <f t="shared" si="204"/>
        <v>2.0275424627182477</v>
      </c>
      <c r="BQ159" s="14">
        <f t="shared" si="204"/>
        <v>0</v>
      </c>
      <c r="BR159" s="14">
        <f t="shared" si="204"/>
        <v>0</v>
      </c>
      <c r="BS159" s="14">
        <f t="shared" si="204"/>
        <v>0</v>
      </c>
      <c r="BT159" s="14">
        <f t="shared" si="204"/>
        <v>0.039666987408299346</v>
      </c>
      <c r="BU159" s="14">
        <f t="shared" si="204"/>
        <v>0.5185670609727693</v>
      </c>
      <c r="BV159" s="14">
        <f t="shared" si="204"/>
        <v>0</v>
      </c>
      <c r="BW159" s="14">
        <f t="shared" si="204"/>
        <v>0</v>
      </c>
      <c r="BX159" s="14">
        <f t="shared" si="204"/>
        <v>0</v>
      </c>
      <c r="BY159" s="14">
        <f t="shared" si="204"/>
        <v>0</v>
      </c>
      <c r="BZ159" s="14">
        <f t="shared" si="204"/>
        <v>0</v>
      </c>
      <c r="CA159" s="14">
        <f t="shared" si="204"/>
        <v>0</v>
      </c>
      <c r="CB159" s="14">
        <f t="shared" si="204"/>
        <v>0</v>
      </c>
      <c r="CC159" s="14">
        <f t="shared" si="204"/>
        <v>0</v>
      </c>
      <c r="CD159" s="14">
        <f t="shared" si="204"/>
        <v>0</v>
      </c>
      <c r="CE159" s="14">
        <f t="shared" si="204"/>
        <v>0</v>
      </c>
      <c r="CF159" s="14">
        <f t="shared" si="204"/>
        <v>0.2732308805058728</v>
      </c>
      <c r="CG159" s="14">
        <f t="shared" si="204"/>
        <v>0</v>
      </c>
      <c r="CH159" s="14">
        <f t="shared" si="204"/>
        <v>0.0338863395693611</v>
      </c>
      <c r="CI159" s="14">
        <f t="shared" si="204"/>
        <v>4.179336859900747</v>
      </c>
      <c r="CJ159" s="14">
        <f t="shared" si="204"/>
        <v>0</v>
      </c>
      <c r="CK159" s="14">
        <f t="shared" si="204"/>
        <v>0.8375203325501536</v>
      </c>
      <c r="CL159" s="14">
        <f t="shared" si="204"/>
        <v>0</v>
      </c>
      <c r="CM159" s="14">
        <f t="shared" si="204"/>
        <v>0</v>
      </c>
      <c r="CN159" s="14">
        <f t="shared" si="204"/>
        <v>0</v>
      </c>
      <c r="CO159" s="14">
        <f t="shared" si="204"/>
        <v>0</v>
      </c>
      <c r="CP159" s="14">
        <f t="shared" si="204"/>
        <v>0</v>
      </c>
      <c r="CQ159" s="14">
        <f t="shared" si="204"/>
        <v>0</v>
      </c>
      <c r="CR159" s="14">
        <f t="shared" si="204"/>
        <v>0</v>
      </c>
      <c r="CS159" s="14">
        <f t="shared" si="204"/>
        <v>0</v>
      </c>
      <c r="CT159" s="14">
        <f t="shared" si="204"/>
        <v>0</v>
      </c>
      <c r="CU159" s="14">
        <f t="shared" si="204"/>
        <v>0</v>
      </c>
      <c r="CV159" s="14">
        <f t="shared" si="204"/>
        <v>0</v>
      </c>
      <c r="CW159" s="14">
        <f t="shared" si="204"/>
        <v>0</v>
      </c>
      <c r="CX159" s="14">
        <f t="shared" si="204"/>
        <v>0</v>
      </c>
    </row>
    <row r="160" spans="1:102" ht="15">
      <c r="A160" s="13" t="s">
        <v>118</v>
      </c>
      <c r="B160" s="14">
        <f aca="true" t="shared" si="205" ref="B160:AG160">B67+B98+B129</f>
        <v>0.504908561619459</v>
      </c>
      <c r="C160" s="14">
        <f t="shared" si="205"/>
        <v>211.9384948289305</v>
      </c>
      <c r="D160" s="14">
        <f t="shared" si="205"/>
        <v>34.999728086560005</v>
      </c>
      <c r="E160" s="14">
        <f t="shared" si="205"/>
        <v>14.567339197730641</v>
      </c>
      <c r="F160" s="14">
        <f t="shared" si="205"/>
        <v>0</v>
      </c>
      <c r="G160" s="14">
        <f t="shared" si="205"/>
        <v>33.74004004517309</v>
      </c>
      <c r="H160" s="14">
        <f t="shared" si="205"/>
        <v>598.6978437728691</v>
      </c>
      <c r="I160" s="14">
        <f t="shared" si="205"/>
        <v>7.756489092268596</v>
      </c>
      <c r="J160" s="14">
        <f t="shared" si="205"/>
        <v>0</v>
      </c>
      <c r="K160" s="14">
        <f t="shared" si="205"/>
        <v>2.0314446191625124</v>
      </c>
      <c r="L160" s="14">
        <f t="shared" si="205"/>
        <v>48.212291255370175</v>
      </c>
      <c r="M160" s="14">
        <f t="shared" si="205"/>
        <v>63.161430135581206</v>
      </c>
      <c r="N160" s="14">
        <f t="shared" si="205"/>
        <v>0.12214999999999998</v>
      </c>
      <c r="O160" s="14">
        <f t="shared" si="205"/>
        <v>405.5028908528964</v>
      </c>
      <c r="P160" s="14">
        <f t="shared" si="205"/>
        <v>8.132537578735457</v>
      </c>
      <c r="Q160" s="14">
        <f t="shared" si="205"/>
        <v>298.34131121575393</v>
      </c>
      <c r="R160" s="14">
        <f t="shared" si="205"/>
        <v>24.44971808164293</v>
      </c>
      <c r="S160" s="14">
        <f t="shared" si="205"/>
        <v>27.50614112216882</v>
      </c>
      <c r="T160" s="14">
        <f t="shared" si="205"/>
        <v>25.128704527657423</v>
      </c>
      <c r="U160" s="14">
        <f t="shared" si="205"/>
        <v>25.185922471063527</v>
      </c>
      <c r="V160" s="14">
        <f t="shared" si="205"/>
        <v>99.84374002636052</v>
      </c>
      <c r="W160" s="14">
        <f t="shared" si="205"/>
        <v>2.4963502547853964</v>
      </c>
      <c r="X160" s="14">
        <f t="shared" si="205"/>
        <v>351.0227251702429</v>
      </c>
      <c r="Y160" s="14">
        <f t="shared" si="205"/>
        <v>47.764946552001014</v>
      </c>
      <c r="Z160" s="14">
        <f t="shared" si="205"/>
        <v>2.878168544717317</v>
      </c>
      <c r="AA160" s="14">
        <f t="shared" si="205"/>
        <v>363.23287060018265</v>
      </c>
      <c r="AB160" s="14">
        <f t="shared" si="205"/>
        <v>102.53819224103455</v>
      </c>
      <c r="AC160" s="14">
        <f t="shared" si="205"/>
        <v>0</v>
      </c>
      <c r="AD160" s="14">
        <f t="shared" si="205"/>
        <v>141.20016812736165</v>
      </c>
      <c r="AE160" s="14">
        <f t="shared" si="205"/>
        <v>88.13658890204798</v>
      </c>
      <c r="AF160" s="14">
        <f t="shared" si="205"/>
        <v>0</v>
      </c>
      <c r="AG160" s="14">
        <f t="shared" si="205"/>
        <v>5.211667224369992</v>
      </c>
      <c r="AH160" s="14">
        <f aca="true" t="shared" si="206" ref="AH160:AX160">AH67+AH98+AH129</f>
        <v>34.77460421753869</v>
      </c>
      <c r="AI160" s="14">
        <f t="shared" si="206"/>
        <v>566.7151437564256</v>
      </c>
      <c r="AJ160" s="14">
        <f t="shared" si="206"/>
        <v>94.80922039971124</v>
      </c>
      <c r="AK160" s="14">
        <f t="shared" si="206"/>
        <v>220.9761164142079</v>
      </c>
      <c r="AL160" s="14">
        <f t="shared" si="206"/>
        <v>8.758887793919735</v>
      </c>
      <c r="AM160" s="14">
        <f t="shared" si="206"/>
        <v>76.17346185644568</v>
      </c>
      <c r="AN160" s="14">
        <f t="shared" si="206"/>
        <v>77.72190167147055</v>
      </c>
      <c r="AO160" s="14">
        <f t="shared" si="206"/>
        <v>0.6260287482093789</v>
      </c>
      <c r="AP160" s="14">
        <f t="shared" si="206"/>
        <v>364.81857890078453</v>
      </c>
      <c r="AQ160" s="14">
        <f t="shared" si="206"/>
        <v>0</v>
      </c>
      <c r="AR160" s="14">
        <f t="shared" si="206"/>
        <v>25.630148183222538</v>
      </c>
      <c r="AS160" s="14">
        <f t="shared" si="206"/>
        <v>0.07434334919715035</v>
      </c>
      <c r="AT160" s="14">
        <f t="shared" si="206"/>
        <v>259.91754745028675</v>
      </c>
      <c r="AU160" s="14">
        <f t="shared" si="206"/>
        <v>63.04973968649881</v>
      </c>
      <c r="AV160" s="14"/>
      <c r="AW160" s="14">
        <f t="shared" si="206"/>
        <v>12.724919133471252</v>
      </c>
      <c r="AX160" s="14">
        <f t="shared" si="206"/>
        <v>0</v>
      </c>
      <c r="AY160" s="14"/>
      <c r="AZ160" s="14"/>
      <c r="BA160" s="14">
        <f t="shared" si="125"/>
        <v>0.1584576785950087</v>
      </c>
      <c r="BB160" s="14">
        <f t="shared" si="125"/>
        <v>0.0316915357190018</v>
      </c>
      <c r="BC160" s="14">
        <f t="shared" si="125"/>
        <v>0</v>
      </c>
      <c r="BD160" s="14"/>
      <c r="BE160" s="14">
        <f aca="true" t="shared" si="207" ref="BE160:CX160">BE67+BE98+BE129</f>
        <v>1.315884965337955</v>
      </c>
      <c r="BF160" s="14">
        <f t="shared" si="207"/>
        <v>0.23041474654377692</v>
      </c>
      <c r="BG160" s="14">
        <f t="shared" si="207"/>
        <v>0.0023414218816517687</v>
      </c>
      <c r="BH160" s="14">
        <f t="shared" si="207"/>
        <v>62.08101575173445</v>
      </c>
      <c r="BI160" s="14">
        <f t="shared" si="207"/>
        <v>0.06057459328487372</v>
      </c>
      <c r="BJ160" s="14">
        <f t="shared" si="207"/>
        <v>0</v>
      </c>
      <c r="BK160" s="14">
        <f t="shared" si="207"/>
        <v>0.02157066389709999</v>
      </c>
      <c r="BL160" s="14">
        <f t="shared" si="207"/>
        <v>0</v>
      </c>
      <c r="BM160" s="14">
        <f t="shared" si="207"/>
        <v>0</v>
      </c>
      <c r="BN160" s="14">
        <f t="shared" si="207"/>
        <v>0</v>
      </c>
      <c r="BO160" s="14">
        <f t="shared" si="207"/>
        <v>77.20222405989162</v>
      </c>
      <c r="BP160" s="14">
        <f t="shared" si="207"/>
        <v>46.94038680160953</v>
      </c>
      <c r="BQ160" s="14">
        <f t="shared" si="207"/>
        <v>0</v>
      </c>
      <c r="BR160" s="14">
        <f t="shared" si="207"/>
        <v>0</v>
      </c>
      <c r="BS160" s="14">
        <f t="shared" si="207"/>
        <v>0</v>
      </c>
      <c r="BT160" s="14">
        <f t="shared" si="207"/>
        <v>0</v>
      </c>
      <c r="BU160" s="14">
        <f t="shared" si="207"/>
        <v>0</v>
      </c>
      <c r="BV160" s="14">
        <f t="shared" si="207"/>
        <v>0</v>
      </c>
      <c r="BW160" s="14">
        <f t="shared" si="207"/>
        <v>0</v>
      </c>
      <c r="BX160" s="14">
        <f t="shared" si="207"/>
        <v>0</v>
      </c>
      <c r="BY160" s="14">
        <f t="shared" si="207"/>
        <v>0</v>
      </c>
      <c r="BZ160" s="14">
        <f t="shared" si="207"/>
        <v>0</v>
      </c>
      <c r="CA160" s="14">
        <f t="shared" si="207"/>
        <v>0</v>
      </c>
      <c r="CB160" s="14">
        <f t="shared" si="207"/>
        <v>0</v>
      </c>
      <c r="CC160" s="14">
        <f t="shared" si="207"/>
        <v>0</v>
      </c>
      <c r="CD160" s="14">
        <f t="shared" si="207"/>
        <v>0</v>
      </c>
      <c r="CE160" s="14">
        <f t="shared" si="207"/>
        <v>0</v>
      </c>
      <c r="CF160" s="14">
        <f t="shared" si="207"/>
        <v>6.3256693523919045</v>
      </c>
      <c r="CG160" s="14">
        <f t="shared" si="207"/>
        <v>0</v>
      </c>
      <c r="CH160" s="14">
        <f t="shared" si="207"/>
        <v>0.07624426403106248</v>
      </c>
      <c r="CI160" s="14">
        <f t="shared" si="207"/>
        <v>3.483650084763706</v>
      </c>
      <c r="CJ160" s="14">
        <f t="shared" si="207"/>
        <v>0</v>
      </c>
      <c r="CK160" s="14">
        <f t="shared" si="207"/>
        <v>39.917554768833455</v>
      </c>
      <c r="CL160" s="14">
        <f t="shared" si="207"/>
        <v>0</v>
      </c>
      <c r="CM160" s="14">
        <f t="shared" si="207"/>
        <v>0</v>
      </c>
      <c r="CN160" s="14">
        <f t="shared" si="207"/>
        <v>0.04268145161290322</v>
      </c>
      <c r="CO160" s="14">
        <f t="shared" si="207"/>
        <v>4.416877130950877</v>
      </c>
      <c r="CP160" s="14">
        <f t="shared" si="207"/>
        <v>0</v>
      </c>
      <c r="CQ160" s="14">
        <f t="shared" si="207"/>
        <v>0</v>
      </c>
      <c r="CR160" s="14">
        <f t="shared" si="207"/>
        <v>0</v>
      </c>
      <c r="CS160" s="14">
        <f t="shared" si="207"/>
        <v>0</v>
      </c>
      <c r="CT160" s="14">
        <f t="shared" si="207"/>
        <v>0</v>
      </c>
      <c r="CU160" s="14">
        <f t="shared" si="207"/>
        <v>0</v>
      </c>
      <c r="CV160" s="14">
        <f t="shared" si="207"/>
        <v>0</v>
      </c>
      <c r="CW160" s="14">
        <f t="shared" si="207"/>
        <v>0</v>
      </c>
      <c r="CX160" s="14">
        <f t="shared" si="207"/>
        <v>0</v>
      </c>
    </row>
    <row r="161" spans="1:102" ht="15">
      <c r="A161" s="22" t="s">
        <v>117</v>
      </c>
      <c r="B161" s="23">
        <f>SUM(B133:B160)</f>
        <v>7.899999999999999</v>
      </c>
      <c r="C161" s="23">
        <f aca="true" t="shared" si="208" ref="C161:BM161">SUM(C133:C160)</f>
        <v>477.6</v>
      </c>
      <c r="D161" s="23">
        <f t="shared" si="208"/>
        <v>677.1000000000001</v>
      </c>
      <c r="E161" s="23">
        <f t="shared" si="208"/>
        <v>223.67399999999998</v>
      </c>
      <c r="F161" s="23">
        <f t="shared" si="208"/>
        <v>63.1</v>
      </c>
      <c r="G161" s="23">
        <f t="shared" si="208"/>
        <v>162.40000000000003</v>
      </c>
      <c r="H161" s="23">
        <f t="shared" si="208"/>
        <v>2836.899999999999</v>
      </c>
      <c r="I161" s="23">
        <f t="shared" si="208"/>
        <v>53.60000000000001</v>
      </c>
      <c r="J161" s="23">
        <f t="shared" si="208"/>
        <v>15.199999999999998</v>
      </c>
      <c r="K161" s="23">
        <f t="shared" si="208"/>
        <v>13.900000000000002</v>
      </c>
      <c r="L161" s="23">
        <f t="shared" si="208"/>
        <v>172.59999999999997</v>
      </c>
      <c r="M161" s="23">
        <f t="shared" si="208"/>
        <v>170.60000000000005</v>
      </c>
      <c r="N161" s="23">
        <f t="shared" si="208"/>
        <v>5.9999999999999964</v>
      </c>
      <c r="O161" s="23">
        <f t="shared" si="208"/>
        <v>2257.2999999999997</v>
      </c>
      <c r="P161" s="23">
        <f t="shared" si="208"/>
        <v>179.10000000000005</v>
      </c>
      <c r="Q161" s="23">
        <f t="shared" si="208"/>
        <v>4739.988999999999</v>
      </c>
      <c r="R161" s="23">
        <f t="shared" si="208"/>
        <v>472.8000000000001</v>
      </c>
      <c r="S161" s="23">
        <f t="shared" si="208"/>
        <v>1700.8</v>
      </c>
      <c r="T161" s="23">
        <f t="shared" si="208"/>
        <v>206.52499999999986</v>
      </c>
      <c r="U161" s="23">
        <f t="shared" si="208"/>
        <v>366.80000000000007</v>
      </c>
      <c r="V161" s="23">
        <f t="shared" si="208"/>
        <v>5287.199999999999</v>
      </c>
      <c r="W161" s="23">
        <f t="shared" si="208"/>
        <v>842.3999999999996</v>
      </c>
      <c r="X161" s="23">
        <f t="shared" si="208"/>
        <v>1662.9000000000003</v>
      </c>
      <c r="Y161" s="23">
        <f t="shared" si="208"/>
        <v>605.1000000000003</v>
      </c>
      <c r="Z161" s="23">
        <f t="shared" si="208"/>
        <v>36.5</v>
      </c>
      <c r="AA161" s="23">
        <f t="shared" si="208"/>
        <v>1619.199</v>
      </c>
      <c r="AB161" s="23">
        <f t="shared" si="208"/>
        <v>156</v>
      </c>
      <c r="AC161" s="23">
        <f t="shared" si="208"/>
        <v>616</v>
      </c>
      <c r="AD161" s="23">
        <f t="shared" si="208"/>
        <v>5083.2</v>
      </c>
      <c r="AE161" s="23">
        <f t="shared" si="208"/>
        <v>464.4</v>
      </c>
      <c r="AF161" s="23">
        <f t="shared" si="208"/>
        <v>0</v>
      </c>
      <c r="AG161" s="23">
        <f t="shared" si="208"/>
        <v>2159.0000000000005</v>
      </c>
      <c r="AH161" s="23">
        <f t="shared" si="208"/>
        <v>187.59999999999968</v>
      </c>
      <c r="AI161" s="23">
        <f t="shared" si="208"/>
        <v>4930.100000000004</v>
      </c>
      <c r="AJ161" s="23">
        <f t="shared" si="208"/>
        <v>3874.8000000000025</v>
      </c>
      <c r="AK161" s="23">
        <f t="shared" si="208"/>
        <v>2202.3999999999996</v>
      </c>
      <c r="AL161" s="23">
        <f t="shared" si="208"/>
        <v>3400.5999999999995</v>
      </c>
      <c r="AM161" s="23">
        <f t="shared" si="208"/>
        <v>26630.699999999986</v>
      </c>
      <c r="AN161" s="23">
        <f t="shared" si="208"/>
        <v>583.1999999999998</v>
      </c>
      <c r="AO161" s="23">
        <f t="shared" si="208"/>
        <v>192.89999999999998</v>
      </c>
      <c r="AP161" s="23">
        <f t="shared" si="208"/>
        <v>4487.499999999999</v>
      </c>
      <c r="AQ161" s="23">
        <f t="shared" si="208"/>
        <v>1604.1000000000001</v>
      </c>
      <c r="AR161" s="23">
        <f t="shared" si="208"/>
        <v>2219.8570000000022</v>
      </c>
      <c r="AS161" s="23">
        <f t="shared" si="208"/>
        <v>405.0000000000005</v>
      </c>
      <c r="AT161" s="23">
        <f t="shared" si="208"/>
        <v>1563.0999999999995</v>
      </c>
      <c r="AU161" s="23">
        <f t="shared" si="208"/>
        <v>403.9</v>
      </c>
      <c r="AV161" s="23"/>
      <c r="AW161" s="23">
        <f t="shared" si="208"/>
        <v>600.1999999999999</v>
      </c>
      <c r="AX161" s="23">
        <f t="shared" si="208"/>
        <v>178.66099999999994</v>
      </c>
      <c r="AY161" s="23"/>
      <c r="AZ161" s="23"/>
      <c r="BA161" s="23">
        <f t="shared" si="208"/>
        <v>409.99999999999983</v>
      </c>
      <c r="BB161" s="23">
        <f t="shared" si="208"/>
        <v>96.90000000000008</v>
      </c>
      <c r="BC161" s="23">
        <f t="shared" si="208"/>
        <v>761.4000000000002</v>
      </c>
      <c r="BD161" s="23"/>
      <c r="BE161" s="23">
        <f t="shared" si="208"/>
        <v>1090.0000000000005</v>
      </c>
      <c r="BF161" s="23">
        <f t="shared" si="208"/>
        <v>57.5</v>
      </c>
      <c r="BG161" s="23">
        <f t="shared" si="208"/>
        <v>6.399999999999998</v>
      </c>
      <c r="BH161" s="23">
        <f t="shared" si="208"/>
        <v>1368.3999999999976</v>
      </c>
      <c r="BI161" s="23">
        <f t="shared" si="208"/>
        <v>644</v>
      </c>
      <c r="BJ161" s="23">
        <f t="shared" si="208"/>
        <v>528.8999999999997</v>
      </c>
      <c r="BK161" s="23">
        <f t="shared" si="208"/>
        <v>55.60000000000002</v>
      </c>
      <c r="BL161" s="23">
        <f t="shared" si="208"/>
        <v>326.9</v>
      </c>
      <c r="BM161" s="23">
        <f t="shared" si="208"/>
        <v>12289.200000000012</v>
      </c>
      <c r="BN161" s="23">
        <f aca="true" t="shared" si="209" ref="BN161:CS161">SUM(BN133:BN160)</f>
        <v>0</v>
      </c>
      <c r="BO161" s="23">
        <f t="shared" si="209"/>
        <v>39076.200000000004</v>
      </c>
      <c r="BP161" s="23">
        <f t="shared" si="209"/>
        <v>22695.20000000001</v>
      </c>
      <c r="BQ161" s="23">
        <f t="shared" si="209"/>
        <v>310.0999999999997</v>
      </c>
      <c r="BR161" s="23">
        <f t="shared" si="209"/>
        <v>105.40000000000003</v>
      </c>
      <c r="BS161" s="23">
        <f t="shared" si="209"/>
        <v>0</v>
      </c>
      <c r="BT161" s="23">
        <f t="shared" si="209"/>
        <v>305.5999999999997</v>
      </c>
      <c r="BU161" s="23">
        <f>SUM(BU133:BU160)</f>
        <v>2934.899999999999</v>
      </c>
      <c r="BV161" s="23">
        <f t="shared" si="209"/>
        <v>2030.4199999999983</v>
      </c>
      <c r="BW161" s="23">
        <f t="shared" si="209"/>
        <v>0</v>
      </c>
      <c r="BX161" s="23">
        <f>SUM(BX133:BX160)</f>
        <v>0</v>
      </c>
      <c r="BY161" s="23">
        <f t="shared" si="209"/>
        <v>6.229999999999991</v>
      </c>
      <c r="BZ161" s="23">
        <f t="shared" si="209"/>
        <v>1627.2</v>
      </c>
      <c r="CA161" s="23">
        <f t="shared" si="209"/>
        <v>856.6999999999998</v>
      </c>
      <c r="CB161" s="23">
        <f t="shared" si="209"/>
        <v>589</v>
      </c>
      <c r="CC161" s="23">
        <f t="shared" si="209"/>
        <v>0</v>
      </c>
      <c r="CD161" s="23">
        <f t="shared" si="209"/>
        <v>180.80000000000007</v>
      </c>
      <c r="CE161" s="23">
        <f t="shared" si="209"/>
        <v>0.7000000000000003</v>
      </c>
      <c r="CF161" s="23">
        <f t="shared" si="209"/>
        <v>3058.399999999996</v>
      </c>
      <c r="CG161" s="23">
        <f>SUM(CG133:CG160)</f>
        <v>28</v>
      </c>
      <c r="CH161" s="23">
        <f t="shared" si="209"/>
        <v>24.199999999999996</v>
      </c>
      <c r="CI161" s="23">
        <f t="shared" si="209"/>
        <v>396.6999999999993</v>
      </c>
      <c r="CJ161" s="23">
        <f t="shared" si="209"/>
        <v>65.20000000000002</v>
      </c>
      <c r="CK161" s="23">
        <f t="shared" si="209"/>
        <v>1747.7999999999997</v>
      </c>
      <c r="CL161" s="23">
        <f t="shared" si="209"/>
        <v>50.400000000000006</v>
      </c>
      <c r="CM161" s="23">
        <f t="shared" si="209"/>
        <v>41.900000000000006</v>
      </c>
      <c r="CN161" s="23">
        <f t="shared" si="209"/>
        <v>729.2</v>
      </c>
      <c r="CO161" s="23">
        <f t="shared" si="209"/>
        <v>320.5</v>
      </c>
      <c r="CP161" s="23">
        <f t="shared" si="209"/>
        <v>73.90000000000003</v>
      </c>
      <c r="CQ161" s="23">
        <f t="shared" si="209"/>
        <v>28.89999999999999</v>
      </c>
      <c r="CR161" s="23">
        <f t="shared" si="209"/>
        <v>8</v>
      </c>
      <c r="CS161" s="23">
        <f t="shared" si="209"/>
        <v>0.5</v>
      </c>
      <c r="CT161" s="23">
        <f>SUM(CT133:CT160)</f>
        <v>277.6</v>
      </c>
      <c r="CU161" s="23">
        <f>SUM(CU133:CU160)</f>
        <v>24.5</v>
      </c>
      <c r="CV161" s="23">
        <f>SUM(CV133:CV160)</f>
        <v>2.4</v>
      </c>
      <c r="CW161" s="23">
        <f>SUM(CW133:CW160)</f>
        <v>250.8</v>
      </c>
      <c r="CX161" s="23">
        <f>SUM(CX133:CX160)</f>
        <v>44</v>
      </c>
    </row>
    <row r="163" spans="1:247" ht="15">
      <c r="A163" s="18" t="s">
        <v>170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</row>
    <row r="164" spans="1:102" ht="15">
      <c r="A164" s="13" t="s">
        <v>93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1.9164981011393167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2.253126603766136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9.141682012719489</v>
      </c>
      <c r="AJ164" s="14">
        <v>80.50794812146165</v>
      </c>
      <c r="AK164" s="14">
        <v>66.03032150091221</v>
      </c>
      <c r="AL164" s="14">
        <v>1.5213808578579437</v>
      </c>
      <c r="AM164" s="14">
        <v>2.2748742299526206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/>
      <c r="AW164" s="14">
        <v>0</v>
      </c>
      <c r="AX164" s="14">
        <v>0</v>
      </c>
      <c r="AY164" s="14"/>
      <c r="AZ164" s="14"/>
      <c r="BA164" s="14">
        <v>0</v>
      </c>
      <c r="BB164" s="14">
        <v>0</v>
      </c>
      <c r="BC164" s="14">
        <v>0.18080498866213143</v>
      </c>
      <c r="BD164" s="14"/>
      <c r="BE164" s="14"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4">
        <v>0</v>
      </c>
      <c r="BN164" s="14">
        <v>0</v>
      </c>
      <c r="BO164" s="14">
        <v>0</v>
      </c>
      <c r="BP164" s="14">
        <v>0</v>
      </c>
      <c r="BQ164" s="14">
        <v>0</v>
      </c>
      <c r="BR164" s="14">
        <v>0</v>
      </c>
      <c r="BS164" s="14">
        <v>0</v>
      </c>
      <c r="BT164" s="14">
        <v>0</v>
      </c>
      <c r="BU164" s="14">
        <v>0</v>
      </c>
      <c r="BV164" s="14">
        <v>0</v>
      </c>
      <c r="BW164" s="14">
        <v>0</v>
      </c>
      <c r="BX164" s="14">
        <v>0</v>
      </c>
      <c r="BY164" s="14">
        <v>0</v>
      </c>
      <c r="BZ164" s="14">
        <v>0</v>
      </c>
      <c r="CA164" s="14">
        <v>0</v>
      </c>
      <c r="CB164" s="14">
        <v>0</v>
      </c>
      <c r="CC164" s="14">
        <v>0</v>
      </c>
      <c r="CD164" s="14">
        <v>0</v>
      </c>
      <c r="CE164" s="14">
        <v>0</v>
      </c>
      <c r="CF164" s="14">
        <v>0</v>
      </c>
      <c r="CG164" s="14">
        <v>0</v>
      </c>
      <c r="CH164" s="14">
        <v>0</v>
      </c>
      <c r="CI164" s="14">
        <v>0</v>
      </c>
      <c r="CJ164" s="14">
        <v>0</v>
      </c>
      <c r="CK164" s="14">
        <v>0</v>
      </c>
      <c r="CL164" s="14">
        <v>0</v>
      </c>
      <c r="CM164" s="14">
        <v>0</v>
      </c>
      <c r="CN164" s="14">
        <v>0</v>
      </c>
      <c r="CO164" s="14">
        <v>0</v>
      </c>
      <c r="CP164" s="14">
        <v>0</v>
      </c>
      <c r="CQ164" s="14">
        <v>0</v>
      </c>
      <c r="CR164" s="14">
        <v>0</v>
      </c>
      <c r="CS164" s="14">
        <v>0</v>
      </c>
      <c r="CT164" s="14">
        <v>0</v>
      </c>
      <c r="CU164" s="14">
        <v>0</v>
      </c>
      <c r="CV164" s="14">
        <v>0</v>
      </c>
      <c r="CW164" s="14">
        <v>0</v>
      </c>
      <c r="CX164" s="14">
        <v>0</v>
      </c>
    </row>
    <row r="165" spans="1:102" ht="15">
      <c r="A165" s="13" t="s">
        <v>94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114.07330001998803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62.96423946942481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64.3785632574697</v>
      </c>
      <c r="AJ165" s="14">
        <v>143.70962964487904</v>
      </c>
      <c r="AK165" s="14">
        <v>43.01915315108244</v>
      </c>
      <c r="AL165" s="14">
        <v>2.2967877794079565</v>
      </c>
      <c r="AM165" s="14">
        <v>8.94439185867735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/>
      <c r="AW165" s="14">
        <v>0</v>
      </c>
      <c r="AX165" s="14">
        <v>0</v>
      </c>
      <c r="AY165" s="14"/>
      <c r="AZ165" s="14"/>
      <c r="BA165" s="14">
        <v>0</v>
      </c>
      <c r="BB165" s="14">
        <v>0</v>
      </c>
      <c r="BC165" s="14">
        <v>0.7907596371882082</v>
      </c>
      <c r="BD165" s="14"/>
      <c r="BE165" s="14">
        <v>0</v>
      </c>
      <c r="BF165" s="14">
        <v>0</v>
      </c>
      <c r="BG165" s="14">
        <v>0</v>
      </c>
      <c r="BH165" s="14">
        <v>0</v>
      </c>
      <c r="BI165" s="14">
        <v>0</v>
      </c>
      <c r="BJ165" s="14">
        <v>0</v>
      </c>
      <c r="BK165" s="14">
        <v>0</v>
      </c>
      <c r="BL165" s="14">
        <v>0</v>
      </c>
      <c r="BM165" s="14">
        <v>0</v>
      </c>
      <c r="BN165" s="14">
        <v>0</v>
      </c>
      <c r="BO165" s="14">
        <v>0</v>
      </c>
      <c r="BP165" s="14">
        <v>0</v>
      </c>
      <c r="BQ165" s="14">
        <v>0</v>
      </c>
      <c r="BR165" s="14">
        <v>0</v>
      </c>
      <c r="BS165" s="14">
        <v>0</v>
      </c>
      <c r="BT165" s="14">
        <v>0</v>
      </c>
      <c r="BU165" s="14">
        <v>0</v>
      </c>
      <c r="BV165" s="14">
        <v>0</v>
      </c>
      <c r="BW165" s="14">
        <v>0</v>
      </c>
      <c r="BX165" s="14">
        <v>0</v>
      </c>
      <c r="BY165" s="14">
        <v>0</v>
      </c>
      <c r="BZ165" s="14">
        <v>0</v>
      </c>
      <c r="CA165" s="14">
        <v>0</v>
      </c>
      <c r="CB165" s="14">
        <v>0</v>
      </c>
      <c r="CC165" s="14">
        <v>0</v>
      </c>
      <c r="CD165" s="14">
        <v>0</v>
      </c>
      <c r="CE165" s="14">
        <v>0</v>
      </c>
      <c r="CF165" s="14">
        <v>0</v>
      </c>
      <c r="CG165" s="14">
        <v>0</v>
      </c>
      <c r="CH165" s="14">
        <v>0</v>
      </c>
      <c r="CI165" s="14">
        <v>0</v>
      </c>
      <c r="CJ165" s="14">
        <v>0</v>
      </c>
      <c r="CK165" s="14">
        <v>0</v>
      </c>
      <c r="CL165" s="14">
        <v>0</v>
      </c>
      <c r="CM165" s="14">
        <v>0</v>
      </c>
      <c r="CN165" s="14">
        <v>0</v>
      </c>
      <c r="CO165" s="14">
        <v>0</v>
      </c>
      <c r="CP165" s="14">
        <v>0</v>
      </c>
      <c r="CQ165" s="14">
        <v>0</v>
      </c>
      <c r="CR165" s="14">
        <v>0</v>
      </c>
      <c r="CS165" s="14">
        <v>0</v>
      </c>
      <c r="CT165" s="14">
        <v>0</v>
      </c>
      <c r="CU165" s="14">
        <v>0</v>
      </c>
      <c r="CV165" s="14">
        <v>0</v>
      </c>
      <c r="CW165" s="14">
        <v>0</v>
      </c>
      <c r="CX165" s="14">
        <v>0</v>
      </c>
    </row>
    <row r="166" spans="1:102" ht="15">
      <c r="A166" s="13" t="s">
        <v>95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1.7081830901459125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3.7888397615569853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247.99461653533857</v>
      </c>
      <c r="AJ166" s="14">
        <v>224.83526711271224</v>
      </c>
      <c r="AK166" s="14">
        <v>83.06567395957536</v>
      </c>
      <c r="AL166" s="14">
        <v>4.559067920945886</v>
      </c>
      <c r="AM166" s="14">
        <v>16.159879302590706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/>
      <c r="AW166" s="14">
        <v>0</v>
      </c>
      <c r="AX166" s="14">
        <v>0</v>
      </c>
      <c r="AY166" s="14"/>
      <c r="AZ166" s="14"/>
      <c r="BA166" s="14">
        <v>0</v>
      </c>
      <c r="BB166" s="14">
        <v>0</v>
      </c>
      <c r="BC166" s="14">
        <v>0.672879818594104</v>
      </c>
      <c r="BD166" s="14"/>
      <c r="BE166" s="14">
        <v>0</v>
      </c>
      <c r="BF166" s="14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0</v>
      </c>
      <c r="BL166" s="14">
        <v>0</v>
      </c>
      <c r="BM166" s="14">
        <v>0</v>
      </c>
      <c r="BN166" s="14">
        <v>0</v>
      </c>
      <c r="BO166" s="14">
        <v>0</v>
      </c>
      <c r="BP166" s="14">
        <v>0</v>
      </c>
      <c r="BQ166" s="14">
        <v>0</v>
      </c>
      <c r="BR166" s="14">
        <v>0</v>
      </c>
      <c r="BS166" s="14">
        <v>0</v>
      </c>
      <c r="BT166" s="14">
        <v>0</v>
      </c>
      <c r="BU166" s="14">
        <v>0</v>
      </c>
      <c r="BV166" s="14">
        <v>0</v>
      </c>
      <c r="BW166" s="14">
        <v>0</v>
      </c>
      <c r="BX166" s="14">
        <v>0</v>
      </c>
      <c r="BY166" s="14">
        <v>0</v>
      </c>
      <c r="BZ166" s="14">
        <v>0</v>
      </c>
      <c r="CA166" s="14">
        <v>0</v>
      </c>
      <c r="CB166" s="14">
        <v>0</v>
      </c>
      <c r="CC166" s="14">
        <v>0</v>
      </c>
      <c r="CD166" s="14">
        <v>0</v>
      </c>
      <c r="CE166" s="14">
        <v>0</v>
      </c>
      <c r="CF166" s="14">
        <v>0</v>
      </c>
      <c r="CG166" s="14">
        <v>0</v>
      </c>
      <c r="CH166" s="14">
        <v>0</v>
      </c>
      <c r="CI166" s="14">
        <v>0</v>
      </c>
      <c r="CJ166" s="14">
        <v>0</v>
      </c>
      <c r="CK166" s="14">
        <v>0</v>
      </c>
      <c r="CL166" s="14">
        <v>0</v>
      </c>
      <c r="CM166" s="14">
        <v>0</v>
      </c>
      <c r="CN166" s="14">
        <v>0</v>
      </c>
      <c r="CO166" s="14">
        <v>0</v>
      </c>
      <c r="CP166" s="14">
        <v>0</v>
      </c>
      <c r="CQ166" s="14">
        <v>0</v>
      </c>
      <c r="CR166" s="14">
        <v>0</v>
      </c>
      <c r="CS166" s="14">
        <v>0</v>
      </c>
      <c r="CT166" s="14">
        <v>0</v>
      </c>
      <c r="CU166" s="14">
        <v>0</v>
      </c>
      <c r="CV166" s="14">
        <v>0</v>
      </c>
      <c r="CW166" s="14">
        <v>0</v>
      </c>
      <c r="CX166" s="14">
        <v>0</v>
      </c>
    </row>
    <row r="167" spans="1:102" ht="15">
      <c r="A167" s="13" t="s">
        <v>97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19.998241055366783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140.24311910307526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1.3537096916123352</v>
      </c>
      <c r="AJ167" s="14">
        <v>5.5080345856922275</v>
      </c>
      <c r="AK167" s="14">
        <v>2.4074350318196838</v>
      </c>
      <c r="AL167" s="14">
        <v>0.24459825666695428</v>
      </c>
      <c r="AM167" s="14">
        <v>0.2802231437805273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/>
      <c r="AW167" s="14">
        <v>0</v>
      </c>
      <c r="AX167" s="14">
        <v>0</v>
      </c>
      <c r="AY167" s="14"/>
      <c r="AZ167" s="14"/>
      <c r="BA167" s="14">
        <v>0</v>
      </c>
      <c r="BB167" s="14">
        <v>0</v>
      </c>
      <c r="BC167" s="14">
        <v>0.09606575963718816</v>
      </c>
      <c r="BD167" s="14"/>
      <c r="BE167" s="14"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4">
        <v>0</v>
      </c>
      <c r="BN167" s="14">
        <v>0</v>
      </c>
      <c r="BO167" s="14">
        <v>0</v>
      </c>
      <c r="BP167" s="14">
        <v>0</v>
      </c>
      <c r="BQ167" s="14">
        <v>0</v>
      </c>
      <c r="BR167" s="14">
        <v>0</v>
      </c>
      <c r="BS167" s="14">
        <v>0</v>
      </c>
      <c r="BT167" s="14">
        <v>0</v>
      </c>
      <c r="BU167" s="14">
        <v>0</v>
      </c>
      <c r="BV167" s="14">
        <v>0</v>
      </c>
      <c r="BW167" s="14">
        <v>0</v>
      </c>
      <c r="BX167" s="14">
        <v>0</v>
      </c>
      <c r="BY167" s="14">
        <v>0</v>
      </c>
      <c r="BZ167" s="14">
        <v>0</v>
      </c>
      <c r="CA167" s="14">
        <v>0</v>
      </c>
      <c r="CB167" s="14">
        <v>0</v>
      </c>
      <c r="CC167" s="14">
        <v>0</v>
      </c>
      <c r="CD167" s="14">
        <v>0</v>
      </c>
      <c r="CE167" s="14">
        <v>0</v>
      </c>
      <c r="CF167" s="14">
        <v>0</v>
      </c>
      <c r="CG167" s="14">
        <v>0</v>
      </c>
      <c r="CH167" s="14">
        <v>0</v>
      </c>
      <c r="CI167" s="14">
        <v>0</v>
      </c>
      <c r="CJ167" s="14">
        <v>0</v>
      </c>
      <c r="CK167" s="14">
        <v>0</v>
      </c>
      <c r="CL167" s="14">
        <v>0</v>
      </c>
      <c r="CM167" s="14">
        <v>0</v>
      </c>
      <c r="CN167" s="14">
        <v>0</v>
      </c>
      <c r="CO167" s="14">
        <v>0</v>
      </c>
      <c r="CP167" s="14">
        <v>0</v>
      </c>
      <c r="CQ167" s="14">
        <v>0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</row>
    <row r="168" spans="1:102" ht="15">
      <c r="A168" s="13" t="s">
        <v>98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0.0416630021986808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0.2802396273340966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12.487914883404663</v>
      </c>
      <c r="AJ168" s="14">
        <v>37.94586268656715</v>
      </c>
      <c r="AK168" s="14">
        <v>1.6986470529083049</v>
      </c>
      <c r="AL168" s="14">
        <v>26.503895745231716</v>
      </c>
      <c r="AM168" s="14">
        <v>0.43843030613632317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/>
      <c r="AW168" s="14">
        <v>0</v>
      </c>
      <c r="AX168" s="14">
        <v>0</v>
      </c>
      <c r="AY168" s="14"/>
      <c r="AZ168" s="14"/>
      <c r="BA168" s="14">
        <v>0</v>
      </c>
      <c r="BB168" s="14">
        <v>0</v>
      </c>
      <c r="BC168" s="14">
        <v>1.5886507936507928</v>
      </c>
      <c r="BD168" s="14"/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0</v>
      </c>
      <c r="BN168" s="14">
        <v>0</v>
      </c>
      <c r="BO168" s="14">
        <v>0</v>
      </c>
      <c r="BP168" s="14">
        <v>0</v>
      </c>
      <c r="BQ168" s="14">
        <v>0</v>
      </c>
      <c r="BR168" s="14">
        <v>0</v>
      </c>
      <c r="BS168" s="14">
        <v>0</v>
      </c>
      <c r="BT168" s="14">
        <v>0</v>
      </c>
      <c r="BU168" s="14">
        <v>0</v>
      </c>
      <c r="BV168" s="14">
        <v>0</v>
      </c>
      <c r="BW168" s="14">
        <v>0</v>
      </c>
      <c r="BX168" s="14">
        <v>0</v>
      </c>
      <c r="BY168" s="14">
        <v>0</v>
      </c>
      <c r="BZ168" s="14">
        <v>0</v>
      </c>
      <c r="CA168" s="14">
        <v>0</v>
      </c>
      <c r="CB168" s="14">
        <v>0</v>
      </c>
      <c r="CC168" s="14">
        <v>0</v>
      </c>
      <c r="CD168" s="14">
        <v>0</v>
      </c>
      <c r="CE168" s="14">
        <v>0</v>
      </c>
      <c r="CF168" s="14">
        <v>0</v>
      </c>
      <c r="CG168" s="14">
        <v>0</v>
      </c>
      <c r="CH168" s="14">
        <v>0</v>
      </c>
      <c r="CI168" s="14">
        <v>0</v>
      </c>
      <c r="CJ168" s="14">
        <v>0</v>
      </c>
      <c r="CK168" s="14">
        <v>0</v>
      </c>
      <c r="CL168" s="14">
        <v>0</v>
      </c>
      <c r="CM168" s="14">
        <v>0</v>
      </c>
      <c r="CN168" s="14">
        <v>0</v>
      </c>
      <c r="CO168" s="14">
        <v>0</v>
      </c>
      <c r="CP168" s="14">
        <v>0</v>
      </c>
      <c r="CQ168" s="14">
        <v>0</v>
      </c>
      <c r="CR168" s="14">
        <v>0</v>
      </c>
      <c r="CS168" s="14">
        <v>0</v>
      </c>
      <c r="CT168" s="14">
        <v>0</v>
      </c>
      <c r="CU168" s="14">
        <v>0</v>
      </c>
      <c r="CV168" s="14">
        <v>0</v>
      </c>
      <c r="CW168" s="14">
        <v>0</v>
      </c>
      <c r="CX168" s="14">
        <v>0</v>
      </c>
    </row>
    <row r="169" spans="1:102" ht="15">
      <c r="A169" s="13" t="s">
        <v>99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1.4998680791525087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2.7799771031542377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0.6449054037838485</v>
      </c>
      <c r="AJ169" s="14">
        <v>1.4181270200720533</v>
      </c>
      <c r="AK169" s="14">
        <v>0.9745834710031462</v>
      </c>
      <c r="AL169" s="14">
        <v>0</v>
      </c>
      <c r="AM169" s="14">
        <v>11.243048864670383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/>
      <c r="AW169" s="14">
        <v>0</v>
      </c>
      <c r="AX169" s="14">
        <v>0</v>
      </c>
      <c r="AY169" s="14"/>
      <c r="AZ169" s="14"/>
      <c r="BA169" s="14">
        <v>0</v>
      </c>
      <c r="BB169" s="14">
        <v>0</v>
      </c>
      <c r="BC169" s="14">
        <v>0</v>
      </c>
      <c r="BD169" s="14"/>
      <c r="BE169" s="14">
        <v>0</v>
      </c>
      <c r="BF169" s="14">
        <v>0</v>
      </c>
      <c r="BG169" s="14">
        <v>0</v>
      </c>
      <c r="BH169" s="14">
        <v>0</v>
      </c>
      <c r="BI169" s="14">
        <v>0</v>
      </c>
      <c r="BJ169" s="14">
        <v>0</v>
      </c>
      <c r="BK169" s="14">
        <v>0</v>
      </c>
      <c r="BL169" s="14">
        <v>0</v>
      </c>
      <c r="BM169" s="14">
        <v>0</v>
      </c>
      <c r="BN169" s="14">
        <v>0</v>
      </c>
      <c r="BO169" s="14">
        <v>0</v>
      </c>
      <c r="BP169" s="14">
        <v>0</v>
      </c>
      <c r="BQ169" s="14">
        <v>0</v>
      </c>
      <c r="BR169" s="14">
        <v>0</v>
      </c>
      <c r="BS169" s="14">
        <v>0</v>
      </c>
      <c r="BT169" s="14">
        <v>0</v>
      </c>
      <c r="BU169" s="14">
        <v>0</v>
      </c>
      <c r="BV169" s="14">
        <v>0</v>
      </c>
      <c r="BW169" s="14">
        <v>0</v>
      </c>
      <c r="BX169" s="14">
        <v>0</v>
      </c>
      <c r="BY169" s="14">
        <v>0</v>
      </c>
      <c r="BZ169" s="14">
        <v>0</v>
      </c>
      <c r="CA169" s="14">
        <v>0</v>
      </c>
      <c r="CB169" s="14">
        <v>0</v>
      </c>
      <c r="CC169" s="14">
        <v>0</v>
      </c>
      <c r="CD169" s="14">
        <v>0</v>
      </c>
      <c r="CE169" s="14">
        <v>0</v>
      </c>
      <c r="CF169" s="14">
        <v>0</v>
      </c>
      <c r="CG169" s="14">
        <v>0</v>
      </c>
      <c r="CH169" s="14">
        <v>0</v>
      </c>
      <c r="CI169" s="14">
        <v>0</v>
      </c>
      <c r="CJ169" s="14">
        <v>0</v>
      </c>
      <c r="CK169" s="14">
        <v>0</v>
      </c>
      <c r="CL169" s="14">
        <v>0</v>
      </c>
      <c r="CM169" s="14">
        <v>0</v>
      </c>
      <c r="CN169" s="14">
        <v>0</v>
      </c>
      <c r="CO169" s="14">
        <v>0</v>
      </c>
      <c r="CP169" s="14">
        <v>0</v>
      </c>
      <c r="CQ169" s="14">
        <v>0</v>
      </c>
      <c r="CR169" s="14">
        <v>0</v>
      </c>
      <c r="CS169" s="14">
        <v>0</v>
      </c>
      <c r="CT169" s="14">
        <v>0</v>
      </c>
      <c r="CU169" s="14">
        <v>0</v>
      </c>
      <c r="CV169" s="14">
        <v>0</v>
      </c>
      <c r="CW169" s="14">
        <v>0</v>
      </c>
      <c r="CX169" s="14">
        <v>0</v>
      </c>
    </row>
    <row r="170" spans="1:102" ht="15">
      <c r="A170" s="13" t="s">
        <v>101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2.1423875844966194</v>
      </c>
      <c r="AJ170" s="14">
        <v>5.010959135357694</v>
      </c>
      <c r="AK170" s="14">
        <v>2.163025383919208</v>
      </c>
      <c r="AL170" s="14">
        <v>0</v>
      </c>
      <c r="AM170" s="14">
        <v>59.94500402673332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/>
      <c r="AW170" s="14">
        <v>0</v>
      </c>
      <c r="AX170" s="14">
        <v>0</v>
      </c>
      <c r="AY170" s="14"/>
      <c r="AZ170" s="14"/>
      <c r="BA170" s="14">
        <v>0</v>
      </c>
      <c r="BB170" s="14">
        <v>0</v>
      </c>
      <c r="BC170" s="14">
        <v>0</v>
      </c>
      <c r="BD170" s="14"/>
      <c r="BE170" s="14">
        <v>0</v>
      </c>
      <c r="BF170" s="14">
        <v>0</v>
      </c>
      <c r="BG170" s="14">
        <v>0</v>
      </c>
      <c r="BH170" s="14">
        <v>0</v>
      </c>
      <c r="BI170" s="14">
        <v>0</v>
      </c>
      <c r="BJ170" s="14">
        <v>0</v>
      </c>
      <c r="BK170" s="14">
        <v>0</v>
      </c>
      <c r="BL170" s="14">
        <v>0</v>
      </c>
      <c r="BM170" s="14">
        <v>0</v>
      </c>
      <c r="BN170" s="14">
        <v>0</v>
      </c>
      <c r="BO170" s="14">
        <v>0</v>
      </c>
      <c r="BP170" s="14">
        <v>0</v>
      </c>
      <c r="BQ170" s="14">
        <v>0</v>
      </c>
      <c r="BR170" s="14">
        <v>0</v>
      </c>
      <c r="BS170" s="14">
        <v>0</v>
      </c>
      <c r="BT170" s="14">
        <v>0</v>
      </c>
      <c r="BU170" s="14">
        <v>0</v>
      </c>
      <c r="BV170" s="14">
        <v>0</v>
      </c>
      <c r="BW170" s="14">
        <v>0</v>
      </c>
      <c r="BX170" s="14">
        <v>0</v>
      </c>
      <c r="BY170" s="14">
        <v>0</v>
      </c>
      <c r="BZ170" s="14">
        <v>0</v>
      </c>
      <c r="CA170" s="14">
        <v>0</v>
      </c>
      <c r="CB170" s="14">
        <v>0</v>
      </c>
      <c r="CC170" s="14">
        <v>0</v>
      </c>
      <c r="CD170" s="14">
        <v>0</v>
      </c>
      <c r="CE170" s="14">
        <v>0</v>
      </c>
      <c r="CF170" s="14">
        <v>0</v>
      </c>
      <c r="CG170" s="14">
        <v>0</v>
      </c>
      <c r="CH170" s="14">
        <v>0</v>
      </c>
      <c r="CI170" s="14">
        <v>0</v>
      </c>
      <c r="CJ170" s="14">
        <v>0</v>
      </c>
      <c r="CK170" s="14">
        <v>0</v>
      </c>
      <c r="CL170" s="14">
        <v>0</v>
      </c>
      <c r="CM170" s="14">
        <v>0</v>
      </c>
      <c r="CN170" s="14">
        <v>0</v>
      </c>
      <c r="CO170" s="14">
        <v>0</v>
      </c>
      <c r="CP170" s="14">
        <v>0</v>
      </c>
      <c r="CQ170" s="14">
        <v>0</v>
      </c>
      <c r="CR170" s="14">
        <v>0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</row>
    <row r="171" spans="1:102" ht="15">
      <c r="A171" s="13" t="s">
        <v>105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0.4916664133434661</v>
      </c>
      <c r="AJ171" s="14">
        <v>1.4144720535254758</v>
      </c>
      <c r="AK171" s="14">
        <v>0.5621421901710938</v>
      </c>
      <c r="AL171" s="14">
        <v>0</v>
      </c>
      <c r="AM171" s="14">
        <v>11.521203940969134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/>
      <c r="AW171" s="14">
        <v>0</v>
      </c>
      <c r="AX171" s="14">
        <v>0</v>
      </c>
      <c r="AY171" s="14"/>
      <c r="AZ171" s="14"/>
      <c r="BA171" s="14">
        <v>0</v>
      </c>
      <c r="BB171" s="14">
        <v>0</v>
      </c>
      <c r="BC171" s="14">
        <v>0</v>
      </c>
      <c r="BD171" s="14"/>
      <c r="BE171" s="14"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4">
        <v>0</v>
      </c>
      <c r="BN171" s="14">
        <v>0</v>
      </c>
      <c r="BO171" s="14">
        <v>0</v>
      </c>
      <c r="BP171" s="14">
        <v>0</v>
      </c>
      <c r="BQ171" s="14">
        <v>0</v>
      </c>
      <c r="BR171" s="14">
        <v>0</v>
      </c>
      <c r="BS171" s="14">
        <v>0</v>
      </c>
      <c r="BT171" s="14">
        <v>0</v>
      </c>
      <c r="BU171" s="14">
        <v>0</v>
      </c>
      <c r="BV171" s="14">
        <v>0</v>
      </c>
      <c r="BW171" s="14">
        <v>0</v>
      </c>
      <c r="BX171" s="14">
        <v>0</v>
      </c>
      <c r="BY171" s="14">
        <v>0</v>
      </c>
      <c r="BZ171" s="14">
        <v>0</v>
      </c>
      <c r="CA171" s="14">
        <v>0</v>
      </c>
      <c r="CB171" s="14">
        <v>0</v>
      </c>
      <c r="CC171" s="14">
        <v>0</v>
      </c>
      <c r="CD171" s="14">
        <v>0</v>
      </c>
      <c r="CE171" s="14">
        <v>0</v>
      </c>
      <c r="CF171" s="14">
        <v>0</v>
      </c>
      <c r="CG171" s="14">
        <v>0</v>
      </c>
      <c r="CH171" s="14">
        <v>0</v>
      </c>
      <c r="CI171" s="14">
        <v>0</v>
      </c>
      <c r="CJ171" s="14">
        <v>0</v>
      </c>
      <c r="CK171" s="14">
        <v>0</v>
      </c>
      <c r="CL171" s="14">
        <v>0</v>
      </c>
      <c r="CM171" s="14">
        <v>0</v>
      </c>
      <c r="CN171" s="14">
        <v>0</v>
      </c>
      <c r="CO171" s="14">
        <v>0</v>
      </c>
      <c r="CP171" s="14">
        <v>0</v>
      </c>
      <c r="CQ171" s="14">
        <v>0</v>
      </c>
      <c r="CR171" s="14">
        <v>0</v>
      </c>
      <c r="CS171" s="14">
        <v>0</v>
      </c>
      <c r="CT171" s="14">
        <v>0</v>
      </c>
      <c r="CU171" s="14">
        <v>0</v>
      </c>
      <c r="CV171" s="14">
        <v>0</v>
      </c>
      <c r="CW171" s="14">
        <v>0</v>
      </c>
      <c r="CX171" s="14">
        <v>0</v>
      </c>
    </row>
    <row r="172" spans="1:102" ht="15">
      <c r="A172" s="13" t="s">
        <v>26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1.2082270637617432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4.410206311747529</v>
      </c>
      <c r="AJ172" s="14">
        <v>3.472218219248584</v>
      </c>
      <c r="AK172" s="14">
        <v>1.0754024507620923</v>
      </c>
      <c r="AL172" s="14">
        <v>0.029432985242081634</v>
      </c>
      <c r="AM172" s="14">
        <v>56.52235234439552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/>
      <c r="AW172" s="14">
        <v>0</v>
      </c>
      <c r="AX172" s="14">
        <v>0</v>
      </c>
      <c r="AY172" s="14"/>
      <c r="AZ172" s="14"/>
      <c r="BA172" s="14">
        <v>0</v>
      </c>
      <c r="BB172" s="14">
        <v>0</v>
      </c>
      <c r="BC172" s="14">
        <v>0</v>
      </c>
      <c r="BD172" s="14"/>
      <c r="BE172" s="14">
        <v>0</v>
      </c>
      <c r="BF172" s="14">
        <v>0</v>
      </c>
      <c r="BG172" s="14">
        <v>0</v>
      </c>
      <c r="BH172" s="14">
        <v>0</v>
      </c>
      <c r="BI172" s="14">
        <v>0</v>
      </c>
      <c r="BJ172" s="14">
        <v>0</v>
      </c>
      <c r="BK172" s="14">
        <v>0</v>
      </c>
      <c r="BL172" s="14">
        <v>0</v>
      </c>
      <c r="BM172" s="14">
        <v>0</v>
      </c>
      <c r="BN172" s="14">
        <v>0</v>
      </c>
      <c r="BO172" s="14">
        <v>0</v>
      </c>
      <c r="BP172" s="14">
        <v>0</v>
      </c>
      <c r="BQ172" s="14">
        <v>0</v>
      </c>
      <c r="BR172" s="14">
        <v>0</v>
      </c>
      <c r="BS172" s="14">
        <v>0</v>
      </c>
      <c r="BT172" s="14">
        <v>0</v>
      </c>
      <c r="BU172" s="14">
        <v>0</v>
      </c>
      <c r="BV172" s="14">
        <v>0</v>
      </c>
      <c r="BW172" s="14">
        <v>0</v>
      </c>
      <c r="BX172" s="14">
        <v>0</v>
      </c>
      <c r="BY172" s="14">
        <v>0</v>
      </c>
      <c r="BZ172" s="14">
        <v>0</v>
      </c>
      <c r="CA172" s="14">
        <v>0</v>
      </c>
      <c r="CB172" s="14">
        <v>0</v>
      </c>
      <c r="CC172" s="14">
        <v>0</v>
      </c>
      <c r="CD172" s="14">
        <v>0</v>
      </c>
      <c r="CE172" s="14">
        <v>0</v>
      </c>
      <c r="CF172" s="14">
        <v>0</v>
      </c>
      <c r="CG172" s="14">
        <v>0</v>
      </c>
      <c r="CH172" s="14">
        <v>0</v>
      </c>
      <c r="CI172" s="14">
        <v>0</v>
      </c>
      <c r="CJ172" s="14">
        <v>0</v>
      </c>
      <c r="CK172" s="14">
        <v>0</v>
      </c>
      <c r="CL172" s="14">
        <v>0</v>
      </c>
      <c r="CM172" s="14">
        <v>0</v>
      </c>
      <c r="CN172" s="14">
        <v>0</v>
      </c>
      <c r="CO172" s="14">
        <v>0</v>
      </c>
      <c r="CP172" s="14">
        <v>0</v>
      </c>
      <c r="CQ172" s="14">
        <v>0</v>
      </c>
      <c r="CR172" s="14">
        <v>0</v>
      </c>
      <c r="CS172" s="14">
        <v>0</v>
      </c>
      <c r="CT172" s="14">
        <v>0</v>
      </c>
      <c r="CU172" s="14">
        <v>0</v>
      </c>
      <c r="CV172" s="14">
        <v>0</v>
      </c>
      <c r="CW172" s="14">
        <v>0</v>
      </c>
      <c r="CX172" s="14">
        <v>0</v>
      </c>
    </row>
    <row r="173" spans="1:102" ht="15">
      <c r="A173" s="13" t="s">
        <v>110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65.99419548271038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28.58444198807785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2.6594952201911917</v>
      </c>
      <c r="AJ173" s="14">
        <v>8.04823633556356</v>
      </c>
      <c r="AK173" s="14">
        <v>5.523658042550747</v>
      </c>
      <c r="AL173" s="14">
        <v>0.12483645464744969</v>
      </c>
      <c r="AM173" s="14">
        <v>2.7081343673845057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/>
      <c r="AW173" s="14">
        <v>0</v>
      </c>
      <c r="AX173" s="14">
        <v>0</v>
      </c>
      <c r="AY173" s="14"/>
      <c r="AZ173" s="14"/>
      <c r="BA173" s="14">
        <v>0</v>
      </c>
      <c r="BB173" s="14">
        <v>0</v>
      </c>
      <c r="BC173" s="14">
        <v>0.0008390022675736957</v>
      </c>
      <c r="BD173" s="14"/>
      <c r="BE173" s="14">
        <v>0</v>
      </c>
      <c r="BF173" s="14">
        <v>0</v>
      </c>
      <c r="BG173" s="14">
        <v>0</v>
      </c>
      <c r="BH173" s="14">
        <v>0</v>
      </c>
      <c r="BI173" s="14">
        <v>0</v>
      </c>
      <c r="BJ173" s="14">
        <v>0</v>
      </c>
      <c r="BK173" s="14">
        <v>0</v>
      </c>
      <c r="BL173" s="14">
        <v>0</v>
      </c>
      <c r="BM173" s="14">
        <v>0</v>
      </c>
      <c r="BN173" s="14">
        <v>0</v>
      </c>
      <c r="BO173" s="14">
        <v>0</v>
      </c>
      <c r="BP173" s="14">
        <v>0</v>
      </c>
      <c r="BQ173" s="14">
        <v>0</v>
      </c>
      <c r="BR173" s="14">
        <v>0</v>
      </c>
      <c r="BS173" s="14">
        <v>0</v>
      </c>
      <c r="BT173" s="14">
        <v>0</v>
      </c>
      <c r="BU173" s="14">
        <v>0</v>
      </c>
      <c r="BV173" s="14">
        <v>0</v>
      </c>
      <c r="BW173" s="14">
        <v>0</v>
      </c>
      <c r="BX173" s="14">
        <v>0</v>
      </c>
      <c r="BY173" s="14">
        <v>0</v>
      </c>
      <c r="BZ173" s="14">
        <v>0</v>
      </c>
      <c r="CA173" s="14">
        <v>0</v>
      </c>
      <c r="CB173" s="14">
        <v>0</v>
      </c>
      <c r="CC173" s="14">
        <v>0</v>
      </c>
      <c r="CD173" s="14">
        <v>0</v>
      </c>
      <c r="CE173" s="14">
        <v>0</v>
      </c>
      <c r="CF173" s="14">
        <v>0</v>
      </c>
      <c r="CG173" s="14">
        <v>0</v>
      </c>
      <c r="CH173" s="14">
        <v>0</v>
      </c>
      <c r="CI173" s="14">
        <v>0</v>
      </c>
      <c r="CJ173" s="14">
        <v>0</v>
      </c>
      <c r="CK173" s="14">
        <v>0</v>
      </c>
      <c r="CL173" s="14">
        <v>0</v>
      </c>
      <c r="CM173" s="14">
        <v>0</v>
      </c>
      <c r="CN173" s="14">
        <v>0</v>
      </c>
      <c r="CO173" s="14">
        <v>0</v>
      </c>
      <c r="CP173" s="14">
        <v>0</v>
      </c>
      <c r="CQ173" s="14">
        <v>0</v>
      </c>
      <c r="CR173" s="14">
        <v>0</v>
      </c>
      <c r="CS173" s="14">
        <v>0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</row>
    <row r="174" spans="1:102" ht="15">
      <c r="A174" s="13" t="s">
        <v>111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42.450698748568946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0.00532490700371985</v>
      </c>
      <c r="AJ174" s="14">
        <v>0.007309933093154914</v>
      </c>
      <c r="AK174" s="14">
        <v>0.009165361796267832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/>
      <c r="AW174" s="14">
        <v>0</v>
      </c>
      <c r="AX174" s="14">
        <v>0</v>
      </c>
      <c r="AY174" s="14"/>
      <c r="AZ174" s="14"/>
      <c r="BA174" s="14">
        <v>0</v>
      </c>
      <c r="BB174" s="14">
        <v>0</v>
      </c>
      <c r="BC174" s="14">
        <v>0</v>
      </c>
      <c r="BD174" s="14"/>
      <c r="BE174" s="14"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4">
        <v>0</v>
      </c>
      <c r="BN174" s="14">
        <v>0</v>
      </c>
      <c r="BO174" s="14">
        <v>0</v>
      </c>
      <c r="BP174" s="14">
        <v>0</v>
      </c>
      <c r="BQ174" s="14">
        <v>0</v>
      </c>
      <c r="BR174" s="14">
        <v>0</v>
      </c>
      <c r="BS174" s="14">
        <v>0</v>
      </c>
      <c r="BT174" s="14">
        <v>0</v>
      </c>
      <c r="BU174" s="14">
        <v>0</v>
      </c>
      <c r="BV174" s="14">
        <v>0</v>
      </c>
      <c r="BW174" s="14">
        <v>0</v>
      </c>
      <c r="BX174" s="14">
        <v>0</v>
      </c>
      <c r="BY174" s="14">
        <v>0</v>
      </c>
      <c r="BZ174" s="14">
        <v>0</v>
      </c>
      <c r="CA174" s="14">
        <v>0</v>
      </c>
      <c r="CB174" s="14">
        <v>0</v>
      </c>
      <c r="CC174" s="14">
        <v>0</v>
      </c>
      <c r="CD174" s="14">
        <v>0</v>
      </c>
      <c r="CE174" s="14">
        <v>0</v>
      </c>
      <c r="CF174" s="14">
        <v>0</v>
      </c>
      <c r="CG174" s="14">
        <v>0</v>
      </c>
      <c r="CH174" s="14">
        <v>0</v>
      </c>
      <c r="CI174" s="14">
        <v>0</v>
      </c>
      <c r="CJ174" s="14">
        <v>0</v>
      </c>
      <c r="CK174" s="14">
        <v>0</v>
      </c>
      <c r="CL174" s="14">
        <v>0</v>
      </c>
      <c r="CM174" s="14">
        <v>0</v>
      </c>
      <c r="CN174" s="14">
        <v>0</v>
      </c>
      <c r="CO174" s="14">
        <v>0</v>
      </c>
      <c r="CP174" s="14">
        <v>0</v>
      </c>
      <c r="CQ174" s="14">
        <v>0</v>
      </c>
      <c r="CR174" s="14">
        <v>0</v>
      </c>
      <c r="CS174" s="14">
        <v>0</v>
      </c>
      <c r="CT174" s="14">
        <v>0</v>
      </c>
      <c r="CU174" s="14">
        <v>0</v>
      </c>
      <c r="CV174" s="14">
        <v>0</v>
      </c>
      <c r="CW174" s="14">
        <v>0</v>
      </c>
      <c r="CX174" s="14">
        <v>0</v>
      </c>
    </row>
    <row r="175" spans="1:102" ht="15">
      <c r="A175" s="13" t="s">
        <v>91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/>
      <c r="AW175" s="14">
        <v>0</v>
      </c>
      <c r="AX175" s="14">
        <v>0</v>
      </c>
      <c r="AY175" s="14"/>
      <c r="AZ175" s="14"/>
      <c r="BA175" s="14">
        <v>0</v>
      </c>
      <c r="BB175" s="14">
        <v>0</v>
      </c>
      <c r="BC175" s="14">
        <v>0</v>
      </c>
      <c r="BD175" s="14"/>
      <c r="BE175" s="14">
        <v>0</v>
      </c>
      <c r="BF175" s="14">
        <v>0</v>
      </c>
      <c r="BG175" s="14">
        <v>0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4">
        <v>0</v>
      </c>
      <c r="BN175" s="14">
        <v>0</v>
      </c>
      <c r="BO175" s="14">
        <v>0</v>
      </c>
      <c r="BP175" s="14">
        <v>0</v>
      </c>
      <c r="BQ175" s="14">
        <v>0</v>
      </c>
      <c r="BR175" s="14">
        <v>0</v>
      </c>
      <c r="BS175" s="14">
        <v>0</v>
      </c>
      <c r="BT175" s="14">
        <v>0</v>
      </c>
      <c r="BU175" s="14">
        <v>0</v>
      </c>
      <c r="BV175" s="14">
        <v>0</v>
      </c>
      <c r="BW175" s="14">
        <v>0</v>
      </c>
      <c r="BX175" s="14">
        <v>0</v>
      </c>
      <c r="BY175" s="14">
        <v>0</v>
      </c>
      <c r="BZ175" s="14">
        <v>0</v>
      </c>
      <c r="CA175" s="14">
        <v>0</v>
      </c>
      <c r="CB175" s="14">
        <v>0</v>
      </c>
      <c r="CC175" s="14">
        <v>0</v>
      </c>
      <c r="CD175" s="14">
        <v>0</v>
      </c>
      <c r="CE175" s="14">
        <v>0</v>
      </c>
      <c r="CF175" s="14">
        <v>0</v>
      </c>
      <c r="CG175" s="14">
        <v>0</v>
      </c>
      <c r="CH175" s="14">
        <v>0</v>
      </c>
      <c r="CI175" s="14">
        <v>0</v>
      </c>
      <c r="CJ175" s="14">
        <v>0</v>
      </c>
      <c r="CK175" s="14">
        <v>0</v>
      </c>
      <c r="CL175" s="14">
        <v>0</v>
      </c>
      <c r="CM175" s="14">
        <v>0</v>
      </c>
      <c r="CN175" s="14">
        <v>0</v>
      </c>
      <c r="CO175" s="14">
        <v>0</v>
      </c>
      <c r="CP175" s="14">
        <v>0</v>
      </c>
      <c r="CQ175" s="14">
        <v>0</v>
      </c>
      <c r="CR175" s="14">
        <v>0</v>
      </c>
      <c r="CS175" s="14">
        <v>0</v>
      </c>
      <c r="CT175" s="14">
        <v>0</v>
      </c>
      <c r="CU175" s="14">
        <v>0</v>
      </c>
      <c r="CV175" s="14">
        <v>0</v>
      </c>
      <c r="CW175" s="14">
        <v>0</v>
      </c>
      <c r="CX175" s="14">
        <v>0</v>
      </c>
    </row>
    <row r="176" spans="1:102" ht="15">
      <c r="A176" s="13" t="s">
        <v>96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0.5832820307815312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1.5359398424063033</v>
      </c>
      <c r="AJ176" s="14">
        <v>10.248526196603189</v>
      </c>
      <c r="AK176" s="14">
        <v>2.835151915645516</v>
      </c>
      <c r="AL176" s="14">
        <v>0</v>
      </c>
      <c r="AM176" s="14">
        <v>27.25299327483239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/>
      <c r="AW176" s="14">
        <v>0</v>
      </c>
      <c r="AX176" s="14">
        <v>0</v>
      </c>
      <c r="AY176" s="14"/>
      <c r="AZ176" s="14"/>
      <c r="BA176" s="14">
        <v>0</v>
      </c>
      <c r="BB176" s="14">
        <v>0</v>
      </c>
      <c r="BC176" s="14">
        <v>0</v>
      </c>
      <c r="BD176" s="14"/>
      <c r="BE176" s="14">
        <v>0</v>
      </c>
      <c r="BF176" s="14">
        <v>0</v>
      </c>
      <c r="BG176" s="14">
        <v>0</v>
      </c>
      <c r="BH176" s="14">
        <v>0</v>
      </c>
      <c r="BI176" s="14">
        <v>0</v>
      </c>
      <c r="BJ176" s="14">
        <v>0</v>
      </c>
      <c r="BK176" s="14">
        <v>0</v>
      </c>
      <c r="BL176" s="14">
        <v>0</v>
      </c>
      <c r="BM176" s="14">
        <v>0</v>
      </c>
      <c r="BN176" s="14">
        <v>0</v>
      </c>
      <c r="BO176" s="14">
        <v>0</v>
      </c>
      <c r="BP176" s="14">
        <v>0</v>
      </c>
      <c r="BQ176" s="14">
        <v>0</v>
      </c>
      <c r="BR176" s="14">
        <v>0</v>
      </c>
      <c r="BS176" s="14">
        <v>0</v>
      </c>
      <c r="BT176" s="14">
        <v>0</v>
      </c>
      <c r="BU176" s="14">
        <v>0</v>
      </c>
      <c r="BV176" s="14">
        <v>0</v>
      </c>
      <c r="BW176" s="14">
        <v>0</v>
      </c>
      <c r="BX176" s="14">
        <v>0</v>
      </c>
      <c r="BY176" s="14">
        <v>0</v>
      </c>
      <c r="BZ176" s="14">
        <v>0</v>
      </c>
      <c r="CA176" s="14">
        <v>0</v>
      </c>
      <c r="CB176" s="14">
        <v>0</v>
      </c>
      <c r="CC176" s="14">
        <v>0</v>
      </c>
      <c r="CD176" s="14">
        <v>0</v>
      </c>
      <c r="CE176" s="14">
        <v>0</v>
      </c>
      <c r="CF176" s="14">
        <v>0</v>
      </c>
      <c r="CG176" s="14">
        <v>0</v>
      </c>
      <c r="CH176" s="14">
        <v>0</v>
      </c>
      <c r="CI176" s="14">
        <v>0</v>
      </c>
      <c r="CJ176" s="14">
        <v>0</v>
      </c>
      <c r="CK176" s="14">
        <v>0</v>
      </c>
      <c r="CL176" s="14">
        <v>0</v>
      </c>
      <c r="CM176" s="14">
        <v>0</v>
      </c>
      <c r="CN176" s="14">
        <v>0</v>
      </c>
      <c r="CO176" s="14">
        <v>0</v>
      </c>
      <c r="CP176" s="14">
        <v>0</v>
      </c>
      <c r="CQ176" s="14">
        <v>0</v>
      </c>
      <c r="CR176" s="14">
        <v>0</v>
      </c>
      <c r="CS176" s="14">
        <v>0</v>
      </c>
      <c r="CT176" s="14">
        <v>0</v>
      </c>
      <c r="CU176" s="14">
        <v>0</v>
      </c>
      <c r="CV176" s="14">
        <v>0</v>
      </c>
      <c r="CW176" s="14">
        <v>0</v>
      </c>
      <c r="CX176" s="14">
        <v>0</v>
      </c>
    </row>
    <row r="177" spans="1:102" ht="15">
      <c r="A177" s="13" t="s">
        <v>100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/>
      <c r="AW177" s="14">
        <v>0</v>
      </c>
      <c r="AX177" s="14">
        <v>0</v>
      </c>
      <c r="AY177" s="14"/>
      <c r="AZ177" s="14"/>
      <c r="BA177" s="14">
        <v>0</v>
      </c>
      <c r="BB177" s="14">
        <v>0</v>
      </c>
      <c r="BC177" s="14">
        <v>0</v>
      </c>
      <c r="BD177" s="14"/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4">
        <v>0</v>
      </c>
      <c r="BO177" s="14">
        <v>0</v>
      </c>
      <c r="BP177" s="14">
        <v>0</v>
      </c>
      <c r="BQ177" s="14">
        <v>0</v>
      </c>
      <c r="BR177" s="14">
        <v>0</v>
      </c>
      <c r="BS177" s="14">
        <v>0</v>
      </c>
      <c r="BT177" s="14">
        <v>0</v>
      </c>
      <c r="BU177" s="14">
        <v>0</v>
      </c>
      <c r="BV177" s="14">
        <v>0</v>
      </c>
      <c r="BW177" s="14">
        <v>0</v>
      </c>
      <c r="BX177" s="14">
        <v>0</v>
      </c>
      <c r="BY177" s="14">
        <v>0</v>
      </c>
      <c r="BZ177" s="14">
        <v>0</v>
      </c>
      <c r="CA177" s="14">
        <v>0</v>
      </c>
      <c r="CB177" s="14">
        <v>0</v>
      </c>
      <c r="CC177" s="14">
        <v>0</v>
      </c>
      <c r="CD177" s="14">
        <v>0</v>
      </c>
      <c r="CE177" s="14">
        <v>0</v>
      </c>
      <c r="CF177" s="14">
        <v>0</v>
      </c>
      <c r="CG177" s="14">
        <v>0</v>
      </c>
      <c r="CH177" s="14">
        <v>0</v>
      </c>
      <c r="CI177" s="14">
        <v>0</v>
      </c>
      <c r="CJ177" s="14">
        <v>0</v>
      </c>
      <c r="CK177" s="14">
        <v>0</v>
      </c>
      <c r="CL177" s="14">
        <v>0</v>
      </c>
      <c r="CM177" s="14">
        <v>0</v>
      </c>
      <c r="CN177" s="14">
        <v>0</v>
      </c>
      <c r="CO177" s="14">
        <v>0</v>
      </c>
      <c r="CP177" s="14">
        <v>0</v>
      </c>
      <c r="CQ177" s="14">
        <v>0</v>
      </c>
      <c r="CR177" s="14">
        <v>0</v>
      </c>
      <c r="CS177" s="14">
        <v>0</v>
      </c>
      <c r="CT177" s="14">
        <v>0</v>
      </c>
      <c r="CU177" s="14">
        <v>0</v>
      </c>
      <c r="CV177" s="14">
        <v>0</v>
      </c>
      <c r="CW177" s="14">
        <v>0</v>
      </c>
      <c r="CX177" s="14">
        <v>0</v>
      </c>
    </row>
    <row r="178" spans="1:102" ht="15">
      <c r="A178" s="13" t="s">
        <v>102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/>
      <c r="AW178" s="14">
        <v>0</v>
      </c>
      <c r="AX178" s="14">
        <v>0</v>
      </c>
      <c r="AY178" s="14"/>
      <c r="AZ178" s="14"/>
      <c r="BA178" s="14">
        <v>0</v>
      </c>
      <c r="BB178" s="14">
        <v>0</v>
      </c>
      <c r="BC178" s="14">
        <v>0</v>
      </c>
      <c r="BD178" s="14"/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0</v>
      </c>
      <c r="BO178" s="14">
        <v>0</v>
      </c>
      <c r="BP178" s="14">
        <v>0</v>
      </c>
      <c r="BQ178" s="14">
        <v>0</v>
      </c>
      <c r="BR178" s="14">
        <v>0</v>
      </c>
      <c r="BS178" s="14">
        <v>0</v>
      </c>
      <c r="BT178" s="14">
        <v>0</v>
      </c>
      <c r="BU178" s="14">
        <v>0</v>
      </c>
      <c r="BV178" s="14">
        <v>0</v>
      </c>
      <c r="BW178" s="14">
        <v>0</v>
      </c>
      <c r="BX178" s="14">
        <v>0</v>
      </c>
      <c r="BY178" s="14">
        <v>0</v>
      </c>
      <c r="BZ178" s="14">
        <v>0</v>
      </c>
      <c r="CA178" s="14">
        <v>0</v>
      </c>
      <c r="CB178" s="14">
        <v>0</v>
      </c>
      <c r="CC178" s="14">
        <v>0</v>
      </c>
      <c r="CD178" s="14">
        <v>0</v>
      </c>
      <c r="CE178" s="14">
        <v>0</v>
      </c>
      <c r="CF178" s="14">
        <v>0</v>
      </c>
      <c r="CG178" s="14">
        <v>0</v>
      </c>
      <c r="CH178" s="14">
        <v>0</v>
      </c>
      <c r="CI178" s="14">
        <v>0</v>
      </c>
      <c r="CJ178" s="14">
        <v>0</v>
      </c>
      <c r="CK178" s="14">
        <v>0</v>
      </c>
      <c r="CL178" s="14">
        <v>0</v>
      </c>
      <c r="CM178" s="14">
        <v>0</v>
      </c>
      <c r="CN178" s="14">
        <v>0</v>
      </c>
      <c r="CO178" s="14">
        <v>0</v>
      </c>
      <c r="CP178" s="14">
        <v>0</v>
      </c>
      <c r="CQ178" s="14">
        <v>0</v>
      </c>
      <c r="CR178" s="14">
        <v>0</v>
      </c>
      <c r="CS178" s="14">
        <v>0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</row>
    <row r="179" spans="1:102" ht="15">
      <c r="A179" s="13" t="s">
        <v>106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/>
      <c r="AW179" s="14">
        <v>0</v>
      </c>
      <c r="AX179" s="14">
        <v>0</v>
      </c>
      <c r="AY179" s="14"/>
      <c r="AZ179" s="14"/>
      <c r="BA179" s="14">
        <v>0</v>
      </c>
      <c r="BB179" s="14">
        <v>0</v>
      </c>
      <c r="BC179" s="14">
        <v>0</v>
      </c>
      <c r="BD179" s="14"/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0</v>
      </c>
      <c r="BP179" s="14">
        <v>0</v>
      </c>
      <c r="BQ179" s="14">
        <v>0</v>
      </c>
      <c r="BR179" s="14">
        <v>0</v>
      </c>
      <c r="BS179" s="14">
        <v>0</v>
      </c>
      <c r="BT179" s="14">
        <v>0</v>
      </c>
      <c r="BU179" s="14">
        <v>0</v>
      </c>
      <c r="BV179" s="14">
        <v>0</v>
      </c>
      <c r="BW179" s="14">
        <v>0</v>
      </c>
      <c r="BX179" s="14">
        <v>0</v>
      </c>
      <c r="BY179" s="14">
        <v>0</v>
      </c>
      <c r="BZ179" s="14">
        <v>0</v>
      </c>
      <c r="CA179" s="14">
        <v>0</v>
      </c>
      <c r="CB179" s="14">
        <v>0</v>
      </c>
      <c r="CC179" s="14">
        <v>0</v>
      </c>
      <c r="CD179" s="14">
        <v>0</v>
      </c>
      <c r="CE179" s="14">
        <v>0</v>
      </c>
      <c r="CF179" s="14">
        <v>0</v>
      </c>
      <c r="CG179" s="14">
        <v>0</v>
      </c>
      <c r="CH179" s="14">
        <v>0</v>
      </c>
      <c r="CI179" s="14">
        <v>0</v>
      </c>
      <c r="CJ179" s="14">
        <v>0</v>
      </c>
      <c r="CK179" s="14">
        <v>0</v>
      </c>
      <c r="CL179" s="14">
        <v>0</v>
      </c>
      <c r="CM179" s="14">
        <v>0</v>
      </c>
      <c r="CN179" s="14">
        <v>0</v>
      </c>
      <c r="CO179" s="14">
        <v>0</v>
      </c>
      <c r="CP179" s="14">
        <v>0</v>
      </c>
      <c r="CQ179" s="14">
        <v>0</v>
      </c>
      <c r="CR179" s="14">
        <v>0</v>
      </c>
      <c r="CS179" s="14">
        <v>0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</row>
    <row r="180" spans="1:102" ht="15">
      <c r="A180" s="13" t="s">
        <v>33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/>
      <c r="AW180" s="14">
        <v>0</v>
      </c>
      <c r="AX180" s="14">
        <v>0</v>
      </c>
      <c r="AY180" s="14"/>
      <c r="AZ180" s="14"/>
      <c r="BA180" s="14">
        <v>0</v>
      </c>
      <c r="BB180" s="14">
        <v>0</v>
      </c>
      <c r="BC180" s="14">
        <v>0</v>
      </c>
      <c r="BD180" s="14"/>
      <c r="BE180" s="14"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14">
        <v>0</v>
      </c>
      <c r="BM180" s="14">
        <v>0</v>
      </c>
      <c r="BN180" s="14">
        <v>0</v>
      </c>
      <c r="BO180" s="14">
        <v>0</v>
      </c>
      <c r="BP180" s="14">
        <v>0</v>
      </c>
      <c r="BQ180" s="14">
        <v>0</v>
      </c>
      <c r="BR180" s="14">
        <v>0</v>
      </c>
      <c r="BS180" s="14">
        <v>0</v>
      </c>
      <c r="BT180" s="14">
        <v>0</v>
      </c>
      <c r="BU180" s="14">
        <v>0</v>
      </c>
      <c r="BV180" s="14">
        <v>0</v>
      </c>
      <c r="BW180" s="14">
        <v>0</v>
      </c>
      <c r="BX180" s="14">
        <v>0</v>
      </c>
      <c r="BY180" s="14">
        <v>0</v>
      </c>
      <c r="BZ180" s="14">
        <v>0</v>
      </c>
      <c r="CA180" s="14">
        <v>0</v>
      </c>
      <c r="CB180" s="14">
        <v>0</v>
      </c>
      <c r="CC180" s="14">
        <v>0</v>
      </c>
      <c r="CD180" s="14">
        <v>0</v>
      </c>
      <c r="CE180" s="14">
        <v>0</v>
      </c>
      <c r="CF180" s="14">
        <v>0</v>
      </c>
      <c r="CG180" s="14">
        <v>0</v>
      </c>
      <c r="CH180" s="14">
        <v>0</v>
      </c>
      <c r="CI180" s="14">
        <v>0</v>
      </c>
      <c r="CJ180" s="14">
        <v>0</v>
      </c>
      <c r="CK180" s="14">
        <v>0</v>
      </c>
      <c r="CL180" s="14">
        <v>0</v>
      </c>
      <c r="CM180" s="14">
        <v>0</v>
      </c>
      <c r="CN180" s="14">
        <v>0</v>
      </c>
      <c r="CO180" s="14">
        <v>0</v>
      </c>
      <c r="CP180" s="14">
        <v>0</v>
      </c>
      <c r="CQ180" s="14">
        <v>0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</row>
    <row r="181" spans="1:102" ht="15">
      <c r="A181" s="13" t="s">
        <v>108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/>
      <c r="AW181" s="14">
        <v>0</v>
      </c>
      <c r="AX181" s="14">
        <v>0</v>
      </c>
      <c r="AY181" s="14"/>
      <c r="AZ181" s="14"/>
      <c r="BA181" s="14">
        <v>0</v>
      </c>
      <c r="BB181" s="14">
        <v>0</v>
      </c>
      <c r="BC181" s="14">
        <v>0</v>
      </c>
      <c r="BD181" s="14"/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  <c r="BP181" s="14">
        <v>0</v>
      </c>
      <c r="BQ181" s="14">
        <v>0</v>
      </c>
      <c r="BR181" s="14">
        <v>0</v>
      </c>
      <c r="BS181" s="14">
        <v>0</v>
      </c>
      <c r="BT181" s="14">
        <v>0</v>
      </c>
      <c r="BU181" s="14">
        <v>0</v>
      </c>
      <c r="BV181" s="14">
        <v>0</v>
      </c>
      <c r="BW181" s="14">
        <v>0</v>
      </c>
      <c r="BX181" s="14">
        <v>0</v>
      </c>
      <c r="BY181" s="14">
        <v>0</v>
      </c>
      <c r="BZ181" s="14">
        <v>0</v>
      </c>
      <c r="CA181" s="14">
        <v>0</v>
      </c>
      <c r="CB181" s="14">
        <v>0</v>
      </c>
      <c r="CC181" s="14">
        <v>0</v>
      </c>
      <c r="CD181" s="14">
        <v>0</v>
      </c>
      <c r="CE181" s="14">
        <v>0</v>
      </c>
      <c r="CF181" s="14">
        <v>0</v>
      </c>
      <c r="CG181" s="14">
        <v>0</v>
      </c>
      <c r="CH181" s="14">
        <v>0</v>
      </c>
      <c r="CI181" s="14">
        <v>0</v>
      </c>
      <c r="CJ181" s="14">
        <v>0</v>
      </c>
      <c r="CK181" s="14">
        <v>0</v>
      </c>
      <c r="CL181" s="14">
        <v>0</v>
      </c>
      <c r="CM181" s="14">
        <v>0</v>
      </c>
      <c r="CN181" s="14"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</row>
    <row r="182" spans="1:102" ht="15">
      <c r="A182" s="13" t="s">
        <v>0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0.006508219671213149</v>
      </c>
      <c r="AJ182" s="14">
        <v>0.2046781266083376</v>
      </c>
      <c r="AK182" s="14">
        <v>0.0488819295800951</v>
      </c>
      <c r="AL182" s="14">
        <v>0</v>
      </c>
      <c r="AM182" s="14">
        <v>0.004136134963550219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/>
      <c r="AW182" s="14">
        <v>0</v>
      </c>
      <c r="AX182" s="14">
        <v>0</v>
      </c>
      <c r="AY182" s="14"/>
      <c r="AZ182" s="14"/>
      <c r="BA182" s="14">
        <v>0</v>
      </c>
      <c r="BB182" s="14">
        <v>0</v>
      </c>
      <c r="BC182" s="14">
        <v>0</v>
      </c>
      <c r="BD182" s="14"/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4">
        <v>0</v>
      </c>
      <c r="BN182" s="14">
        <v>0</v>
      </c>
      <c r="BO182" s="14">
        <v>0</v>
      </c>
      <c r="BP182" s="14">
        <v>0</v>
      </c>
      <c r="BQ182" s="14">
        <v>0</v>
      </c>
      <c r="BR182" s="14">
        <v>0</v>
      </c>
      <c r="BS182" s="14">
        <v>0</v>
      </c>
      <c r="BT182" s="14">
        <v>0</v>
      </c>
      <c r="BU182" s="14">
        <v>0</v>
      </c>
      <c r="BV182" s="14">
        <v>0</v>
      </c>
      <c r="BW182" s="14">
        <v>0</v>
      </c>
      <c r="BX182" s="14">
        <v>0</v>
      </c>
      <c r="BY182" s="14">
        <v>0</v>
      </c>
      <c r="BZ182" s="14">
        <v>0</v>
      </c>
      <c r="CA182" s="14">
        <v>0</v>
      </c>
      <c r="CB182" s="14">
        <v>0</v>
      </c>
      <c r="CC182" s="14">
        <v>0</v>
      </c>
      <c r="CD182" s="14">
        <v>0</v>
      </c>
      <c r="CE182" s="14">
        <v>0</v>
      </c>
      <c r="CF182" s="14">
        <v>0</v>
      </c>
      <c r="CG182" s="14">
        <v>0</v>
      </c>
      <c r="CH182" s="14">
        <v>0</v>
      </c>
      <c r="CI182" s="14">
        <v>0</v>
      </c>
      <c r="CJ182" s="14">
        <v>0</v>
      </c>
      <c r="CK182" s="14">
        <v>0</v>
      </c>
      <c r="CL182" s="14">
        <v>0</v>
      </c>
      <c r="CM182" s="14">
        <v>0</v>
      </c>
      <c r="CN182" s="14">
        <v>0</v>
      </c>
      <c r="CO182" s="14">
        <v>0</v>
      </c>
      <c r="CP182" s="14">
        <v>0</v>
      </c>
      <c r="CQ182" s="14">
        <v>0</v>
      </c>
      <c r="CR182" s="14">
        <v>0</v>
      </c>
      <c r="CS182" s="14">
        <v>0</v>
      </c>
      <c r="CT182" s="14">
        <v>0</v>
      </c>
      <c r="CU182" s="14">
        <v>0</v>
      </c>
      <c r="CV182" s="14">
        <v>0</v>
      </c>
      <c r="CW182" s="14">
        <v>0</v>
      </c>
      <c r="CX182" s="14">
        <v>0</v>
      </c>
    </row>
    <row r="183" spans="1:102" ht="15">
      <c r="A183" s="13" t="s">
        <v>109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/>
      <c r="AW183" s="14">
        <v>0</v>
      </c>
      <c r="AX183" s="14">
        <v>0</v>
      </c>
      <c r="AY183" s="14"/>
      <c r="AZ183" s="14"/>
      <c r="BA183" s="14">
        <v>0</v>
      </c>
      <c r="BB183" s="14">
        <v>0</v>
      </c>
      <c r="BC183" s="14">
        <v>0</v>
      </c>
      <c r="BD183" s="14"/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4">
        <v>0</v>
      </c>
      <c r="BN183" s="14">
        <v>0</v>
      </c>
      <c r="BO183" s="14">
        <v>0</v>
      </c>
      <c r="BP183" s="14">
        <v>0</v>
      </c>
      <c r="BQ183" s="14">
        <v>0</v>
      </c>
      <c r="BR183" s="14">
        <v>0</v>
      </c>
      <c r="BS183" s="14">
        <v>0</v>
      </c>
      <c r="BT183" s="14">
        <v>0</v>
      </c>
      <c r="BU183" s="14">
        <v>0</v>
      </c>
      <c r="BV183" s="14">
        <v>0</v>
      </c>
      <c r="BW183" s="14">
        <v>0</v>
      </c>
      <c r="BX183" s="14">
        <v>0</v>
      </c>
      <c r="BY183" s="14">
        <v>0</v>
      </c>
      <c r="BZ183" s="14">
        <v>0</v>
      </c>
      <c r="CA183" s="14">
        <v>0</v>
      </c>
      <c r="CB183" s="14">
        <v>0</v>
      </c>
      <c r="CC183" s="14">
        <v>0</v>
      </c>
      <c r="CD183" s="14">
        <v>0</v>
      </c>
      <c r="CE183" s="14">
        <v>0</v>
      </c>
      <c r="CF183" s="14">
        <v>0</v>
      </c>
      <c r="CG183" s="14">
        <v>0</v>
      </c>
      <c r="CH183" s="14">
        <v>0</v>
      </c>
      <c r="CI183" s="14">
        <v>0</v>
      </c>
      <c r="CJ183" s="14">
        <v>0</v>
      </c>
      <c r="CK183" s="14">
        <v>0</v>
      </c>
      <c r="CL183" s="14">
        <v>0</v>
      </c>
      <c r="CM183" s="14">
        <v>0</v>
      </c>
      <c r="CN183" s="14">
        <v>0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</row>
    <row r="184" spans="1:102" ht="15">
      <c r="A184" s="13" t="s">
        <v>112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0.011209585093363863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0.003055120598755944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/>
      <c r="AW184" s="14">
        <v>0</v>
      </c>
      <c r="AX184" s="14">
        <v>0</v>
      </c>
      <c r="AY184" s="14"/>
      <c r="AZ184" s="14"/>
      <c r="BA184" s="14">
        <v>0</v>
      </c>
      <c r="BB184" s="14">
        <v>0</v>
      </c>
      <c r="BC184" s="14">
        <v>0</v>
      </c>
      <c r="BD184" s="14"/>
      <c r="BE184" s="14">
        <v>0</v>
      </c>
      <c r="BF184" s="14">
        <v>0</v>
      </c>
      <c r="BG184" s="14">
        <v>0</v>
      </c>
      <c r="BH184" s="14">
        <v>0</v>
      </c>
      <c r="BI184" s="14">
        <v>0</v>
      </c>
      <c r="BJ184" s="14">
        <v>0</v>
      </c>
      <c r="BK184" s="14">
        <v>0</v>
      </c>
      <c r="BL184" s="14">
        <v>0</v>
      </c>
      <c r="BM184" s="14">
        <v>0</v>
      </c>
      <c r="BN184" s="14">
        <v>0</v>
      </c>
      <c r="BO184" s="14">
        <v>0</v>
      </c>
      <c r="BP184" s="14">
        <v>0</v>
      </c>
      <c r="BQ184" s="14">
        <v>0</v>
      </c>
      <c r="BR184" s="14">
        <v>0</v>
      </c>
      <c r="BS184" s="14">
        <v>0</v>
      </c>
      <c r="BT184" s="14">
        <v>0</v>
      </c>
      <c r="BU184" s="14">
        <v>0</v>
      </c>
      <c r="BV184" s="14">
        <v>0</v>
      </c>
      <c r="BW184" s="14">
        <v>0</v>
      </c>
      <c r="BX184" s="14">
        <v>0</v>
      </c>
      <c r="BY184" s="14">
        <v>0</v>
      </c>
      <c r="BZ184" s="14">
        <v>0</v>
      </c>
      <c r="CA184" s="14">
        <v>0</v>
      </c>
      <c r="CB184" s="14">
        <v>0</v>
      </c>
      <c r="CC184" s="14">
        <v>0</v>
      </c>
      <c r="CD184" s="14">
        <v>0</v>
      </c>
      <c r="CE184" s="14">
        <v>0</v>
      </c>
      <c r="CF184" s="14">
        <v>0</v>
      </c>
      <c r="CG184" s="14">
        <v>0</v>
      </c>
      <c r="CH184" s="14">
        <v>0</v>
      </c>
      <c r="CI184" s="14">
        <v>0</v>
      </c>
      <c r="CJ184" s="14">
        <v>0</v>
      </c>
      <c r="CK184" s="14">
        <v>0</v>
      </c>
      <c r="CL184" s="14">
        <v>0</v>
      </c>
      <c r="CM184" s="14">
        <v>0</v>
      </c>
      <c r="CN184" s="14">
        <v>0</v>
      </c>
      <c r="CO184" s="14">
        <v>0</v>
      </c>
      <c r="CP184" s="14">
        <v>0</v>
      </c>
      <c r="CQ184" s="14">
        <v>0</v>
      </c>
      <c r="CR184" s="14">
        <v>0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</row>
    <row r="185" spans="1:102" ht="15">
      <c r="A185" s="13" t="s">
        <v>92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/>
      <c r="AW185" s="14">
        <v>0</v>
      </c>
      <c r="AX185" s="14">
        <v>0</v>
      </c>
      <c r="AY185" s="14"/>
      <c r="AZ185" s="14"/>
      <c r="BA185" s="14">
        <v>0</v>
      </c>
      <c r="BB185" s="14">
        <v>0</v>
      </c>
      <c r="BC185" s="14">
        <v>0</v>
      </c>
      <c r="BD185" s="14"/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0</v>
      </c>
      <c r="BN185" s="14">
        <v>0</v>
      </c>
      <c r="BO185" s="14">
        <v>0</v>
      </c>
      <c r="BP185" s="14">
        <v>0</v>
      </c>
      <c r="BQ185" s="14">
        <v>0</v>
      </c>
      <c r="BR185" s="14">
        <v>0</v>
      </c>
      <c r="BS185" s="14">
        <v>0</v>
      </c>
      <c r="BT185" s="14">
        <v>0</v>
      </c>
      <c r="BU185" s="14">
        <v>0</v>
      </c>
      <c r="BV185" s="14">
        <v>0</v>
      </c>
      <c r="BW185" s="14">
        <v>0</v>
      </c>
      <c r="BX185" s="14">
        <v>0</v>
      </c>
      <c r="BY185" s="14">
        <v>0</v>
      </c>
      <c r="BZ185" s="14">
        <v>0</v>
      </c>
      <c r="CA185" s="14">
        <v>0</v>
      </c>
      <c r="CB185" s="14">
        <v>0</v>
      </c>
      <c r="CC185" s="14">
        <v>0</v>
      </c>
      <c r="CD185" s="14">
        <v>0</v>
      </c>
      <c r="CE185" s="14">
        <v>0</v>
      </c>
      <c r="CF185" s="14">
        <v>0</v>
      </c>
      <c r="CG185" s="14">
        <v>0</v>
      </c>
      <c r="CH185" s="14">
        <v>0</v>
      </c>
      <c r="CI185" s="14">
        <v>0</v>
      </c>
      <c r="CJ185" s="14">
        <v>0</v>
      </c>
      <c r="CK185" s="14">
        <v>0</v>
      </c>
      <c r="CL185" s="14">
        <v>0</v>
      </c>
      <c r="CM185" s="14">
        <v>0</v>
      </c>
      <c r="CN185" s="14">
        <v>0</v>
      </c>
      <c r="CO185" s="14">
        <v>0</v>
      </c>
      <c r="CP185" s="14">
        <v>0</v>
      </c>
      <c r="CQ185" s="14">
        <v>0</v>
      </c>
      <c r="CR185" s="14">
        <v>0</v>
      </c>
      <c r="CS185" s="14">
        <v>0</v>
      </c>
      <c r="CT185" s="14">
        <v>0</v>
      </c>
      <c r="CU185" s="14">
        <v>0</v>
      </c>
      <c r="CV185" s="14">
        <v>0</v>
      </c>
      <c r="CW185" s="14">
        <v>0</v>
      </c>
      <c r="CX185" s="14">
        <v>0</v>
      </c>
    </row>
    <row r="186" spans="1:102" ht="15">
      <c r="A186" s="13" t="s">
        <v>107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0.2690300422407327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50.90707971681133</v>
      </c>
      <c r="AJ186" s="14">
        <v>10.28873082861554</v>
      </c>
      <c r="AK186" s="14">
        <v>3.2537034376750804</v>
      </c>
      <c r="AL186" s="14">
        <v>0</v>
      </c>
      <c r="AM186" s="14">
        <v>0.4353282049136606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/>
      <c r="AW186" s="14">
        <v>0</v>
      </c>
      <c r="AX186" s="14">
        <v>0</v>
      </c>
      <c r="AY186" s="14"/>
      <c r="AZ186" s="14"/>
      <c r="BA186" s="14">
        <v>0</v>
      </c>
      <c r="BB186" s="14">
        <v>0</v>
      </c>
      <c r="BC186" s="14">
        <v>0</v>
      </c>
      <c r="BD186" s="14"/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0</v>
      </c>
      <c r="BN186" s="14">
        <v>0</v>
      </c>
      <c r="BO186" s="14">
        <v>0</v>
      </c>
      <c r="BP186" s="14">
        <v>0</v>
      </c>
      <c r="BQ186" s="14">
        <v>0</v>
      </c>
      <c r="BR186" s="14">
        <v>0</v>
      </c>
      <c r="BS186" s="14">
        <v>0</v>
      </c>
      <c r="BT186" s="14">
        <v>0</v>
      </c>
      <c r="BU186" s="14">
        <v>0</v>
      </c>
      <c r="BV186" s="14">
        <v>0</v>
      </c>
      <c r="BW186" s="14">
        <v>0</v>
      </c>
      <c r="BX186" s="14">
        <v>0</v>
      </c>
      <c r="BY186" s="14">
        <v>0</v>
      </c>
      <c r="BZ186" s="14">
        <v>0</v>
      </c>
      <c r="CA186" s="14">
        <v>0</v>
      </c>
      <c r="CB186" s="14">
        <v>0</v>
      </c>
      <c r="CC186" s="14">
        <v>0</v>
      </c>
      <c r="CD186" s="14">
        <v>0</v>
      </c>
      <c r="CE186" s="14">
        <v>0</v>
      </c>
      <c r="CF186" s="14">
        <v>0</v>
      </c>
      <c r="CG186" s="14">
        <v>0</v>
      </c>
      <c r="CH186" s="14">
        <v>0</v>
      </c>
      <c r="CI186" s="14">
        <v>0</v>
      </c>
      <c r="CJ186" s="14">
        <v>0</v>
      </c>
      <c r="CK186" s="14">
        <v>0</v>
      </c>
      <c r="CL186" s="14">
        <v>0</v>
      </c>
      <c r="CM186" s="14">
        <v>0</v>
      </c>
      <c r="CN186" s="14">
        <v>0</v>
      </c>
      <c r="CO186" s="14">
        <v>0</v>
      </c>
      <c r="CP186" s="14">
        <v>0</v>
      </c>
      <c r="CQ186" s="14">
        <v>0</v>
      </c>
      <c r="CR186" s="14">
        <v>0</v>
      </c>
      <c r="CS186" s="14">
        <v>0</v>
      </c>
      <c r="CT186" s="14">
        <v>0</v>
      </c>
      <c r="CU186" s="14">
        <v>0</v>
      </c>
      <c r="CV186" s="14">
        <v>0</v>
      </c>
      <c r="CW186" s="14">
        <v>0</v>
      </c>
      <c r="CX186" s="14">
        <v>0</v>
      </c>
    </row>
    <row r="187" spans="1:102" ht="15">
      <c r="A187" s="13" t="s">
        <v>103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1.4165420747551472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0.325077967707552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/>
      <c r="AW187" s="14">
        <v>0</v>
      </c>
      <c r="AX187" s="14">
        <v>0</v>
      </c>
      <c r="AY187" s="14"/>
      <c r="AZ187" s="14"/>
      <c r="BA187" s="14">
        <v>0</v>
      </c>
      <c r="BB187" s="14">
        <v>0</v>
      </c>
      <c r="BC187" s="14">
        <v>0</v>
      </c>
      <c r="BD187" s="14"/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4">
        <v>0</v>
      </c>
      <c r="BN187" s="14">
        <v>0</v>
      </c>
      <c r="BO187" s="14">
        <v>0</v>
      </c>
      <c r="BP187" s="14">
        <v>0</v>
      </c>
      <c r="BQ187" s="14">
        <v>0</v>
      </c>
      <c r="BR187" s="14">
        <v>0</v>
      </c>
      <c r="BS187" s="14">
        <v>0</v>
      </c>
      <c r="BT187" s="14">
        <v>0</v>
      </c>
      <c r="BU187" s="14">
        <v>0</v>
      </c>
      <c r="BV187" s="14">
        <v>0</v>
      </c>
      <c r="BW187" s="14">
        <v>0</v>
      </c>
      <c r="BX187" s="14">
        <v>0</v>
      </c>
      <c r="BY187" s="14">
        <v>0</v>
      </c>
      <c r="BZ187" s="14">
        <v>0</v>
      </c>
      <c r="CA187" s="14">
        <v>0</v>
      </c>
      <c r="CB187" s="14">
        <v>0</v>
      </c>
      <c r="CC187" s="14">
        <v>0</v>
      </c>
      <c r="CD187" s="14">
        <v>0</v>
      </c>
      <c r="CE187" s="14">
        <v>0</v>
      </c>
      <c r="CF187" s="14">
        <v>0</v>
      </c>
      <c r="CG187" s="14">
        <v>0</v>
      </c>
      <c r="CH187" s="14">
        <v>0</v>
      </c>
      <c r="CI187" s="14">
        <v>0</v>
      </c>
      <c r="CJ187" s="14">
        <v>0</v>
      </c>
      <c r="CK187" s="14">
        <v>0</v>
      </c>
      <c r="CL187" s="14">
        <v>0</v>
      </c>
      <c r="CM187" s="14">
        <v>0</v>
      </c>
      <c r="CN187" s="14">
        <v>0</v>
      </c>
      <c r="CO187" s="14">
        <v>0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</row>
    <row r="188" spans="1:102" ht="15">
      <c r="A188" s="13" t="s">
        <v>130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/>
      <c r="AW188" s="14">
        <v>0</v>
      </c>
      <c r="AX188" s="14">
        <v>0</v>
      </c>
      <c r="AY188" s="14"/>
      <c r="AZ188" s="14"/>
      <c r="BA188" s="14">
        <v>0</v>
      </c>
      <c r="BB188" s="14">
        <v>0</v>
      </c>
      <c r="BC188" s="14">
        <v>0</v>
      </c>
      <c r="BD188" s="14"/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4">
        <v>0</v>
      </c>
      <c r="BN188" s="14">
        <v>0</v>
      </c>
      <c r="BO188" s="14">
        <v>0</v>
      </c>
      <c r="BP188" s="14">
        <v>0</v>
      </c>
      <c r="BQ188" s="14">
        <v>0</v>
      </c>
      <c r="BR188" s="14">
        <v>0</v>
      </c>
      <c r="BS188" s="14">
        <v>0</v>
      </c>
      <c r="BT188" s="14">
        <v>0</v>
      </c>
      <c r="BU188" s="14">
        <v>0</v>
      </c>
      <c r="BV188" s="14">
        <v>0</v>
      </c>
      <c r="BW188" s="14">
        <v>0</v>
      </c>
      <c r="BX188" s="14">
        <v>0</v>
      </c>
      <c r="BY188" s="14">
        <v>0</v>
      </c>
      <c r="BZ188" s="14">
        <v>0</v>
      </c>
      <c r="CA188" s="14">
        <v>0</v>
      </c>
      <c r="CB188" s="14">
        <v>0</v>
      </c>
      <c r="CC188" s="14">
        <v>0</v>
      </c>
      <c r="CD188" s="14">
        <v>0</v>
      </c>
      <c r="CE188" s="14">
        <v>0</v>
      </c>
      <c r="CF188" s="14">
        <v>0</v>
      </c>
      <c r="CG188" s="14">
        <v>0</v>
      </c>
      <c r="CH188" s="14">
        <v>0</v>
      </c>
      <c r="CI188" s="14">
        <v>0</v>
      </c>
      <c r="CJ188" s="14">
        <v>0</v>
      </c>
      <c r="CK188" s="14">
        <v>0</v>
      </c>
      <c r="CL188" s="14">
        <v>0</v>
      </c>
      <c r="CM188" s="14">
        <v>0</v>
      </c>
      <c r="CN188" s="14">
        <v>0</v>
      </c>
      <c r="CO188" s="14">
        <v>0</v>
      </c>
      <c r="CP188" s="14">
        <v>0</v>
      </c>
      <c r="CQ188" s="14">
        <v>0</v>
      </c>
      <c r="CR188" s="14">
        <v>0</v>
      </c>
      <c r="CS188" s="14">
        <v>0</v>
      </c>
      <c r="CT188" s="14">
        <v>0</v>
      </c>
      <c r="CU188" s="14">
        <v>0</v>
      </c>
      <c r="CV188" s="14">
        <v>0</v>
      </c>
      <c r="CW188" s="14">
        <v>0</v>
      </c>
      <c r="CX188" s="14">
        <v>0</v>
      </c>
    </row>
    <row r="189" spans="1:102" ht="15">
      <c r="A189" s="13" t="s">
        <v>119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/>
      <c r="AW189" s="14">
        <v>0</v>
      </c>
      <c r="AX189" s="14">
        <v>0</v>
      </c>
      <c r="AY189" s="14"/>
      <c r="AZ189" s="14"/>
      <c r="BA189" s="14">
        <v>0</v>
      </c>
      <c r="BB189" s="14">
        <v>0</v>
      </c>
      <c r="BC189" s="14">
        <v>0</v>
      </c>
      <c r="BD189" s="14"/>
      <c r="BE189" s="14">
        <v>0</v>
      </c>
      <c r="BF189" s="14">
        <v>0</v>
      </c>
      <c r="BG189" s="14">
        <v>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0</v>
      </c>
      <c r="BN189" s="14">
        <v>0</v>
      </c>
      <c r="BO189" s="14">
        <v>0</v>
      </c>
      <c r="BP189" s="14">
        <v>0</v>
      </c>
      <c r="BQ189" s="14">
        <v>0</v>
      </c>
      <c r="BR189" s="14">
        <v>0</v>
      </c>
      <c r="BS189" s="14">
        <v>0</v>
      </c>
      <c r="BT189" s="14">
        <v>0</v>
      </c>
      <c r="BU189" s="14">
        <v>0</v>
      </c>
      <c r="BV189" s="14">
        <v>0</v>
      </c>
      <c r="BW189" s="14">
        <v>0</v>
      </c>
      <c r="BX189" s="14">
        <v>0</v>
      </c>
      <c r="BY189" s="14">
        <v>0</v>
      </c>
      <c r="BZ189" s="14">
        <v>0</v>
      </c>
      <c r="CA189" s="14">
        <v>0</v>
      </c>
      <c r="CB189" s="14">
        <v>0</v>
      </c>
      <c r="CC189" s="14">
        <v>0</v>
      </c>
      <c r="CD189" s="14">
        <v>0</v>
      </c>
      <c r="CE189" s="14">
        <v>0</v>
      </c>
      <c r="CF189" s="14">
        <v>0</v>
      </c>
      <c r="CG189" s="14">
        <v>0</v>
      </c>
      <c r="CH189" s="14">
        <v>0</v>
      </c>
      <c r="CI189" s="14">
        <v>0</v>
      </c>
      <c r="CJ189" s="14">
        <v>0</v>
      </c>
      <c r="CK189" s="14">
        <v>0</v>
      </c>
      <c r="CL189" s="14">
        <v>0</v>
      </c>
      <c r="CM189" s="14">
        <v>0</v>
      </c>
      <c r="CN189" s="14">
        <v>0</v>
      </c>
      <c r="CO189" s="14">
        <v>0</v>
      </c>
      <c r="CP189" s="14">
        <v>0</v>
      </c>
      <c r="CQ189" s="14">
        <v>0</v>
      </c>
      <c r="CR189" s="14">
        <v>0</v>
      </c>
      <c r="CS189" s="14">
        <v>0</v>
      </c>
      <c r="CT189" s="14">
        <v>0</v>
      </c>
      <c r="CU189" s="14">
        <v>0</v>
      </c>
      <c r="CV189" s="14">
        <v>0</v>
      </c>
      <c r="CW189" s="14">
        <v>0</v>
      </c>
      <c r="CX189" s="14">
        <v>0</v>
      </c>
    </row>
    <row r="190" spans="1:102" ht="15">
      <c r="A190" s="13" t="s">
        <v>104</v>
      </c>
      <c r="B190" s="14">
        <v>0</v>
      </c>
      <c r="C190" s="14">
        <v>0.601097492608894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6.522047520593017</v>
      </c>
      <c r="P190" s="14">
        <v>0</v>
      </c>
      <c r="Q190" s="14">
        <v>0</v>
      </c>
      <c r="R190" s="14">
        <v>0</v>
      </c>
      <c r="S190" s="14">
        <v>0</v>
      </c>
      <c r="T190" s="14">
        <v>3.3215204547957113</v>
      </c>
      <c r="U190" s="14">
        <v>0</v>
      </c>
      <c r="V190" s="14">
        <v>0.2715431268725454</v>
      </c>
      <c r="W190" s="14">
        <v>0</v>
      </c>
      <c r="X190" s="14">
        <v>0.04601833317927425</v>
      </c>
      <c r="Y190" s="14">
        <v>2.9703853088520327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5.037093043952515</v>
      </c>
      <c r="AJ190" s="14">
        <v>0.48112852944434004</v>
      </c>
      <c r="AK190" s="14">
        <v>21.136917229416476</v>
      </c>
      <c r="AL190" s="14">
        <v>4.0108219229712345</v>
      </c>
      <c r="AM190" s="14">
        <v>49.434522542097405</v>
      </c>
      <c r="AN190" s="14">
        <v>3.3223967655960873</v>
      </c>
      <c r="AO190" s="14">
        <v>0</v>
      </c>
      <c r="AP190" s="14">
        <v>1.439547932756722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/>
      <c r="AW190" s="14">
        <v>0</v>
      </c>
      <c r="AX190" s="14">
        <v>0</v>
      </c>
      <c r="AY190" s="14"/>
      <c r="AZ190" s="14"/>
      <c r="BA190" s="14">
        <v>59.3155022539414</v>
      </c>
      <c r="BB190" s="14">
        <v>0</v>
      </c>
      <c r="BC190" s="14">
        <v>50.185</v>
      </c>
      <c r="BD190" s="14"/>
      <c r="BE190" s="14">
        <v>0</v>
      </c>
      <c r="BF190" s="14">
        <v>0</v>
      </c>
      <c r="BG190" s="14">
        <v>0</v>
      </c>
      <c r="BH190" s="14">
        <v>5.015504157530665</v>
      </c>
      <c r="BI190" s="14">
        <v>0</v>
      </c>
      <c r="BJ190" s="14">
        <v>22.25</v>
      </c>
      <c r="BK190" s="14">
        <v>0</v>
      </c>
      <c r="BL190" s="14">
        <v>0</v>
      </c>
      <c r="BM190" s="14">
        <v>0</v>
      </c>
      <c r="BN190" s="14">
        <v>0</v>
      </c>
      <c r="BO190" s="14">
        <v>0</v>
      </c>
      <c r="BP190" s="14">
        <v>0</v>
      </c>
      <c r="BQ190" s="14">
        <v>0</v>
      </c>
      <c r="BR190" s="14">
        <v>0</v>
      </c>
      <c r="BS190" s="14">
        <v>0</v>
      </c>
      <c r="BT190" s="14">
        <v>0</v>
      </c>
      <c r="BU190" s="14">
        <v>0</v>
      </c>
      <c r="BV190" s="14">
        <v>0</v>
      </c>
      <c r="BW190" s="14">
        <v>0</v>
      </c>
      <c r="BX190" s="14">
        <v>0</v>
      </c>
      <c r="BY190" s="14">
        <v>0</v>
      </c>
      <c r="BZ190" s="14">
        <v>0</v>
      </c>
      <c r="CA190" s="14">
        <v>0</v>
      </c>
      <c r="CB190" s="14">
        <v>0</v>
      </c>
      <c r="CC190" s="14">
        <v>0</v>
      </c>
      <c r="CD190" s="14">
        <v>0</v>
      </c>
      <c r="CE190" s="14">
        <v>0</v>
      </c>
      <c r="CF190" s="14">
        <v>0</v>
      </c>
      <c r="CG190" s="14">
        <v>0</v>
      </c>
      <c r="CH190" s="14">
        <v>0</v>
      </c>
      <c r="CI190" s="14">
        <v>0</v>
      </c>
      <c r="CJ190" s="14">
        <v>0</v>
      </c>
      <c r="CK190" s="14">
        <v>0</v>
      </c>
      <c r="CL190" s="14">
        <v>0</v>
      </c>
      <c r="CM190" s="14">
        <v>0</v>
      </c>
      <c r="CN190" s="14">
        <v>0</v>
      </c>
      <c r="CO190" s="14">
        <v>0</v>
      </c>
      <c r="CP190" s="14">
        <v>0</v>
      </c>
      <c r="CQ190" s="14">
        <v>0</v>
      </c>
      <c r="CR190" s="14">
        <v>0</v>
      </c>
      <c r="CS190" s="14">
        <v>0</v>
      </c>
      <c r="CT190" s="14">
        <v>0</v>
      </c>
      <c r="CU190" s="14">
        <v>0</v>
      </c>
      <c r="CV190" s="14">
        <v>0</v>
      </c>
      <c r="CW190" s="14">
        <v>0</v>
      </c>
      <c r="CX190" s="14">
        <v>0</v>
      </c>
    </row>
    <row r="191" spans="1:102" ht="15">
      <c r="A191" s="13" t="s">
        <v>118</v>
      </c>
      <c r="B191" s="14">
        <v>0</v>
      </c>
      <c r="C191" s="14">
        <v>32.49890250739111</v>
      </c>
      <c r="D191" s="14">
        <v>0</v>
      </c>
      <c r="E191" s="14">
        <v>0.8999999999999999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116.63795247940698</v>
      </c>
      <c r="P191" s="14">
        <v>0</v>
      </c>
      <c r="Q191" s="14">
        <v>0</v>
      </c>
      <c r="R191" s="14">
        <v>0</v>
      </c>
      <c r="S191" s="14">
        <v>0</v>
      </c>
      <c r="T191" s="14">
        <v>64.17847954520428</v>
      </c>
      <c r="U191" s="14">
        <v>0</v>
      </c>
      <c r="V191" s="14">
        <v>131.27845687312745</v>
      </c>
      <c r="W191" s="14">
        <v>0</v>
      </c>
      <c r="X191" s="14">
        <v>1.5539816668207258</v>
      </c>
      <c r="Y191" s="14">
        <v>58.52961469114797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139.2029069560475</v>
      </c>
      <c r="AJ191" s="14">
        <v>158.69887147055567</v>
      </c>
      <c r="AK191" s="14">
        <v>102.49308277058351</v>
      </c>
      <c r="AL191" s="14">
        <v>99.90917807702877</v>
      </c>
      <c r="AM191" s="14">
        <v>72.5354774579026</v>
      </c>
      <c r="AN191" s="14">
        <v>37.57760323440391</v>
      </c>
      <c r="AO191" s="14">
        <v>0</v>
      </c>
      <c r="AP191" s="14">
        <v>58.36045206724328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/>
      <c r="AW191" s="14">
        <v>0</v>
      </c>
      <c r="AX191" s="14">
        <v>0</v>
      </c>
      <c r="AY191" s="14"/>
      <c r="AZ191" s="14"/>
      <c r="BA191" s="14">
        <v>15.484497746058585</v>
      </c>
      <c r="BB191" s="14">
        <v>0</v>
      </c>
      <c r="BC191" s="14">
        <v>50.185</v>
      </c>
      <c r="BD191" s="14"/>
      <c r="BE191" s="14">
        <v>0</v>
      </c>
      <c r="BF191" s="14">
        <v>0</v>
      </c>
      <c r="BG191" s="14">
        <v>0</v>
      </c>
      <c r="BH191" s="14">
        <v>2.484495842469335</v>
      </c>
      <c r="BI191" s="14">
        <v>0</v>
      </c>
      <c r="BJ191" s="14">
        <v>22.25</v>
      </c>
      <c r="BK191" s="14">
        <v>0</v>
      </c>
      <c r="BL191" s="14">
        <v>0</v>
      </c>
      <c r="BM191" s="14">
        <v>0</v>
      </c>
      <c r="BN191" s="14">
        <v>0</v>
      </c>
      <c r="BO191" s="14">
        <v>0</v>
      </c>
      <c r="BP191" s="14">
        <v>0</v>
      </c>
      <c r="BQ191" s="14">
        <v>0</v>
      </c>
      <c r="BR191" s="14">
        <v>0</v>
      </c>
      <c r="BS191" s="14">
        <v>0</v>
      </c>
      <c r="BT191" s="14">
        <v>0</v>
      </c>
      <c r="BU191" s="14">
        <v>0</v>
      </c>
      <c r="BV191" s="14">
        <v>0</v>
      </c>
      <c r="BW191" s="14">
        <v>0</v>
      </c>
      <c r="BX191" s="14">
        <v>0</v>
      </c>
      <c r="BY191" s="14">
        <v>0</v>
      </c>
      <c r="BZ191" s="14">
        <v>0</v>
      </c>
      <c r="CA191" s="14">
        <v>0</v>
      </c>
      <c r="CB191" s="14">
        <v>0</v>
      </c>
      <c r="CC191" s="14">
        <v>0</v>
      </c>
      <c r="CD191" s="14">
        <v>0</v>
      </c>
      <c r="CE191" s="14">
        <v>0</v>
      </c>
      <c r="CF191" s="14">
        <v>0</v>
      </c>
      <c r="CG191" s="14">
        <v>0</v>
      </c>
      <c r="CH191" s="14">
        <v>0</v>
      </c>
      <c r="CI191" s="14">
        <v>0</v>
      </c>
      <c r="CJ191" s="14">
        <v>0</v>
      </c>
      <c r="CK191" s="14">
        <v>0</v>
      </c>
      <c r="CL191" s="14">
        <v>0</v>
      </c>
      <c r="CM191" s="14">
        <v>0</v>
      </c>
      <c r="CN191" s="14">
        <v>0</v>
      </c>
      <c r="CO191" s="14">
        <v>0</v>
      </c>
      <c r="CP191" s="14">
        <v>0</v>
      </c>
      <c r="CQ191" s="14">
        <v>0</v>
      </c>
      <c r="CR191" s="14">
        <v>0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</row>
    <row r="192" spans="1:102" ht="15">
      <c r="A192" s="13" t="s">
        <v>165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28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</row>
    <row r="193" spans="1:102" ht="15">
      <c r="A193" s="22" t="s">
        <v>117</v>
      </c>
      <c r="B193" s="23">
        <f>SUM(B164:B192)</f>
        <v>0</v>
      </c>
      <c r="C193" s="23">
        <f aca="true" t="shared" si="210" ref="C193:AX193">SUM(C164:C192)</f>
        <v>33.1</v>
      </c>
      <c r="D193" s="23">
        <f t="shared" si="210"/>
        <v>0</v>
      </c>
      <c r="E193" s="23">
        <f t="shared" si="210"/>
        <v>0.8999999999999999</v>
      </c>
      <c r="F193" s="23">
        <f t="shared" si="210"/>
        <v>0</v>
      </c>
      <c r="G193" s="23">
        <f t="shared" si="210"/>
        <v>0</v>
      </c>
      <c r="H193" s="23">
        <f t="shared" si="210"/>
        <v>0</v>
      </c>
      <c r="I193" s="23">
        <f t="shared" si="210"/>
        <v>0</v>
      </c>
      <c r="J193" s="23">
        <f t="shared" si="210"/>
        <v>0</v>
      </c>
      <c r="K193" s="23">
        <f t="shared" si="210"/>
        <v>0</v>
      </c>
      <c r="L193" s="23">
        <f t="shared" si="210"/>
        <v>0</v>
      </c>
      <c r="M193" s="23">
        <f t="shared" si="210"/>
        <v>0</v>
      </c>
      <c r="N193" s="23">
        <f t="shared" si="210"/>
        <v>0</v>
      </c>
      <c r="O193" s="23">
        <f t="shared" si="210"/>
        <v>331.6</v>
      </c>
      <c r="P193" s="23">
        <f t="shared" si="210"/>
        <v>0</v>
      </c>
      <c r="Q193" s="23">
        <f t="shared" si="210"/>
        <v>0</v>
      </c>
      <c r="R193" s="23">
        <f t="shared" si="210"/>
        <v>0</v>
      </c>
      <c r="S193" s="23">
        <f t="shared" si="210"/>
        <v>0</v>
      </c>
      <c r="T193" s="23">
        <f t="shared" si="210"/>
        <v>67.5</v>
      </c>
      <c r="U193" s="23">
        <f t="shared" si="210"/>
        <v>0</v>
      </c>
      <c r="V193" s="23">
        <f t="shared" si="210"/>
        <v>415.4999999999999</v>
      </c>
      <c r="W193" s="23">
        <f t="shared" si="210"/>
        <v>0</v>
      </c>
      <c r="X193" s="23">
        <f t="shared" si="210"/>
        <v>1.6</v>
      </c>
      <c r="Y193" s="23">
        <f t="shared" si="210"/>
        <v>61.5</v>
      </c>
      <c r="Z193" s="23">
        <f t="shared" si="210"/>
        <v>0</v>
      </c>
      <c r="AA193" s="23">
        <f t="shared" si="210"/>
        <v>0</v>
      </c>
      <c r="AB193" s="23">
        <f t="shared" si="210"/>
        <v>0</v>
      </c>
      <c r="AC193" s="23">
        <f t="shared" si="210"/>
        <v>0</v>
      </c>
      <c r="AD193" s="23">
        <f t="shared" si="210"/>
        <v>0</v>
      </c>
      <c r="AE193" s="23">
        <f t="shared" si="210"/>
        <v>0</v>
      </c>
      <c r="AF193" s="23">
        <f t="shared" si="210"/>
        <v>0</v>
      </c>
      <c r="AG193" s="23">
        <f t="shared" si="210"/>
        <v>0</v>
      </c>
      <c r="AH193" s="23">
        <f t="shared" si="210"/>
        <v>0</v>
      </c>
      <c r="AI193" s="23">
        <v>542.4000000000001</v>
      </c>
      <c r="AJ193" s="23">
        <f t="shared" si="210"/>
        <v>691.7999999999998</v>
      </c>
      <c r="AK193" s="23">
        <f t="shared" si="210"/>
        <v>336.3</v>
      </c>
      <c r="AL193" s="23">
        <f t="shared" si="210"/>
        <v>139.2</v>
      </c>
      <c r="AM193" s="23">
        <f t="shared" si="210"/>
        <v>319.7</v>
      </c>
      <c r="AN193" s="23">
        <f t="shared" si="210"/>
        <v>40.9</v>
      </c>
      <c r="AO193" s="23">
        <f t="shared" si="210"/>
        <v>0</v>
      </c>
      <c r="AP193" s="23">
        <f t="shared" si="210"/>
        <v>59.800000000000004</v>
      </c>
      <c r="AQ193" s="23">
        <f t="shared" si="210"/>
        <v>0</v>
      </c>
      <c r="AR193" s="23">
        <f t="shared" si="210"/>
        <v>0</v>
      </c>
      <c r="AS193" s="23">
        <f t="shared" si="210"/>
        <v>0</v>
      </c>
      <c r="AT193" s="23">
        <f t="shared" si="210"/>
        <v>0</v>
      </c>
      <c r="AU193" s="23">
        <f t="shared" si="210"/>
        <v>0</v>
      </c>
      <c r="AV193" s="23"/>
      <c r="AW193" s="23">
        <f t="shared" si="210"/>
        <v>0</v>
      </c>
      <c r="AX193" s="23">
        <f t="shared" si="210"/>
        <v>0</v>
      </c>
      <c r="AY193" s="14"/>
      <c r="AZ193" s="14"/>
      <c r="BA193" s="23">
        <f>SUM(BA164:BA192)</f>
        <v>74.79999999999998</v>
      </c>
      <c r="BB193" s="23">
        <f>SUM(BB164:BB192)</f>
        <v>0</v>
      </c>
      <c r="BC193" s="23">
        <f>SUM(BC164:BC192)</f>
        <v>103.7</v>
      </c>
      <c r="BD193" s="14"/>
      <c r="BE193" s="23">
        <f aca="true" t="shared" si="211" ref="BE193:CX193">SUM(BE164:BE192)</f>
        <v>0</v>
      </c>
      <c r="BF193" s="23">
        <f t="shared" si="211"/>
        <v>0</v>
      </c>
      <c r="BG193" s="23">
        <f t="shared" si="211"/>
        <v>0</v>
      </c>
      <c r="BH193" s="23">
        <f t="shared" si="211"/>
        <v>7.5</v>
      </c>
      <c r="BI193" s="23">
        <f t="shared" si="211"/>
        <v>0</v>
      </c>
      <c r="BJ193" s="23">
        <f t="shared" si="211"/>
        <v>44.5</v>
      </c>
      <c r="BK193" s="23">
        <f t="shared" si="211"/>
        <v>0</v>
      </c>
      <c r="BL193" s="23">
        <f t="shared" si="211"/>
        <v>0</v>
      </c>
      <c r="BM193" s="23">
        <f t="shared" si="211"/>
        <v>0</v>
      </c>
      <c r="BN193" s="23">
        <f t="shared" si="211"/>
        <v>0</v>
      </c>
      <c r="BO193" s="23">
        <f t="shared" si="211"/>
        <v>0</v>
      </c>
      <c r="BP193" s="23">
        <f t="shared" si="211"/>
        <v>0</v>
      </c>
      <c r="BQ193" s="23">
        <f t="shared" si="211"/>
        <v>0</v>
      </c>
      <c r="BR193" s="23">
        <f t="shared" si="211"/>
        <v>0</v>
      </c>
      <c r="BS193" s="23">
        <f t="shared" si="211"/>
        <v>0</v>
      </c>
      <c r="BT193" s="23">
        <f t="shared" si="211"/>
        <v>0</v>
      </c>
      <c r="BU193" s="23">
        <f t="shared" si="211"/>
        <v>0</v>
      </c>
      <c r="BV193" s="23">
        <f t="shared" si="211"/>
        <v>0</v>
      </c>
      <c r="BW193" s="23">
        <f t="shared" si="211"/>
        <v>0</v>
      </c>
      <c r="BX193" s="23">
        <f t="shared" si="211"/>
        <v>0</v>
      </c>
      <c r="BY193" s="23">
        <f t="shared" si="211"/>
        <v>0</v>
      </c>
      <c r="BZ193" s="23">
        <f t="shared" si="211"/>
        <v>0</v>
      </c>
      <c r="CA193" s="23">
        <f t="shared" si="211"/>
        <v>0</v>
      </c>
      <c r="CB193" s="23">
        <f t="shared" si="211"/>
        <v>0</v>
      </c>
      <c r="CC193" s="23">
        <f t="shared" si="211"/>
        <v>0</v>
      </c>
      <c r="CD193" s="23">
        <f t="shared" si="211"/>
        <v>0</v>
      </c>
      <c r="CE193" s="23">
        <f t="shared" si="211"/>
        <v>0</v>
      </c>
      <c r="CF193" s="23">
        <f t="shared" si="211"/>
        <v>0</v>
      </c>
      <c r="CG193" s="23">
        <f t="shared" si="211"/>
        <v>0</v>
      </c>
      <c r="CH193" s="23">
        <f t="shared" si="211"/>
        <v>0</v>
      </c>
      <c r="CI193" s="23">
        <f t="shared" si="211"/>
        <v>0</v>
      </c>
      <c r="CJ193" s="23">
        <f t="shared" si="211"/>
        <v>0</v>
      </c>
      <c r="CK193" s="23">
        <f t="shared" si="211"/>
        <v>0</v>
      </c>
      <c r="CL193" s="23">
        <f t="shared" si="211"/>
        <v>0</v>
      </c>
      <c r="CM193" s="23">
        <f t="shared" si="211"/>
        <v>0</v>
      </c>
      <c r="CN193" s="23">
        <f t="shared" si="211"/>
        <v>0</v>
      </c>
      <c r="CO193" s="23">
        <f t="shared" si="211"/>
        <v>0</v>
      </c>
      <c r="CP193" s="23">
        <f t="shared" si="211"/>
        <v>0</v>
      </c>
      <c r="CQ193" s="23">
        <f t="shared" si="211"/>
        <v>0</v>
      </c>
      <c r="CR193" s="23">
        <f t="shared" si="211"/>
        <v>0</v>
      </c>
      <c r="CS193" s="23">
        <f t="shared" si="211"/>
        <v>0</v>
      </c>
      <c r="CT193" s="23">
        <f t="shared" si="211"/>
        <v>0</v>
      </c>
      <c r="CU193" s="23">
        <f t="shared" si="211"/>
        <v>0</v>
      </c>
      <c r="CV193" s="23">
        <f t="shared" si="211"/>
        <v>0</v>
      </c>
      <c r="CW193" s="23">
        <f t="shared" si="211"/>
        <v>0</v>
      </c>
      <c r="CX193" s="23">
        <f t="shared" si="211"/>
        <v>0</v>
      </c>
    </row>
    <row r="195" ht="15">
      <c r="A195" s="18" t="s">
        <v>156</v>
      </c>
    </row>
    <row r="196" spans="1:248" ht="15">
      <c r="A196" s="13" t="s">
        <v>93</v>
      </c>
      <c r="B196" s="14">
        <f aca="true" t="shared" si="212" ref="B196:B223">B164+B133</f>
        <v>0.01367226224428362</v>
      </c>
      <c r="C196" s="14">
        <f aca="true" t="shared" si="213" ref="C196:BM196">C164+C133</f>
        <v>0.06434156960940746</v>
      </c>
      <c r="D196" s="14">
        <f t="shared" si="213"/>
        <v>0.13318937670284522</v>
      </c>
      <c r="E196" s="14">
        <f t="shared" si="213"/>
        <v>0</v>
      </c>
      <c r="F196" s="14">
        <f t="shared" si="213"/>
        <v>0</v>
      </c>
      <c r="G196" s="14">
        <f t="shared" si="213"/>
        <v>1.0612833882831396</v>
      </c>
      <c r="H196" s="14">
        <f t="shared" si="213"/>
        <v>5.037557758527208</v>
      </c>
      <c r="I196" s="14">
        <f t="shared" si="213"/>
        <v>0.022211003346769096</v>
      </c>
      <c r="J196" s="14">
        <f t="shared" si="213"/>
        <v>0</v>
      </c>
      <c r="K196" s="14">
        <f t="shared" si="213"/>
        <v>0.7715874922242404</v>
      </c>
      <c r="L196" s="14">
        <f t="shared" si="213"/>
        <v>0.3803977846634609</v>
      </c>
      <c r="M196" s="14">
        <f t="shared" si="213"/>
        <v>0.2869276647376612</v>
      </c>
      <c r="N196" s="14">
        <f t="shared" si="213"/>
        <v>0.08231792245660277</v>
      </c>
      <c r="O196" s="14">
        <f t="shared" si="213"/>
        <v>7.790366415562167</v>
      </c>
      <c r="P196" s="14">
        <f t="shared" si="213"/>
        <v>11.027784714818821</v>
      </c>
      <c r="Q196" s="14">
        <f t="shared" si="213"/>
        <v>17.865340838245597</v>
      </c>
      <c r="R196" s="14">
        <f t="shared" si="213"/>
        <v>1.803423941462371</v>
      </c>
      <c r="S196" s="14">
        <f t="shared" si="213"/>
        <v>4.84379737363953</v>
      </c>
      <c r="T196" s="14">
        <f t="shared" si="213"/>
        <v>7.1712627701478695</v>
      </c>
      <c r="U196" s="14">
        <f t="shared" si="213"/>
        <v>4.210577346850662</v>
      </c>
      <c r="V196" s="14">
        <f t="shared" si="213"/>
        <v>43.4128556845411</v>
      </c>
      <c r="W196" s="14">
        <f t="shared" si="213"/>
        <v>6.66432310532257</v>
      </c>
      <c r="X196" s="14">
        <f t="shared" si="213"/>
        <v>5.3295756632207905</v>
      </c>
      <c r="Y196" s="14">
        <f t="shared" si="213"/>
        <v>5.868024118268211</v>
      </c>
      <c r="Z196" s="14">
        <f t="shared" si="213"/>
        <v>0.3539965852458409</v>
      </c>
      <c r="AA196" s="14">
        <f t="shared" si="213"/>
        <v>0.37380293577254753</v>
      </c>
      <c r="AB196" s="14">
        <f t="shared" si="213"/>
        <v>0</v>
      </c>
      <c r="AC196" s="14">
        <f t="shared" si="213"/>
        <v>0</v>
      </c>
      <c r="AD196" s="14">
        <f t="shared" si="213"/>
        <v>12.391901867736776</v>
      </c>
      <c r="AE196" s="14">
        <f t="shared" si="213"/>
        <v>0</v>
      </c>
      <c r="AF196" s="14">
        <f t="shared" si="213"/>
        <v>0</v>
      </c>
      <c r="AG196" s="14">
        <f t="shared" si="213"/>
        <v>0</v>
      </c>
      <c r="AH196" s="14">
        <f t="shared" si="213"/>
        <v>0</v>
      </c>
      <c r="AI196" s="14">
        <f t="shared" si="213"/>
        <v>436.699696280869</v>
      </c>
      <c r="AJ196" s="14">
        <f t="shared" si="213"/>
        <v>651.8235670526262</v>
      </c>
      <c r="AK196" s="14">
        <f t="shared" si="213"/>
        <v>679.6237999869466</v>
      </c>
      <c r="AL196" s="14">
        <f t="shared" si="213"/>
        <v>135.769120247145</v>
      </c>
      <c r="AM196" s="14">
        <f t="shared" si="213"/>
        <v>307.18617014967026</v>
      </c>
      <c r="AN196" s="14">
        <f t="shared" si="213"/>
        <v>5.952749546690096</v>
      </c>
      <c r="AO196" s="14">
        <f t="shared" si="213"/>
        <v>19.059838108837628</v>
      </c>
      <c r="AP196" s="14">
        <f t="shared" si="213"/>
        <v>1866.4911460502792</v>
      </c>
      <c r="AQ196" s="14">
        <f t="shared" si="213"/>
        <v>59.106138808803884</v>
      </c>
      <c r="AR196" s="14">
        <f t="shared" si="213"/>
        <v>188.35181554451788</v>
      </c>
      <c r="AS196" s="14">
        <f t="shared" si="213"/>
        <v>61.18436572376441</v>
      </c>
      <c r="AT196" s="14">
        <f t="shared" si="213"/>
        <v>220.1224522269524</v>
      </c>
      <c r="AU196" s="14">
        <f t="shared" si="213"/>
        <v>20.516247193887953</v>
      </c>
      <c r="AV196" s="14"/>
      <c r="AW196" s="14">
        <f t="shared" si="213"/>
        <v>21.432840995464783</v>
      </c>
      <c r="AX196" s="14">
        <f t="shared" si="213"/>
        <v>77.09561295209943</v>
      </c>
      <c r="AY196" s="14"/>
      <c r="AZ196" s="14"/>
      <c r="BA196" s="14">
        <f t="shared" si="213"/>
        <v>97.65727583662736</v>
      </c>
      <c r="BB196" s="14">
        <f t="shared" si="213"/>
        <v>23.081833733170487</v>
      </c>
      <c r="BC196" s="14">
        <f t="shared" si="213"/>
        <v>30.518551128996794</v>
      </c>
      <c r="BD196" s="14"/>
      <c r="BE196" s="14">
        <f t="shared" si="213"/>
        <v>72.54906874867105</v>
      </c>
      <c r="BF196" s="14">
        <f t="shared" si="213"/>
        <v>10.057519506684518</v>
      </c>
      <c r="BG196" s="14">
        <f t="shared" si="213"/>
        <v>0.13612039527911374</v>
      </c>
      <c r="BH196" s="14">
        <f t="shared" si="213"/>
        <v>188.65394235611092</v>
      </c>
      <c r="BI196" s="14">
        <f t="shared" si="213"/>
        <v>57.30604164838359</v>
      </c>
      <c r="BJ196" s="14">
        <f t="shared" si="213"/>
        <v>28.57123115577887</v>
      </c>
      <c r="BK196" s="14">
        <f t="shared" si="213"/>
        <v>5.337164988006158</v>
      </c>
      <c r="BL196" s="14">
        <f t="shared" si="213"/>
        <v>14.289025157232704</v>
      </c>
      <c r="BM196" s="14">
        <f t="shared" si="213"/>
        <v>3.788890188282076</v>
      </c>
      <c r="BN196" s="14">
        <f aca="true" t="shared" si="214" ref="BN196:CX196">BN164+BN133</f>
        <v>0</v>
      </c>
      <c r="BO196" s="14">
        <f t="shared" si="214"/>
        <v>0.3449652040462301</v>
      </c>
      <c r="BP196" s="14">
        <f t="shared" si="214"/>
        <v>0.20974689174767852</v>
      </c>
      <c r="BQ196" s="14">
        <f t="shared" si="214"/>
        <v>12.957749999999987</v>
      </c>
      <c r="BR196" s="14">
        <f t="shared" si="214"/>
        <v>4.404214285714287</v>
      </c>
      <c r="BS196" s="14">
        <f t="shared" si="214"/>
        <v>0</v>
      </c>
      <c r="BT196" s="14">
        <f t="shared" si="214"/>
        <v>0.30579468137574833</v>
      </c>
      <c r="BU196" s="14">
        <f t="shared" si="214"/>
        <v>3.208221714876542</v>
      </c>
      <c r="BV196" s="14">
        <f t="shared" si="214"/>
        <v>0</v>
      </c>
      <c r="BW196" s="14">
        <f t="shared" si="214"/>
        <v>0</v>
      </c>
      <c r="BX196" s="14">
        <f t="shared" si="214"/>
        <v>0</v>
      </c>
      <c r="BY196" s="14">
        <f t="shared" si="214"/>
        <v>0.054793315743183725</v>
      </c>
      <c r="BZ196" s="14">
        <f t="shared" si="214"/>
        <v>0</v>
      </c>
      <c r="CA196" s="14">
        <f t="shared" si="214"/>
        <v>0</v>
      </c>
      <c r="CB196" s="14">
        <f t="shared" si="214"/>
        <v>0</v>
      </c>
      <c r="CC196" s="14">
        <f t="shared" si="214"/>
        <v>0</v>
      </c>
      <c r="CD196" s="14">
        <f t="shared" si="214"/>
        <v>0</v>
      </c>
      <c r="CE196" s="14">
        <f t="shared" si="214"/>
        <v>0</v>
      </c>
      <c r="CF196" s="14">
        <f t="shared" si="214"/>
        <v>0.02826544358058861</v>
      </c>
      <c r="CG196" s="14">
        <f t="shared" si="214"/>
        <v>0</v>
      </c>
      <c r="CH196" s="14">
        <f t="shared" si="214"/>
        <v>0.06776334570013946</v>
      </c>
      <c r="CI196" s="14">
        <f t="shared" si="214"/>
        <v>29.548043019468523</v>
      </c>
      <c r="CJ196" s="14">
        <f t="shared" si="214"/>
        <v>0</v>
      </c>
      <c r="CK196" s="14">
        <f t="shared" si="214"/>
        <v>2.8475874519945514</v>
      </c>
      <c r="CL196" s="14">
        <f t="shared" si="214"/>
        <v>7.661400894187779</v>
      </c>
      <c r="CM196" s="14">
        <f t="shared" si="214"/>
        <v>7.69700168918919</v>
      </c>
      <c r="CN196" s="14">
        <f t="shared" si="214"/>
        <v>75.74995246549354</v>
      </c>
      <c r="CO196" s="14">
        <f t="shared" si="214"/>
        <v>0</v>
      </c>
      <c r="CP196" s="14">
        <f t="shared" si="214"/>
        <v>0.8660156250000005</v>
      </c>
      <c r="CQ196" s="14">
        <f t="shared" si="214"/>
        <v>0.052072072072072054</v>
      </c>
      <c r="CR196" s="14">
        <f t="shared" si="214"/>
        <v>0.3404255319148936</v>
      </c>
      <c r="CS196" s="14">
        <f t="shared" si="214"/>
        <v>0</v>
      </c>
      <c r="CT196" s="14">
        <f t="shared" si="214"/>
        <v>52.34625092798813</v>
      </c>
      <c r="CU196" s="14">
        <f t="shared" si="214"/>
        <v>15.638297872340425</v>
      </c>
      <c r="CV196" s="14">
        <f t="shared" si="214"/>
        <v>0.13499999999999998</v>
      </c>
      <c r="CW196" s="14">
        <f t="shared" si="214"/>
        <v>69.9737819025522</v>
      </c>
      <c r="CX196" s="14">
        <f t="shared" si="214"/>
        <v>33.54838709677419</v>
      </c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</row>
    <row r="197" spans="1:248" ht="15">
      <c r="A197" s="13" t="s">
        <v>94</v>
      </c>
      <c r="B197" s="14">
        <f t="shared" si="212"/>
        <v>0.8148668297593038</v>
      </c>
      <c r="C197" s="14">
        <f aca="true" t="shared" si="215" ref="C197:BM197">C165+C134</f>
        <v>12.16055665617801</v>
      </c>
      <c r="D197" s="14">
        <f t="shared" si="215"/>
        <v>125.59758223078305</v>
      </c>
      <c r="E197" s="14">
        <f t="shared" si="215"/>
        <v>82.86429132994155</v>
      </c>
      <c r="F197" s="14">
        <f t="shared" si="215"/>
        <v>31.165913043478263</v>
      </c>
      <c r="G197" s="14">
        <f t="shared" si="215"/>
        <v>3.456751607550798</v>
      </c>
      <c r="H197" s="14">
        <f t="shared" si="215"/>
        <v>318.10695610464455</v>
      </c>
      <c r="I197" s="14">
        <f t="shared" si="215"/>
        <v>22.410902376890018</v>
      </c>
      <c r="J197" s="14">
        <f t="shared" si="215"/>
        <v>7.935548475193444</v>
      </c>
      <c r="K197" s="14">
        <f t="shared" si="215"/>
        <v>2.0446045218355864</v>
      </c>
      <c r="L197" s="14">
        <f t="shared" si="215"/>
        <v>58.34034024121946</v>
      </c>
      <c r="M197" s="14">
        <f t="shared" si="215"/>
        <v>53.04723159081638</v>
      </c>
      <c r="N197" s="14">
        <f t="shared" si="215"/>
        <v>0.880090380832321</v>
      </c>
      <c r="O197" s="14">
        <f t="shared" si="215"/>
        <v>807.894625319615</v>
      </c>
      <c r="P197" s="14">
        <f t="shared" si="215"/>
        <v>57.20272449425869</v>
      </c>
      <c r="Q197" s="14">
        <f t="shared" si="215"/>
        <v>1541.4785236539344</v>
      </c>
      <c r="R197" s="14">
        <f t="shared" si="215"/>
        <v>155.6051630907798</v>
      </c>
      <c r="S197" s="14">
        <f t="shared" si="215"/>
        <v>694.7779218752814</v>
      </c>
      <c r="T197" s="14">
        <f t="shared" si="215"/>
        <v>29.201757786737502</v>
      </c>
      <c r="U197" s="14">
        <f t="shared" si="215"/>
        <v>174.40654589323532</v>
      </c>
      <c r="V197" s="14">
        <f t="shared" si="215"/>
        <v>1213.1841312441163</v>
      </c>
      <c r="W197" s="14">
        <f t="shared" si="215"/>
        <v>186.23633274923816</v>
      </c>
      <c r="X197" s="14">
        <f t="shared" si="215"/>
        <v>677.1225880122015</v>
      </c>
      <c r="Y197" s="14">
        <f t="shared" si="215"/>
        <v>55.10840041504059</v>
      </c>
      <c r="Z197" s="14">
        <f t="shared" si="215"/>
        <v>3.3244896701348536</v>
      </c>
      <c r="AA197" s="14">
        <f t="shared" si="215"/>
        <v>569.9149310200827</v>
      </c>
      <c r="AB197" s="14">
        <f t="shared" si="215"/>
        <v>1.1634994480662986</v>
      </c>
      <c r="AC197" s="14">
        <f t="shared" si="215"/>
        <v>0</v>
      </c>
      <c r="AD197" s="14">
        <f t="shared" si="215"/>
        <v>0.7289354039845163</v>
      </c>
      <c r="AE197" s="14">
        <f t="shared" si="215"/>
        <v>17.821413574368165</v>
      </c>
      <c r="AF197" s="14">
        <f t="shared" si="215"/>
        <v>0</v>
      </c>
      <c r="AG197" s="14">
        <f t="shared" si="215"/>
        <v>335.62494991535544</v>
      </c>
      <c r="AH197" s="14">
        <f t="shared" si="215"/>
        <v>0</v>
      </c>
      <c r="AI197" s="14">
        <f t="shared" si="215"/>
        <v>712.5920435649837</v>
      </c>
      <c r="AJ197" s="14">
        <f t="shared" si="215"/>
        <v>1163.5288887702459</v>
      </c>
      <c r="AK197" s="14">
        <f t="shared" si="215"/>
        <v>442.7790092822003</v>
      </c>
      <c r="AL197" s="14">
        <f t="shared" si="215"/>
        <v>225.48694705185252</v>
      </c>
      <c r="AM197" s="14">
        <f t="shared" si="215"/>
        <v>1207.8001689975672</v>
      </c>
      <c r="AN197" s="14">
        <f t="shared" si="215"/>
        <v>21.928504740371206</v>
      </c>
      <c r="AO197" s="14">
        <f t="shared" si="215"/>
        <v>51.10549998413606</v>
      </c>
      <c r="AP197" s="14">
        <f t="shared" si="215"/>
        <v>139.47884847234204</v>
      </c>
      <c r="AQ197" s="14">
        <f t="shared" si="215"/>
        <v>222.88879825610013</v>
      </c>
      <c r="AR197" s="14">
        <f t="shared" si="215"/>
        <v>343.4967512836967</v>
      </c>
      <c r="AS197" s="14">
        <f t="shared" si="215"/>
        <v>102.4689620131006</v>
      </c>
      <c r="AT197" s="14">
        <f t="shared" si="215"/>
        <v>101.18918827862082</v>
      </c>
      <c r="AU197" s="14">
        <f t="shared" si="215"/>
        <v>19.298930066609508</v>
      </c>
      <c r="AV197" s="14"/>
      <c r="AW197" s="14">
        <f t="shared" si="215"/>
        <v>43.583099262744284</v>
      </c>
      <c r="AX197" s="14">
        <f t="shared" si="215"/>
        <v>19.514827028500168</v>
      </c>
      <c r="AY197" s="14"/>
      <c r="AZ197" s="14"/>
      <c r="BA197" s="14">
        <f t="shared" si="215"/>
        <v>116.65846525280374</v>
      </c>
      <c r="BB197" s="14">
        <f t="shared" si="215"/>
        <v>27.572869255914068</v>
      </c>
      <c r="BC197" s="14">
        <f t="shared" si="215"/>
        <v>157.61790209812935</v>
      </c>
      <c r="BD197" s="14"/>
      <c r="BE197" s="14">
        <f t="shared" si="215"/>
        <v>178.6509663405159</v>
      </c>
      <c r="BF197" s="14">
        <f t="shared" si="215"/>
        <v>15.828227420355962</v>
      </c>
      <c r="BG197" s="14">
        <f t="shared" si="215"/>
        <v>0.4083611858373412</v>
      </c>
      <c r="BH197" s="14">
        <f t="shared" si="215"/>
        <v>73.67239032037804</v>
      </c>
      <c r="BI197" s="14">
        <f t="shared" si="215"/>
        <v>95.56298357985297</v>
      </c>
      <c r="BJ197" s="14">
        <f t="shared" si="215"/>
        <v>61.79359296482407</v>
      </c>
      <c r="BK197" s="14">
        <f t="shared" si="215"/>
        <v>6.806109480117945</v>
      </c>
      <c r="BL197" s="14">
        <f t="shared" si="215"/>
        <v>4.214748427672956</v>
      </c>
      <c r="BM197" s="14">
        <f t="shared" si="215"/>
        <v>0</v>
      </c>
      <c r="BN197" s="14">
        <f aca="true" t="shared" si="216" ref="BN197:CX197">BN165+BN134</f>
        <v>0</v>
      </c>
      <c r="BO197" s="14">
        <f t="shared" si="216"/>
        <v>20.927889045471293</v>
      </c>
      <c r="BP197" s="14">
        <f t="shared" si="216"/>
        <v>12.724644766025829</v>
      </c>
      <c r="BQ197" s="14">
        <f t="shared" si="216"/>
        <v>0.22149999999999978</v>
      </c>
      <c r="BR197" s="14">
        <f t="shared" si="216"/>
        <v>0.07528571428571432</v>
      </c>
      <c r="BS197" s="14">
        <f t="shared" si="216"/>
        <v>0</v>
      </c>
      <c r="BT197" s="14">
        <f t="shared" si="216"/>
        <v>0.6287952078056341</v>
      </c>
      <c r="BU197" s="14">
        <f t="shared" si="216"/>
        <v>8.220248225790565</v>
      </c>
      <c r="BV197" s="14">
        <f t="shared" si="216"/>
        <v>0</v>
      </c>
      <c r="BW197" s="14">
        <f t="shared" si="216"/>
        <v>0</v>
      </c>
      <c r="BX197" s="14">
        <f t="shared" si="216"/>
        <v>0</v>
      </c>
      <c r="BY197" s="14">
        <f t="shared" si="216"/>
        <v>0.016437994722955117</v>
      </c>
      <c r="BZ197" s="14">
        <f t="shared" si="216"/>
        <v>97.61752474146559</v>
      </c>
      <c r="CA197" s="14">
        <f t="shared" si="216"/>
        <v>51.394378961414425</v>
      </c>
      <c r="CB197" s="14">
        <f t="shared" si="216"/>
        <v>35.334760369176024</v>
      </c>
      <c r="CC197" s="14">
        <f t="shared" si="216"/>
        <v>0</v>
      </c>
      <c r="CD197" s="14">
        <f t="shared" si="216"/>
        <v>10.846391637940624</v>
      </c>
      <c r="CE197" s="14">
        <f t="shared" si="216"/>
        <v>0.041993772934504625</v>
      </c>
      <c r="CF197" s="14">
        <f t="shared" si="216"/>
        <v>1.714770243889042</v>
      </c>
      <c r="CG197" s="14">
        <f t="shared" si="216"/>
        <v>0</v>
      </c>
      <c r="CH197" s="14">
        <f t="shared" si="216"/>
        <v>2.1006637167043234</v>
      </c>
      <c r="CI197" s="14">
        <f t="shared" si="216"/>
        <v>78.3793002178954</v>
      </c>
      <c r="CJ197" s="14">
        <f t="shared" si="216"/>
        <v>2.3599716110716824</v>
      </c>
      <c r="CK197" s="14">
        <f t="shared" si="216"/>
        <v>520.3547305659455</v>
      </c>
      <c r="CL197" s="14">
        <f t="shared" si="216"/>
        <v>0</v>
      </c>
      <c r="CM197" s="14">
        <f t="shared" si="216"/>
        <v>0</v>
      </c>
      <c r="CN197" s="14">
        <f t="shared" si="216"/>
        <v>6.601799012770287</v>
      </c>
      <c r="CO197" s="14">
        <f t="shared" si="216"/>
        <v>2.085270602261088</v>
      </c>
      <c r="CP197" s="14">
        <f t="shared" si="216"/>
        <v>22.564518229166676</v>
      </c>
      <c r="CQ197" s="14">
        <f t="shared" si="216"/>
        <v>7.238018018018016</v>
      </c>
      <c r="CR197" s="14">
        <f t="shared" si="216"/>
        <v>7.659574468085107</v>
      </c>
      <c r="CS197" s="14">
        <f t="shared" si="216"/>
        <v>0.16666666666666666</v>
      </c>
      <c r="CT197" s="14">
        <f t="shared" si="216"/>
        <v>0</v>
      </c>
      <c r="CU197" s="14">
        <f t="shared" si="216"/>
        <v>0</v>
      </c>
      <c r="CV197" s="14">
        <f t="shared" si="216"/>
        <v>0</v>
      </c>
      <c r="CW197" s="14">
        <f t="shared" si="216"/>
        <v>0</v>
      </c>
      <c r="CX197" s="14">
        <f t="shared" si="216"/>
        <v>0</v>
      </c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</row>
    <row r="198" spans="1:248" ht="15">
      <c r="A198" s="13" t="s">
        <v>95</v>
      </c>
      <c r="B198" s="14">
        <f t="shared" si="212"/>
        <v>0.002734452448856724</v>
      </c>
      <c r="C198" s="14">
        <f aca="true" t="shared" si="217" ref="C198:BM198">C166+C135</f>
        <v>0.6434156960940746</v>
      </c>
      <c r="D198" s="14">
        <f t="shared" si="217"/>
        <v>0.6659468835142263</v>
      </c>
      <c r="E198" s="14">
        <f t="shared" si="217"/>
        <v>0.8918857188154179</v>
      </c>
      <c r="F198" s="14">
        <f t="shared" si="217"/>
        <v>0.10973913043478262</v>
      </c>
      <c r="G198" s="14">
        <f t="shared" si="217"/>
        <v>0.48515812035800665</v>
      </c>
      <c r="H198" s="14">
        <f t="shared" si="217"/>
        <v>1.0371442444026604</v>
      </c>
      <c r="I198" s="14">
        <f t="shared" si="217"/>
        <v>0</v>
      </c>
      <c r="J198" s="14">
        <f t="shared" si="217"/>
        <v>0</v>
      </c>
      <c r="K198" s="14">
        <f t="shared" si="217"/>
        <v>0.4666364674459597</v>
      </c>
      <c r="L198" s="14">
        <f t="shared" si="217"/>
        <v>1.1411933539903827</v>
      </c>
      <c r="M198" s="14">
        <f t="shared" si="217"/>
        <v>1.1228485049824897</v>
      </c>
      <c r="N198" s="14">
        <f t="shared" si="217"/>
        <v>0.1006107941136256</v>
      </c>
      <c r="O198" s="14">
        <f t="shared" si="217"/>
        <v>7.229619305703391</v>
      </c>
      <c r="P198" s="14">
        <f t="shared" si="217"/>
        <v>15.75993429943862</v>
      </c>
      <c r="Q198" s="14">
        <f t="shared" si="217"/>
        <v>11.225125659428652</v>
      </c>
      <c r="R198" s="14">
        <f t="shared" si="217"/>
        <v>1.1331247773790118</v>
      </c>
      <c r="S198" s="14">
        <f t="shared" si="217"/>
        <v>2.3195649394893527</v>
      </c>
      <c r="T198" s="14">
        <f t="shared" si="217"/>
        <v>5.120093724537889</v>
      </c>
      <c r="U198" s="14">
        <f t="shared" si="217"/>
        <v>14.62621604695493</v>
      </c>
      <c r="V198" s="14">
        <f t="shared" si="217"/>
        <v>73.0027125441537</v>
      </c>
      <c r="W198" s="14">
        <f t="shared" si="217"/>
        <v>11.20667268457228</v>
      </c>
      <c r="X198" s="14">
        <f t="shared" si="217"/>
        <v>1.243567654751518</v>
      </c>
      <c r="Y198" s="14">
        <f t="shared" si="217"/>
        <v>0</v>
      </c>
      <c r="Z198" s="14">
        <f t="shared" si="217"/>
        <v>0</v>
      </c>
      <c r="AA198" s="14">
        <f t="shared" si="217"/>
        <v>0</v>
      </c>
      <c r="AB198" s="14">
        <f t="shared" si="217"/>
        <v>0.5044668071072989</v>
      </c>
      <c r="AC198" s="14">
        <f t="shared" si="217"/>
        <v>0</v>
      </c>
      <c r="AD198" s="14">
        <f t="shared" si="217"/>
        <v>0</v>
      </c>
      <c r="AE198" s="14">
        <f t="shared" si="217"/>
        <v>0.40274380959024103</v>
      </c>
      <c r="AF198" s="14">
        <f t="shared" si="217"/>
        <v>0</v>
      </c>
      <c r="AG198" s="14">
        <f t="shared" si="217"/>
        <v>0</v>
      </c>
      <c r="AH198" s="14">
        <f t="shared" si="217"/>
        <v>2.968823010582618</v>
      </c>
      <c r="AI198" s="14">
        <f t="shared" si="217"/>
        <v>2507.098152024139</v>
      </c>
      <c r="AJ198" s="14">
        <f t="shared" si="217"/>
        <v>1820.3535082962865</v>
      </c>
      <c r="AK198" s="14">
        <f t="shared" si="217"/>
        <v>854.9618978320962</v>
      </c>
      <c r="AL198" s="14">
        <f t="shared" si="217"/>
        <v>562.2710630816728</v>
      </c>
      <c r="AM198" s="14">
        <f t="shared" si="217"/>
        <v>2182.138848681385</v>
      </c>
      <c r="AN198" s="14">
        <f t="shared" si="217"/>
        <v>30.730433557271947</v>
      </c>
      <c r="AO198" s="14">
        <f t="shared" si="217"/>
        <v>49.22046105029497</v>
      </c>
      <c r="AP198" s="14">
        <f t="shared" si="217"/>
        <v>651.6753690331069</v>
      </c>
      <c r="AQ198" s="14">
        <f t="shared" si="217"/>
        <v>640.579699036636</v>
      </c>
      <c r="AR198" s="14">
        <f t="shared" si="217"/>
        <v>482.60665317092804</v>
      </c>
      <c r="AS198" s="14">
        <f t="shared" si="217"/>
        <v>147.02068462749216</v>
      </c>
      <c r="AT198" s="14">
        <f t="shared" si="217"/>
        <v>407.9219125582696</v>
      </c>
      <c r="AU198" s="14">
        <f t="shared" si="217"/>
        <v>110.95400255218419</v>
      </c>
      <c r="AV198" s="14"/>
      <c r="AW198" s="14">
        <f t="shared" si="217"/>
        <v>45.28696528330425</v>
      </c>
      <c r="AX198" s="14">
        <f t="shared" si="217"/>
        <v>7.950485085685254</v>
      </c>
      <c r="AY198" s="14"/>
      <c r="AZ198" s="14"/>
      <c r="BA198" s="14">
        <f t="shared" si="217"/>
        <v>81.09809974811137</v>
      </c>
      <c r="BB198" s="14">
        <f t="shared" si="217"/>
        <v>19.16798147834377</v>
      </c>
      <c r="BC198" s="14">
        <f t="shared" si="217"/>
        <v>127.30305454356406</v>
      </c>
      <c r="BD198" s="14"/>
      <c r="BE198" s="14">
        <f t="shared" si="217"/>
        <v>107.61891378954155</v>
      </c>
      <c r="BF198" s="14">
        <f t="shared" si="217"/>
        <v>8.68354143200084</v>
      </c>
      <c r="BG198" s="14">
        <f t="shared" si="217"/>
        <v>0.3062708893780059</v>
      </c>
      <c r="BH198" s="14">
        <f t="shared" si="217"/>
        <v>34.99438540217957</v>
      </c>
      <c r="BI198" s="14">
        <f t="shared" si="217"/>
        <v>68.25927398560927</v>
      </c>
      <c r="BJ198" s="14">
        <f t="shared" si="217"/>
        <v>58.58209798994971</v>
      </c>
      <c r="BK198" s="14">
        <f t="shared" si="217"/>
        <v>5.7778483356396935</v>
      </c>
      <c r="BL198" s="14">
        <f t="shared" si="217"/>
        <v>18.0925786163522</v>
      </c>
      <c r="BM198" s="14">
        <f t="shared" si="217"/>
        <v>108.1793474447434</v>
      </c>
      <c r="BN198" s="14">
        <f aca="true" t="shared" si="218" ref="BN198:CX198">BN166+BN135</f>
        <v>0</v>
      </c>
      <c r="BO198" s="14">
        <f t="shared" si="218"/>
        <v>327.71694384391856</v>
      </c>
      <c r="BP198" s="14">
        <f t="shared" si="218"/>
        <v>199.2595471602946</v>
      </c>
      <c r="BQ198" s="14">
        <f t="shared" si="218"/>
        <v>2.4364999999999974</v>
      </c>
      <c r="BR198" s="14">
        <f t="shared" si="218"/>
        <v>0.8281428571428574</v>
      </c>
      <c r="BS198" s="14">
        <f t="shared" si="218"/>
        <v>0</v>
      </c>
      <c r="BT198" s="14">
        <f t="shared" si="218"/>
        <v>0.412830498582671</v>
      </c>
      <c r="BU198" s="14">
        <f t="shared" si="218"/>
        <v>5.396938671605488</v>
      </c>
      <c r="BV198" s="14">
        <f t="shared" si="218"/>
        <v>0</v>
      </c>
      <c r="BW198" s="14">
        <f t="shared" si="218"/>
        <v>0</v>
      </c>
      <c r="BX198" s="14">
        <f t="shared" si="218"/>
        <v>0</v>
      </c>
      <c r="BY198" s="14">
        <f t="shared" si="218"/>
        <v>0.9917590149516254</v>
      </c>
      <c r="BZ198" s="14">
        <f t="shared" si="218"/>
        <v>0</v>
      </c>
      <c r="CA198" s="14">
        <f t="shared" si="218"/>
        <v>0</v>
      </c>
      <c r="CB198" s="14">
        <f t="shared" si="218"/>
        <v>0</v>
      </c>
      <c r="CC198" s="14">
        <f t="shared" si="218"/>
        <v>0</v>
      </c>
      <c r="CD198" s="14">
        <f t="shared" si="218"/>
        <v>0</v>
      </c>
      <c r="CE198" s="14">
        <f t="shared" si="218"/>
        <v>0</v>
      </c>
      <c r="CF198" s="14">
        <f t="shared" si="218"/>
        <v>26.852171401559175</v>
      </c>
      <c r="CG198" s="14">
        <f t="shared" si="218"/>
        <v>0</v>
      </c>
      <c r="CH198" s="14">
        <f t="shared" si="218"/>
        <v>16.534256350834028</v>
      </c>
      <c r="CI198" s="14">
        <f t="shared" si="218"/>
        <v>103.67477128915257</v>
      </c>
      <c r="CJ198" s="14">
        <f t="shared" si="218"/>
        <v>37.94464158978</v>
      </c>
      <c r="CK198" s="14">
        <f t="shared" si="218"/>
        <v>95.81294250240491</v>
      </c>
      <c r="CL198" s="14">
        <f t="shared" si="218"/>
        <v>14.271236959761552</v>
      </c>
      <c r="CM198" s="14">
        <f t="shared" si="218"/>
        <v>20.91461148648649</v>
      </c>
      <c r="CN198" s="14">
        <f t="shared" si="218"/>
        <v>260.31576452078696</v>
      </c>
      <c r="CO198" s="14">
        <f t="shared" si="218"/>
        <v>47.19296626169831</v>
      </c>
      <c r="CP198" s="14">
        <f t="shared" si="218"/>
        <v>21.121158854166676</v>
      </c>
      <c r="CQ198" s="14">
        <f t="shared" si="218"/>
        <v>18.74594594594594</v>
      </c>
      <c r="CR198" s="14">
        <f t="shared" si="218"/>
        <v>0</v>
      </c>
      <c r="CS198" s="14">
        <f t="shared" si="218"/>
        <v>0.3181818181818182</v>
      </c>
      <c r="CT198" s="14">
        <f t="shared" si="218"/>
        <v>4.121752041573868</v>
      </c>
      <c r="CU198" s="14">
        <f t="shared" si="218"/>
        <v>0.08687943262411348</v>
      </c>
      <c r="CV198" s="14">
        <f t="shared" si="218"/>
        <v>0</v>
      </c>
      <c r="CW198" s="14">
        <f t="shared" si="218"/>
        <v>0.8728538283062646</v>
      </c>
      <c r="CX198" s="14">
        <f t="shared" si="218"/>
        <v>1.8064516129032258</v>
      </c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</row>
    <row r="199" spans="1:248" ht="15">
      <c r="A199" s="13" t="s">
        <v>97</v>
      </c>
      <c r="B199" s="14">
        <f t="shared" si="212"/>
        <v>0.3418065561070905</v>
      </c>
      <c r="C199" s="14">
        <f aca="true" t="shared" si="219" ref="C199:BM199">C167+C136</f>
        <v>0.2573662784376298</v>
      </c>
      <c r="D199" s="14">
        <f t="shared" si="219"/>
        <v>0.13318937670284522</v>
      </c>
      <c r="E199" s="14">
        <f t="shared" si="219"/>
        <v>0.32432207956924286</v>
      </c>
      <c r="F199" s="14">
        <f t="shared" si="219"/>
        <v>0</v>
      </c>
      <c r="G199" s="14">
        <f t="shared" si="219"/>
        <v>50.09257592696419</v>
      </c>
      <c r="H199" s="14">
        <f t="shared" si="219"/>
        <v>2.963269269721887</v>
      </c>
      <c r="I199" s="14">
        <f t="shared" si="219"/>
        <v>0.7773851171369184</v>
      </c>
      <c r="J199" s="14">
        <f t="shared" si="219"/>
        <v>1.023941738734638</v>
      </c>
      <c r="K199" s="14">
        <f t="shared" si="219"/>
        <v>3.7637915071628063</v>
      </c>
      <c r="L199" s="14">
        <f t="shared" si="219"/>
        <v>7.075398794740372</v>
      </c>
      <c r="M199" s="14">
        <f t="shared" si="219"/>
        <v>6.949181420854792</v>
      </c>
      <c r="N199" s="14">
        <f t="shared" si="219"/>
        <v>1.1788739512303608</v>
      </c>
      <c r="O199" s="14">
        <f t="shared" si="219"/>
        <v>146.4038871817465</v>
      </c>
      <c r="P199" s="14">
        <f t="shared" si="219"/>
        <v>23.05620017880835</v>
      </c>
      <c r="Q199" s="14">
        <f t="shared" si="219"/>
        <v>1082.9874755927642</v>
      </c>
      <c r="R199" s="14">
        <f t="shared" si="219"/>
        <v>109.32260176121453</v>
      </c>
      <c r="S199" s="14">
        <f t="shared" si="219"/>
        <v>257.8128207744195</v>
      </c>
      <c r="T199" s="14">
        <f t="shared" si="219"/>
        <v>46.957679143391836</v>
      </c>
      <c r="U199" s="14">
        <f t="shared" si="219"/>
        <v>43.767843473842404</v>
      </c>
      <c r="V199" s="14">
        <f t="shared" si="219"/>
        <v>2702.1802859168843</v>
      </c>
      <c r="W199" s="14">
        <f t="shared" si="219"/>
        <v>414.81266851089885</v>
      </c>
      <c r="X199" s="14">
        <f t="shared" si="219"/>
        <v>151.27112257441675</v>
      </c>
      <c r="Y199" s="14">
        <f t="shared" si="219"/>
        <v>268.1431890565169</v>
      </c>
      <c r="Z199" s="14">
        <f t="shared" si="219"/>
        <v>16.176104830146905</v>
      </c>
      <c r="AA199" s="14">
        <f t="shared" si="219"/>
        <v>110.37220840250914</v>
      </c>
      <c r="AB199" s="14">
        <f t="shared" si="219"/>
        <v>0</v>
      </c>
      <c r="AC199" s="14">
        <f t="shared" si="219"/>
        <v>0.05918524212144504</v>
      </c>
      <c r="AD199" s="14">
        <f t="shared" si="219"/>
        <v>0</v>
      </c>
      <c r="AE199" s="14">
        <f t="shared" si="219"/>
        <v>0</v>
      </c>
      <c r="AF199" s="14">
        <f t="shared" si="219"/>
        <v>0</v>
      </c>
      <c r="AG199" s="14">
        <f t="shared" si="219"/>
        <v>0</v>
      </c>
      <c r="AH199" s="14">
        <f t="shared" si="219"/>
        <v>0</v>
      </c>
      <c r="AI199" s="14">
        <f t="shared" si="219"/>
        <v>64.6669409805597</v>
      </c>
      <c r="AJ199" s="14">
        <f t="shared" si="219"/>
        <v>44.5951838901488</v>
      </c>
      <c r="AK199" s="14">
        <f t="shared" si="219"/>
        <v>24.778769925031877</v>
      </c>
      <c r="AL199" s="14">
        <f t="shared" si="219"/>
        <v>23.248462036911043</v>
      </c>
      <c r="AM199" s="14">
        <f t="shared" si="219"/>
        <v>37.83975095934574</v>
      </c>
      <c r="AN199" s="14">
        <f t="shared" si="219"/>
        <v>1.0684422263289914</v>
      </c>
      <c r="AO199" s="14">
        <f t="shared" si="219"/>
        <v>5.86456557195004</v>
      </c>
      <c r="AP199" s="14">
        <f t="shared" si="219"/>
        <v>61.82933345392061</v>
      </c>
      <c r="AQ199" s="14">
        <f t="shared" si="219"/>
        <v>1.2407777230855779</v>
      </c>
      <c r="AR199" s="14">
        <f t="shared" si="219"/>
        <v>698.9001135246231</v>
      </c>
      <c r="AS199" s="14">
        <f t="shared" si="219"/>
        <v>62.37241166014819</v>
      </c>
      <c r="AT199" s="14">
        <f t="shared" si="219"/>
        <v>8.440425183429983</v>
      </c>
      <c r="AU199" s="14">
        <f t="shared" si="219"/>
        <v>7.571118718439115</v>
      </c>
      <c r="AV199" s="14"/>
      <c r="AW199" s="14">
        <f t="shared" si="219"/>
        <v>0.896771589768401</v>
      </c>
      <c r="AX199" s="14">
        <f t="shared" si="219"/>
        <v>0</v>
      </c>
      <c r="AY199" s="14"/>
      <c r="AZ199" s="14"/>
      <c r="BA199" s="14">
        <f t="shared" si="219"/>
        <v>31.46708602213785</v>
      </c>
      <c r="BB199" s="14">
        <f t="shared" si="219"/>
        <v>7.437418680871557</v>
      </c>
      <c r="BC199" s="14">
        <f t="shared" si="219"/>
        <v>25.154621736340527</v>
      </c>
      <c r="BD199" s="14"/>
      <c r="BE199" s="14">
        <f t="shared" si="219"/>
        <v>52.02473195630408</v>
      </c>
      <c r="BF199" s="14">
        <f t="shared" si="219"/>
        <v>5.358514491266341</v>
      </c>
      <c r="BG199" s="14">
        <f t="shared" si="219"/>
        <v>0.06806019763955687</v>
      </c>
      <c r="BH199" s="14">
        <f t="shared" si="219"/>
        <v>174.97192701089784</v>
      </c>
      <c r="BI199" s="14">
        <f t="shared" si="219"/>
        <v>307.0873616864212</v>
      </c>
      <c r="BJ199" s="14">
        <f t="shared" si="219"/>
        <v>226.68724874371847</v>
      </c>
      <c r="BK199" s="14">
        <f t="shared" si="219"/>
        <v>12.730852264968819</v>
      </c>
      <c r="BL199" s="14">
        <f t="shared" si="219"/>
        <v>5.242735849056603</v>
      </c>
      <c r="BM199" s="14">
        <f t="shared" si="219"/>
        <v>0</v>
      </c>
      <c r="BN199" s="14">
        <f aca="true" t="shared" si="220" ref="BN199:CX199">BN167+BN136</f>
        <v>0</v>
      </c>
      <c r="BO199" s="14">
        <f t="shared" si="220"/>
        <v>0.45995360539497343</v>
      </c>
      <c r="BP199" s="14">
        <f t="shared" si="220"/>
        <v>0.27966252233023803</v>
      </c>
      <c r="BQ199" s="14">
        <f t="shared" si="220"/>
        <v>0</v>
      </c>
      <c r="BR199" s="14">
        <f t="shared" si="220"/>
        <v>0</v>
      </c>
      <c r="BS199" s="14">
        <f t="shared" si="220"/>
        <v>0</v>
      </c>
      <c r="BT199" s="14">
        <f t="shared" si="220"/>
        <v>0.7566110561212653</v>
      </c>
      <c r="BU199" s="14">
        <f t="shared" si="220"/>
        <v>9.891186533369488</v>
      </c>
      <c r="BV199" s="14">
        <f t="shared" si="220"/>
        <v>0</v>
      </c>
      <c r="BW199" s="14">
        <f t="shared" si="220"/>
        <v>0</v>
      </c>
      <c r="BX199" s="14">
        <f t="shared" si="220"/>
        <v>0</v>
      </c>
      <c r="BY199" s="14">
        <f t="shared" si="220"/>
        <v>4.619076517150388</v>
      </c>
      <c r="BZ199" s="14">
        <f t="shared" si="220"/>
        <v>13.932436339375071</v>
      </c>
      <c r="CA199" s="14">
        <f t="shared" si="220"/>
        <v>7.335249638607804</v>
      </c>
      <c r="CB199" s="14">
        <f t="shared" si="220"/>
        <v>5.043144668075169</v>
      </c>
      <c r="CC199" s="14">
        <f t="shared" si="220"/>
        <v>0</v>
      </c>
      <c r="CD199" s="14">
        <f t="shared" si="220"/>
        <v>1.5480484821527862</v>
      </c>
      <c r="CE199" s="14">
        <f t="shared" si="220"/>
        <v>0.005993550539308353</v>
      </c>
      <c r="CF199" s="14">
        <f t="shared" si="220"/>
        <v>0.03768725810745147</v>
      </c>
      <c r="CG199" s="14">
        <f t="shared" si="220"/>
        <v>0</v>
      </c>
      <c r="CH199" s="14">
        <f t="shared" si="220"/>
        <v>0.47434341990097617</v>
      </c>
      <c r="CI199" s="14">
        <f t="shared" si="220"/>
        <v>116.21252651577568</v>
      </c>
      <c r="CJ199" s="14">
        <f t="shared" si="220"/>
        <v>13.882185947480485</v>
      </c>
      <c r="CK199" s="14">
        <f t="shared" si="220"/>
        <v>659.0489899925037</v>
      </c>
      <c r="CL199" s="14">
        <f t="shared" si="220"/>
        <v>24.974664679582716</v>
      </c>
      <c r="CM199" s="14">
        <f t="shared" si="220"/>
        <v>10.651942567567568</v>
      </c>
      <c r="CN199" s="14">
        <f t="shared" si="220"/>
        <v>151.04460844734774</v>
      </c>
      <c r="CO199" s="14">
        <f t="shared" si="220"/>
        <v>242.2206431152748</v>
      </c>
      <c r="CP199" s="14">
        <f t="shared" si="220"/>
        <v>1.058463541666667</v>
      </c>
      <c r="CQ199" s="14">
        <f t="shared" si="220"/>
        <v>0.052072072072072054</v>
      </c>
      <c r="CR199" s="14">
        <f t="shared" si="220"/>
        <v>0</v>
      </c>
      <c r="CS199" s="14">
        <f t="shared" si="220"/>
        <v>0</v>
      </c>
      <c r="CT199" s="14">
        <f t="shared" si="220"/>
        <v>0</v>
      </c>
      <c r="CU199" s="14">
        <f t="shared" si="220"/>
        <v>0</v>
      </c>
      <c r="CV199" s="14">
        <f t="shared" si="220"/>
        <v>0</v>
      </c>
      <c r="CW199" s="14">
        <f t="shared" si="220"/>
        <v>0</v>
      </c>
      <c r="CX199" s="14">
        <f t="shared" si="220"/>
        <v>0</v>
      </c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</row>
    <row r="200" spans="1:248" ht="15">
      <c r="A200" s="13" t="s">
        <v>98</v>
      </c>
      <c r="B200" s="14">
        <f t="shared" si="212"/>
        <v>0</v>
      </c>
      <c r="C200" s="14">
        <f aca="true" t="shared" si="221" ref="C200:BM200">C168+C137</f>
        <v>19.173787743603423</v>
      </c>
      <c r="D200" s="14">
        <f t="shared" si="221"/>
        <v>0</v>
      </c>
      <c r="E200" s="14">
        <f t="shared" si="221"/>
        <v>0.08108051989231072</v>
      </c>
      <c r="F200" s="14">
        <f t="shared" si="221"/>
        <v>0</v>
      </c>
      <c r="G200" s="14">
        <f t="shared" si="221"/>
        <v>0</v>
      </c>
      <c r="H200" s="14">
        <f t="shared" si="221"/>
        <v>145.49652114334464</v>
      </c>
      <c r="I200" s="14">
        <f t="shared" si="221"/>
        <v>0</v>
      </c>
      <c r="J200" s="14">
        <f t="shared" si="221"/>
        <v>0</v>
      </c>
      <c r="K200" s="14">
        <f t="shared" si="221"/>
        <v>0.026606465249111737</v>
      </c>
      <c r="L200" s="14">
        <f t="shared" si="221"/>
        <v>8.596989933394216</v>
      </c>
      <c r="M200" s="14">
        <f t="shared" si="221"/>
        <v>8.458792070868089</v>
      </c>
      <c r="N200" s="14">
        <f t="shared" si="221"/>
        <v>0</v>
      </c>
      <c r="O200" s="14">
        <f t="shared" si="221"/>
        <v>89.32446138142598</v>
      </c>
      <c r="P200" s="14">
        <f t="shared" si="221"/>
        <v>1.1257095928170442</v>
      </c>
      <c r="Q200" s="14">
        <f t="shared" si="221"/>
        <v>7.905018070020177</v>
      </c>
      <c r="R200" s="14">
        <f t="shared" si="221"/>
        <v>0.7979751953373323</v>
      </c>
      <c r="S200" s="14">
        <f t="shared" si="221"/>
        <v>0</v>
      </c>
      <c r="T200" s="14">
        <f t="shared" si="221"/>
        <v>0.20355112666358582</v>
      </c>
      <c r="U200" s="14">
        <f t="shared" si="221"/>
        <v>0</v>
      </c>
      <c r="V200" s="14">
        <f t="shared" si="221"/>
        <v>5.3996089159877</v>
      </c>
      <c r="W200" s="14">
        <f t="shared" si="221"/>
        <v>0.8288959086222102</v>
      </c>
      <c r="X200" s="14">
        <f t="shared" si="221"/>
        <v>9.948541238012144</v>
      </c>
      <c r="Y200" s="14">
        <f t="shared" si="221"/>
        <v>0</v>
      </c>
      <c r="Z200" s="14">
        <f t="shared" si="221"/>
        <v>0</v>
      </c>
      <c r="AA200" s="14">
        <f t="shared" si="221"/>
        <v>0.051784755076925586</v>
      </c>
      <c r="AB200" s="14">
        <f t="shared" si="221"/>
        <v>4.874669514576305</v>
      </c>
      <c r="AC200" s="14">
        <f t="shared" si="221"/>
        <v>0</v>
      </c>
      <c r="AD200" s="14">
        <f t="shared" si="221"/>
        <v>36.44677019922581</v>
      </c>
      <c r="AE200" s="14">
        <f t="shared" si="221"/>
        <v>0</v>
      </c>
      <c r="AF200" s="14">
        <f t="shared" si="221"/>
        <v>0</v>
      </c>
      <c r="AG200" s="14">
        <f t="shared" si="221"/>
        <v>4.48279549828872</v>
      </c>
      <c r="AH200" s="14">
        <f t="shared" si="221"/>
        <v>0</v>
      </c>
      <c r="AI200" s="14">
        <f t="shared" si="221"/>
        <v>331.04644573933217</v>
      </c>
      <c r="AJ200" s="14">
        <f t="shared" si="221"/>
        <v>307.2244188105673</v>
      </c>
      <c r="AK200" s="14">
        <f t="shared" si="221"/>
        <v>17.48349756131691</v>
      </c>
      <c r="AL200" s="14">
        <f t="shared" si="221"/>
        <v>2404.330761762676</v>
      </c>
      <c r="AM200" s="14">
        <f t="shared" si="221"/>
        <v>59.20315279248191</v>
      </c>
      <c r="AN200" s="14">
        <f t="shared" si="221"/>
        <v>4.375525307823489</v>
      </c>
      <c r="AO200" s="14">
        <f t="shared" si="221"/>
        <v>11.519682373473293</v>
      </c>
      <c r="AP200" s="14">
        <f t="shared" si="221"/>
        <v>0</v>
      </c>
      <c r="AQ200" s="14">
        <f t="shared" si="221"/>
        <v>55.15820968989523</v>
      </c>
      <c r="AR200" s="14">
        <f t="shared" si="221"/>
        <v>15.376879477427286</v>
      </c>
      <c r="AS200" s="14">
        <f t="shared" si="221"/>
        <v>4.7521837455351</v>
      </c>
      <c r="AT200" s="14">
        <f t="shared" si="221"/>
        <v>13.236121310378836</v>
      </c>
      <c r="AU200" s="14">
        <f t="shared" si="221"/>
        <v>32.333130526981165</v>
      </c>
      <c r="AV200" s="14"/>
      <c r="AW200" s="14">
        <f t="shared" si="221"/>
        <v>0.35870863590736035</v>
      </c>
      <c r="AX200" s="14">
        <f t="shared" si="221"/>
        <v>0</v>
      </c>
      <c r="AY200" s="14"/>
      <c r="AZ200" s="14"/>
      <c r="BA200" s="14">
        <f t="shared" si="221"/>
        <v>33.37418214469166</v>
      </c>
      <c r="BB200" s="14">
        <f t="shared" si="221"/>
        <v>7.888171328197107</v>
      </c>
      <c r="BC200" s="14">
        <f t="shared" si="221"/>
        <v>391.54483088055116</v>
      </c>
      <c r="BD200" s="14"/>
      <c r="BE200" s="14">
        <f t="shared" si="221"/>
        <v>597.8828543863419</v>
      </c>
      <c r="BF200" s="14">
        <f t="shared" si="221"/>
        <v>2.006007989038169</v>
      </c>
      <c r="BG200" s="14">
        <f t="shared" si="221"/>
        <v>0</v>
      </c>
      <c r="BH200" s="14">
        <f t="shared" si="221"/>
        <v>0</v>
      </c>
      <c r="BI200" s="14">
        <f t="shared" si="221"/>
        <v>21.90646467445135</v>
      </c>
      <c r="BJ200" s="14">
        <f t="shared" si="221"/>
        <v>15.171545226130641</v>
      </c>
      <c r="BK200" s="14">
        <f t="shared" si="221"/>
        <v>1.9096278397453228</v>
      </c>
      <c r="BL200" s="14">
        <f t="shared" si="221"/>
        <v>284.03292452830186</v>
      </c>
      <c r="BM200" s="14">
        <f t="shared" si="221"/>
        <v>0.1306513858028302</v>
      </c>
      <c r="BN200" s="14">
        <f aca="true" t="shared" si="222" ref="BN200:CX200">BN168+BN137</f>
        <v>0</v>
      </c>
      <c r="BO200" s="14">
        <f t="shared" si="222"/>
        <v>17.938190610403964</v>
      </c>
      <c r="BP200" s="14">
        <f t="shared" si="222"/>
        <v>10.906838370879283</v>
      </c>
      <c r="BQ200" s="14">
        <f t="shared" si="222"/>
        <v>0</v>
      </c>
      <c r="BR200" s="14">
        <f t="shared" si="222"/>
        <v>0</v>
      </c>
      <c r="BS200" s="14">
        <f t="shared" si="222"/>
        <v>0</v>
      </c>
      <c r="BT200" s="14">
        <f t="shared" si="222"/>
        <v>0.48586882129940606</v>
      </c>
      <c r="BU200" s="14">
        <f t="shared" si="222"/>
        <v>6.088624223510096</v>
      </c>
      <c r="BV200" s="14">
        <f t="shared" si="222"/>
        <v>1.6366435595679496</v>
      </c>
      <c r="BW200" s="14">
        <f t="shared" si="222"/>
        <v>0</v>
      </c>
      <c r="BX200" s="14">
        <f t="shared" si="222"/>
        <v>0</v>
      </c>
      <c r="BY200" s="14">
        <f t="shared" si="222"/>
        <v>0.5424538258575189</v>
      </c>
      <c r="BZ200" s="14">
        <f t="shared" si="222"/>
        <v>0</v>
      </c>
      <c r="CA200" s="14">
        <f t="shared" si="222"/>
        <v>0</v>
      </c>
      <c r="CB200" s="14">
        <f t="shared" si="222"/>
        <v>0</v>
      </c>
      <c r="CC200" s="14">
        <f t="shared" si="222"/>
        <v>0</v>
      </c>
      <c r="CD200" s="14">
        <f t="shared" si="222"/>
        <v>0</v>
      </c>
      <c r="CE200" s="14">
        <f t="shared" si="222"/>
        <v>0</v>
      </c>
      <c r="CF200" s="14">
        <f t="shared" si="222"/>
        <v>1.4698030661906074</v>
      </c>
      <c r="CG200" s="14">
        <f t="shared" si="222"/>
        <v>0.02256972432693858</v>
      </c>
      <c r="CH200" s="14">
        <f t="shared" si="222"/>
        <v>4.641789180459553</v>
      </c>
      <c r="CI200" s="14">
        <f t="shared" si="222"/>
        <v>47.80477431437587</v>
      </c>
      <c r="CJ200" s="14">
        <f t="shared" si="222"/>
        <v>3.0078069552874385</v>
      </c>
      <c r="CK200" s="14">
        <f t="shared" si="222"/>
        <v>26.214555072773372</v>
      </c>
      <c r="CL200" s="14">
        <f t="shared" si="222"/>
        <v>2.1406855439642327</v>
      </c>
      <c r="CM200" s="14">
        <f t="shared" si="222"/>
        <v>2.636444256756757</v>
      </c>
      <c r="CN200" s="14">
        <f t="shared" si="222"/>
        <v>192.87497288171122</v>
      </c>
      <c r="CO200" s="14">
        <f t="shared" si="222"/>
        <v>0.6585065059771857</v>
      </c>
      <c r="CP200" s="14">
        <f t="shared" si="222"/>
        <v>0</v>
      </c>
      <c r="CQ200" s="14">
        <f t="shared" si="222"/>
        <v>0</v>
      </c>
      <c r="CR200" s="14">
        <f t="shared" si="222"/>
        <v>0</v>
      </c>
      <c r="CS200" s="14">
        <f t="shared" si="222"/>
        <v>0</v>
      </c>
      <c r="CT200" s="14">
        <f t="shared" si="222"/>
        <v>221.13199703043804</v>
      </c>
      <c r="CU200" s="14">
        <f t="shared" si="222"/>
        <v>8.77482269503546</v>
      </c>
      <c r="CV200" s="14">
        <f t="shared" si="222"/>
        <v>2.25</v>
      </c>
      <c r="CW200" s="14">
        <f t="shared" si="222"/>
        <v>179.8078886310905</v>
      </c>
      <c r="CX200" s="14">
        <f t="shared" si="222"/>
        <v>8.516129032258064</v>
      </c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</row>
    <row r="201" spans="1:248" ht="15">
      <c r="A201" s="13" t="s">
        <v>99</v>
      </c>
      <c r="B201" s="14">
        <f t="shared" si="212"/>
        <v>1.5449656336040491</v>
      </c>
      <c r="C201" s="14">
        <f aca="true" t="shared" si="223" ref="C201:BM201">C169+C138</f>
        <v>37.63981822150336</v>
      </c>
      <c r="D201" s="14">
        <f t="shared" si="223"/>
        <v>65.26279458439417</v>
      </c>
      <c r="E201" s="14">
        <f t="shared" si="223"/>
        <v>18.08095593598529</v>
      </c>
      <c r="F201" s="14">
        <f t="shared" si="223"/>
        <v>3.804289855072464</v>
      </c>
      <c r="G201" s="14">
        <f t="shared" si="223"/>
        <v>17.101823742619732</v>
      </c>
      <c r="H201" s="14">
        <f t="shared" si="223"/>
        <v>234.39459923500127</v>
      </c>
      <c r="I201" s="14">
        <f t="shared" si="223"/>
        <v>2.576476388225215</v>
      </c>
      <c r="J201" s="14">
        <f t="shared" si="223"/>
        <v>0.5396449704142011</v>
      </c>
      <c r="K201" s="14">
        <f t="shared" si="223"/>
        <v>0.9598794001410311</v>
      </c>
      <c r="L201" s="14">
        <f t="shared" si="223"/>
        <v>1.8005495140737149</v>
      </c>
      <c r="M201" s="14">
        <f t="shared" si="223"/>
        <v>1.7716054189723724</v>
      </c>
      <c r="N201" s="14">
        <f t="shared" si="223"/>
        <v>0.5741929159009946</v>
      </c>
      <c r="O201" s="14">
        <f t="shared" si="223"/>
        <v>21.35354298190174</v>
      </c>
      <c r="P201" s="14">
        <f t="shared" si="223"/>
        <v>2.0429544462235247</v>
      </c>
      <c r="Q201" s="14">
        <f t="shared" si="223"/>
        <v>123.31828189231477</v>
      </c>
      <c r="R201" s="14">
        <f t="shared" si="223"/>
        <v>12.448413047262385</v>
      </c>
      <c r="S201" s="14">
        <f t="shared" si="223"/>
        <v>3.001789921692103</v>
      </c>
      <c r="T201" s="14">
        <f t="shared" si="223"/>
        <v>16.190143459242133</v>
      </c>
      <c r="U201" s="14">
        <f t="shared" si="223"/>
        <v>8.199545359656552</v>
      </c>
      <c r="V201" s="14">
        <f t="shared" si="223"/>
        <v>53.56412044659798</v>
      </c>
      <c r="W201" s="14">
        <f t="shared" si="223"/>
        <v>8.222647413532325</v>
      </c>
      <c r="X201" s="14">
        <f t="shared" si="223"/>
        <v>21.940086480258923</v>
      </c>
      <c r="Y201" s="14">
        <f t="shared" si="223"/>
        <v>9.822562111014179</v>
      </c>
      <c r="Z201" s="14">
        <f t="shared" si="223"/>
        <v>0.5925595013897772</v>
      </c>
      <c r="AA201" s="14">
        <f t="shared" si="223"/>
        <v>0</v>
      </c>
      <c r="AB201" s="14">
        <f t="shared" si="223"/>
        <v>0</v>
      </c>
      <c r="AC201" s="14">
        <f t="shared" si="223"/>
        <v>615.9408147578786</v>
      </c>
      <c r="AD201" s="14">
        <f t="shared" si="223"/>
        <v>100.41085189886711</v>
      </c>
      <c r="AE201" s="14">
        <f t="shared" si="223"/>
        <v>279.7055757604224</v>
      </c>
      <c r="AF201" s="14">
        <f t="shared" si="223"/>
        <v>0</v>
      </c>
      <c r="AG201" s="14">
        <f t="shared" si="223"/>
        <v>152.22014278971696</v>
      </c>
      <c r="AH201" s="14">
        <f t="shared" si="223"/>
        <v>0</v>
      </c>
      <c r="AI201" s="14">
        <f t="shared" si="223"/>
        <v>30.807240239864544</v>
      </c>
      <c r="AJ201" s="14">
        <f t="shared" si="223"/>
        <v>11.481706270323645</v>
      </c>
      <c r="AK201" s="14">
        <f t="shared" si="223"/>
        <v>10.030999500108083</v>
      </c>
      <c r="AL201" s="14">
        <f t="shared" si="223"/>
        <v>6.848478529996333</v>
      </c>
      <c r="AM201" s="14">
        <f t="shared" si="223"/>
        <v>1518.1978309260746</v>
      </c>
      <c r="AN201" s="14">
        <f t="shared" si="223"/>
        <v>34.190151242527726</v>
      </c>
      <c r="AO201" s="14">
        <f t="shared" si="223"/>
        <v>2.7228340155482327</v>
      </c>
      <c r="AP201" s="14">
        <f t="shared" si="223"/>
        <v>313.7911242426675</v>
      </c>
      <c r="AQ201" s="14">
        <f t="shared" si="223"/>
        <v>0</v>
      </c>
      <c r="AR201" s="14">
        <f t="shared" si="223"/>
        <v>24.591040720710563</v>
      </c>
      <c r="AS201" s="14">
        <f t="shared" si="223"/>
        <v>2.37609187276755</v>
      </c>
      <c r="AT201" s="14">
        <f t="shared" si="223"/>
        <v>7.289458112962258</v>
      </c>
      <c r="AU201" s="14">
        <f t="shared" si="223"/>
        <v>2.0486556532247016</v>
      </c>
      <c r="AV201" s="14"/>
      <c r="AW201" s="14">
        <f t="shared" si="223"/>
        <v>17.935431795368018</v>
      </c>
      <c r="AX201" s="14">
        <f t="shared" si="223"/>
        <v>0</v>
      </c>
      <c r="AY201" s="14"/>
      <c r="AZ201" s="14"/>
      <c r="BA201" s="14">
        <f t="shared" si="223"/>
        <v>3.4653331982989943</v>
      </c>
      <c r="BB201" s="14">
        <f t="shared" si="223"/>
        <v>0.8190505420915462</v>
      </c>
      <c r="BC201" s="14">
        <f t="shared" si="223"/>
        <v>0.07038920218175096</v>
      </c>
      <c r="BD201" s="14"/>
      <c r="BE201" s="14">
        <f t="shared" si="223"/>
        <v>3.034032395393377</v>
      </c>
      <c r="BF201" s="14">
        <f t="shared" si="223"/>
        <v>0.85186640630388</v>
      </c>
      <c r="BG201" s="14">
        <f t="shared" si="223"/>
        <v>0.9868728657735747</v>
      </c>
      <c r="BH201" s="14">
        <f t="shared" si="223"/>
        <v>82.35520775099403</v>
      </c>
      <c r="BI201" s="14">
        <f t="shared" si="223"/>
        <v>0.7937124882047589</v>
      </c>
      <c r="BJ201" s="14">
        <f t="shared" si="223"/>
        <v>0</v>
      </c>
      <c r="BK201" s="14">
        <f t="shared" si="223"/>
        <v>0.04896481640372622</v>
      </c>
      <c r="BL201" s="14">
        <f t="shared" si="223"/>
        <v>0.925188679245283</v>
      </c>
      <c r="BM201" s="14">
        <f t="shared" si="223"/>
        <v>3987.349643316575</v>
      </c>
      <c r="BN201" s="14">
        <f aca="true" t="shared" si="224" ref="BN201:CX201">BN169+BN138</f>
        <v>0</v>
      </c>
      <c r="BO201" s="14">
        <f t="shared" si="224"/>
        <v>12225.681819799744</v>
      </c>
      <c r="BP201" s="14">
        <f t="shared" si="224"/>
        <v>7433.499759168309</v>
      </c>
      <c r="BQ201" s="14">
        <f t="shared" si="224"/>
        <v>230.69224999999977</v>
      </c>
      <c r="BR201" s="14">
        <f t="shared" si="224"/>
        <v>78.41007142857146</v>
      </c>
      <c r="BS201" s="14">
        <f t="shared" si="224"/>
        <v>0</v>
      </c>
      <c r="BT201" s="14">
        <f t="shared" si="224"/>
        <v>123.99730450393318</v>
      </c>
      <c r="BU201" s="14">
        <f t="shared" si="224"/>
        <v>992.6271572643706</v>
      </c>
      <c r="BV201" s="14">
        <f t="shared" si="224"/>
        <v>0</v>
      </c>
      <c r="BW201" s="14">
        <f t="shared" si="224"/>
        <v>0</v>
      </c>
      <c r="BX201" s="14">
        <f t="shared" si="224"/>
        <v>0</v>
      </c>
      <c r="BY201" s="14">
        <f t="shared" si="224"/>
        <v>0</v>
      </c>
      <c r="BZ201" s="14">
        <f t="shared" si="224"/>
        <v>1377.5922606471702</v>
      </c>
      <c r="CA201" s="14">
        <f t="shared" si="224"/>
        <v>725.2847158901366</v>
      </c>
      <c r="CB201" s="14">
        <f t="shared" si="224"/>
        <v>498.64911597909486</v>
      </c>
      <c r="CC201" s="14">
        <f t="shared" si="224"/>
        <v>0</v>
      </c>
      <c r="CD201" s="14">
        <f t="shared" si="224"/>
        <v>153.0658067385745</v>
      </c>
      <c r="CE201" s="14">
        <f t="shared" si="224"/>
        <v>0.59262203936395</v>
      </c>
      <c r="CF201" s="14">
        <f t="shared" si="224"/>
        <v>1001.7367423105871</v>
      </c>
      <c r="CG201" s="14">
        <f t="shared" si="224"/>
        <v>0</v>
      </c>
      <c r="CH201" s="14">
        <f t="shared" si="224"/>
        <v>0</v>
      </c>
      <c r="CI201" s="14">
        <f t="shared" si="224"/>
        <v>0.2932808240145759</v>
      </c>
      <c r="CJ201" s="14">
        <f t="shared" si="224"/>
        <v>0</v>
      </c>
      <c r="CK201" s="14">
        <f t="shared" si="224"/>
        <v>3.8526183174043926</v>
      </c>
      <c r="CL201" s="14">
        <f t="shared" si="224"/>
        <v>0</v>
      </c>
      <c r="CM201" s="14">
        <f t="shared" si="224"/>
        <v>0</v>
      </c>
      <c r="CN201" s="14">
        <f t="shared" si="224"/>
        <v>0</v>
      </c>
      <c r="CO201" s="14">
        <f t="shared" si="224"/>
        <v>0</v>
      </c>
      <c r="CP201" s="14">
        <f t="shared" si="224"/>
        <v>0</v>
      </c>
      <c r="CQ201" s="14">
        <f t="shared" si="224"/>
        <v>0</v>
      </c>
      <c r="CR201" s="14">
        <f t="shared" si="224"/>
        <v>0</v>
      </c>
      <c r="CS201" s="14">
        <f t="shared" si="224"/>
        <v>0</v>
      </c>
      <c r="CT201" s="14">
        <f t="shared" si="224"/>
        <v>0</v>
      </c>
      <c r="CU201" s="14">
        <f t="shared" si="224"/>
        <v>0</v>
      </c>
      <c r="CV201" s="14">
        <f t="shared" si="224"/>
        <v>0.015</v>
      </c>
      <c r="CW201" s="14">
        <f t="shared" si="224"/>
        <v>0.1454756380510441</v>
      </c>
      <c r="CX201" s="14">
        <f t="shared" si="224"/>
        <v>0.12903225806451613</v>
      </c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</row>
    <row r="202" spans="1:248" ht="15">
      <c r="A202" s="13" t="s">
        <v>101</v>
      </c>
      <c r="B202" s="14">
        <f t="shared" si="212"/>
        <v>0</v>
      </c>
      <c r="C202" s="14">
        <f aca="true" t="shared" si="225" ref="C202:BM202">C170+C139</f>
        <v>4.761276151096152</v>
      </c>
      <c r="D202" s="14">
        <f t="shared" si="225"/>
        <v>0</v>
      </c>
      <c r="E202" s="14">
        <f t="shared" si="225"/>
        <v>0.48648311935386435</v>
      </c>
      <c r="F202" s="14">
        <f t="shared" si="225"/>
        <v>0.03657971014492754</v>
      </c>
      <c r="G202" s="14">
        <f t="shared" si="225"/>
        <v>0.09096714756712625</v>
      </c>
      <c r="H202" s="14">
        <f t="shared" si="225"/>
        <v>0</v>
      </c>
      <c r="I202" s="14">
        <f t="shared" si="225"/>
        <v>0</v>
      </c>
      <c r="J202" s="14">
        <f t="shared" si="225"/>
        <v>0</v>
      </c>
      <c r="K202" s="14">
        <f t="shared" si="225"/>
        <v>0.010233255865042975</v>
      </c>
      <c r="L202" s="14">
        <f t="shared" si="225"/>
        <v>0</v>
      </c>
      <c r="M202" s="14">
        <f t="shared" si="225"/>
        <v>0</v>
      </c>
      <c r="N202" s="14">
        <f t="shared" si="225"/>
        <v>0.0010162706476123798</v>
      </c>
      <c r="O202" s="14">
        <f t="shared" si="225"/>
        <v>0.822341564019199</v>
      </c>
      <c r="P202" s="14">
        <f t="shared" si="225"/>
        <v>0.020846473941056376</v>
      </c>
      <c r="Q202" s="14">
        <f t="shared" si="225"/>
        <v>0</v>
      </c>
      <c r="R202" s="14">
        <f t="shared" si="225"/>
        <v>0</v>
      </c>
      <c r="S202" s="14">
        <f t="shared" si="225"/>
        <v>0</v>
      </c>
      <c r="T202" s="14">
        <f t="shared" si="225"/>
        <v>0.0939466738447319</v>
      </c>
      <c r="U202" s="14">
        <f t="shared" si="225"/>
        <v>0.11080466702238582</v>
      </c>
      <c r="V202" s="14">
        <f t="shared" si="225"/>
        <v>0</v>
      </c>
      <c r="W202" s="14">
        <f t="shared" si="225"/>
        <v>0</v>
      </c>
      <c r="X202" s="14">
        <f t="shared" si="225"/>
        <v>0</v>
      </c>
      <c r="Y202" s="14">
        <f t="shared" si="225"/>
        <v>0</v>
      </c>
      <c r="Z202" s="14">
        <f t="shared" si="225"/>
        <v>0</v>
      </c>
      <c r="AA202" s="14">
        <f t="shared" si="225"/>
        <v>0</v>
      </c>
      <c r="AB202" s="14">
        <f t="shared" si="225"/>
        <v>0</v>
      </c>
      <c r="AC202" s="14">
        <f t="shared" si="225"/>
        <v>0</v>
      </c>
      <c r="AD202" s="14">
        <f t="shared" si="225"/>
        <v>0</v>
      </c>
      <c r="AE202" s="14">
        <f t="shared" si="225"/>
        <v>0</v>
      </c>
      <c r="AF202" s="14">
        <f t="shared" si="225"/>
        <v>0</v>
      </c>
      <c r="AG202" s="14">
        <f t="shared" si="225"/>
        <v>0</v>
      </c>
      <c r="AH202" s="14">
        <f t="shared" si="225"/>
        <v>0</v>
      </c>
      <c r="AI202" s="14">
        <f t="shared" si="225"/>
        <v>102.34221734729314</v>
      </c>
      <c r="AJ202" s="14">
        <f t="shared" si="225"/>
        <v>40.57066829024154</v>
      </c>
      <c r="AK202" s="14">
        <f t="shared" si="225"/>
        <v>22.26315876513016</v>
      </c>
      <c r="AL202" s="14">
        <f t="shared" si="225"/>
        <v>8.604498665892827</v>
      </c>
      <c r="AM202" s="14">
        <f t="shared" si="225"/>
        <v>8094.634843598492</v>
      </c>
      <c r="AN202" s="14">
        <f t="shared" si="225"/>
        <v>124.95686227923825</v>
      </c>
      <c r="AO202" s="14">
        <f t="shared" si="225"/>
        <v>16.12755532286261</v>
      </c>
      <c r="AP202" s="14">
        <f t="shared" si="225"/>
        <v>41.07441635553881</v>
      </c>
      <c r="AQ202" s="14">
        <f t="shared" si="225"/>
        <v>384.979488081007</v>
      </c>
      <c r="AR202" s="14">
        <f t="shared" si="225"/>
        <v>114.27953230305883</v>
      </c>
      <c r="AS202" s="14">
        <f t="shared" si="225"/>
        <v>8.811340694846333</v>
      </c>
      <c r="AT202" s="14">
        <f t="shared" si="225"/>
        <v>144.54228126623846</v>
      </c>
      <c r="AU202" s="14">
        <f t="shared" si="225"/>
        <v>21.22882307327046</v>
      </c>
      <c r="AV202" s="14"/>
      <c r="AW202" s="14">
        <f t="shared" si="225"/>
        <v>130.3905891523255</v>
      </c>
      <c r="AX202" s="14">
        <f t="shared" si="225"/>
        <v>0</v>
      </c>
      <c r="AY202" s="14"/>
      <c r="AZ202" s="14"/>
      <c r="BA202" s="14">
        <f t="shared" si="225"/>
        <v>0.1860581582979326</v>
      </c>
      <c r="BB202" s="14">
        <f t="shared" si="225"/>
        <v>0.04397586803176087</v>
      </c>
      <c r="BC202" s="14">
        <f t="shared" si="225"/>
        <v>2.6747896829065363</v>
      </c>
      <c r="BD202" s="14"/>
      <c r="BE202" s="14">
        <f t="shared" si="225"/>
        <v>1.3385437038500192</v>
      </c>
      <c r="BF202" s="14">
        <f t="shared" si="225"/>
        <v>0.16487736896204128</v>
      </c>
      <c r="BG202" s="14">
        <f t="shared" si="225"/>
        <v>0</v>
      </c>
      <c r="BH202" s="14">
        <f t="shared" si="225"/>
        <v>0</v>
      </c>
      <c r="BI202" s="14">
        <f t="shared" si="225"/>
        <v>0.5555987417433312</v>
      </c>
      <c r="BJ202" s="14">
        <f t="shared" si="225"/>
        <v>0.33222361809045203</v>
      </c>
      <c r="BK202" s="14">
        <f t="shared" si="225"/>
        <v>0.04896481640372622</v>
      </c>
      <c r="BL202" s="14">
        <f t="shared" si="225"/>
        <v>0</v>
      </c>
      <c r="BM202" s="14">
        <f t="shared" si="225"/>
        <v>0</v>
      </c>
      <c r="BN202" s="14">
        <f aca="true" t="shared" si="226" ref="BN202:CX202">BN170+BN139</f>
        <v>0</v>
      </c>
      <c r="BO202" s="14">
        <f t="shared" si="226"/>
        <v>0</v>
      </c>
      <c r="BP202" s="14">
        <f t="shared" si="226"/>
        <v>0</v>
      </c>
      <c r="BQ202" s="14">
        <f t="shared" si="226"/>
        <v>0</v>
      </c>
      <c r="BR202" s="14">
        <f t="shared" si="226"/>
        <v>0</v>
      </c>
      <c r="BS202" s="14">
        <f t="shared" si="226"/>
        <v>0</v>
      </c>
      <c r="BT202" s="14">
        <f t="shared" si="226"/>
        <v>0</v>
      </c>
      <c r="BU202" s="14">
        <f t="shared" si="226"/>
        <v>0</v>
      </c>
      <c r="BV202" s="14">
        <f t="shared" si="226"/>
        <v>0</v>
      </c>
      <c r="BW202" s="14">
        <f t="shared" si="226"/>
        <v>0</v>
      </c>
      <c r="BX202" s="14">
        <f t="shared" si="226"/>
        <v>0</v>
      </c>
      <c r="BY202" s="14">
        <f t="shared" si="226"/>
        <v>0</v>
      </c>
      <c r="BZ202" s="14">
        <f t="shared" si="226"/>
        <v>0</v>
      </c>
      <c r="CA202" s="14">
        <f t="shared" si="226"/>
        <v>0</v>
      </c>
      <c r="CB202" s="14">
        <f t="shared" si="226"/>
        <v>0</v>
      </c>
      <c r="CC202" s="14">
        <f t="shared" si="226"/>
        <v>0</v>
      </c>
      <c r="CD202" s="14">
        <f t="shared" si="226"/>
        <v>0</v>
      </c>
      <c r="CE202" s="14">
        <f t="shared" si="226"/>
        <v>0</v>
      </c>
      <c r="CF202" s="14">
        <f t="shared" si="226"/>
        <v>0</v>
      </c>
      <c r="CG202" s="14">
        <f t="shared" si="226"/>
        <v>0</v>
      </c>
      <c r="CH202" s="14">
        <f t="shared" si="226"/>
        <v>0.06776334570013946</v>
      </c>
      <c r="CI202" s="14">
        <f t="shared" si="226"/>
        <v>2.419566798120251</v>
      </c>
      <c r="CJ202" s="14">
        <f t="shared" si="226"/>
        <v>0</v>
      </c>
      <c r="CK202" s="14">
        <f t="shared" si="226"/>
        <v>0</v>
      </c>
      <c r="CL202" s="14">
        <f t="shared" si="226"/>
        <v>0</v>
      </c>
      <c r="CM202" s="14">
        <f t="shared" si="226"/>
        <v>0</v>
      </c>
      <c r="CN202" s="14">
        <f t="shared" si="226"/>
        <v>0</v>
      </c>
      <c r="CO202" s="14">
        <f t="shared" si="226"/>
        <v>0</v>
      </c>
      <c r="CP202" s="14">
        <f t="shared" si="226"/>
        <v>18.908007812500006</v>
      </c>
      <c r="CQ202" s="14">
        <f t="shared" si="226"/>
        <v>0.052072072072072054</v>
      </c>
      <c r="CR202" s="14">
        <f t="shared" si="226"/>
        <v>0</v>
      </c>
      <c r="CS202" s="14">
        <f t="shared" si="226"/>
        <v>0</v>
      </c>
      <c r="CT202" s="14">
        <f t="shared" si="226"/>
        <v>0</v>
      </c>
      <c r="CU202" s="14">
        <f t="shared" si="226"/>
        <v>0</v>
      </c>
      <c r="CV202" s="14">
        <f t="shared" si="226"/>
        <v>0</v>
      </c>
      <c r="CW202" s="14">
        <f t="shared" si="226"/>
        <v>0</v>
      </c>
      <c r="CX202" s="14">
        <f t="shared" si="226"/>
        <v>0</v>
      </c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</row>
    <row r="203" spans="1:248" ht="15">
      <c r="A203" s="13" t="s">
        <v>105</v>
      </c>
      <c r="B203" s="14">
        <f t="shared" si="212"/>
        <v>0</v>
      </c>
      <c r="C203" s="14">
        <f aca="true" t="shared" si="227" ref="C203:BM203">C171+C140</f>
        <v>0</v>
      </c>
      <c r="D203" s="14">
        <f t="shared" si="227"/>
        <v>0</v>
      </c>
      <c r="E203" s="14">
        <f t="shared" si="227"/>
        <v>0</v>
      </c>
      <c r="F203" s="14">
        <f t="shared" si="227"/>
        <v>0</v>
      </c>
      <c r="G203" s="14">
        <f t="shared" si="227"/>
        <v>0.06064476504475083</v>
      </c>
      <c r="H203" s="14">
        <f t="shared" si="227"/>
        <v>0</v>
      </c>
      <c r="I203" s="14">
        <f t="shared" si="227"/>
        <v>0</v>
      </c>
      <c r="J203" s="14">
        <f t="shared" si="227"/>
        <v>0</v>
      </c>
      <c r="K203" s="14">
        <f t="shared" si="227"/>
        <v>0.010233255865042975</v>
      </c>
      <c r="L203" s="14">
        <f t="shared" si="227"/>
        <v>0</v>
      </c>
      <c r="M203" s="14">
        <f t="shared" si="227"/>
        <v>0</v>
      </c>
      <c r="N203" s="14">
        <f t="shared" si="227"/>
        <v>0.0010162706476123798</v>
      </c>
      <c r="O203" s="14">
        <f t="shared" si="227"/>
        <v>0.939818930307656</v>
      </c>
      <c r="P203" s="14">
        <f t="shared" si="227"/>
        <v>0.020846473941056376</v>
      </c>
      <c r="Q203" s="14">
        <f t="shared" si="227"/>
        <v>0</v>
      </c>
      <c r="R203" s="14">
        <f t="shared" si="227"/>
        <v>0</v>
      </c>
      <c r="S203" s="14">
        <f t="shared" si="227"/>
        <v>0</v>
      </c>
      <c r="T203" s="14">
        <f t="shared" si="227"/>
        <v>0.0939466738447319</v>
      </c>
      <c r="U203" s="14">
        <f t="shared" si="227"/>
        <v>0</v>
      </c>
      <c r="V203" s="14">
        <f t="shared" si="227"/>
        <v>0</v>
      </c>
      <c r="W203" s="14">
        <f t="shared" si="227"/>
        <v>0</v>
      </c>
      <c r="X203" s="14">
        <f t="shared" si="227"/>
        <v>0</v>
      </c>
      <c r="Y203" s="14">
        <f t="shared" si="227"/>
        <v>0</v>
      </c>
      <c r="Z203" s="14">
        <f t="shared" si="227"/>
        <v>0</v>
      </c>
      <c r="AA203" s="14">
        <f t="shared" si="227"/>
        <v>0</v>
      </c>
      <c r="AB203" s="14">
        <f t="shared" si="227"/>
        <v>0</v>
      </c>
      <c r="AC203" s="14">
        <f t="shared" si="227"/>
        <v>0</v>
      </c>
      <c r="AD203" s="14">
        <f t="shared" si="227"/>
        <v>4777.807105416512</v>
      </c>
      <c r="AE203" s="14">
        <f t="shared" si="227"/>
        <v>0</v>
      </c>
      <c r="AF203" s="14">
        <f t="shared" si="227"/>
        <v>0</v>
      </c>
      <c r="AG203" s="14">
        <f t="shared" si="227"/>
        <v>0</v>
      </c>
      <c r="AH203" s="14">
        <f t="shared" si="227"/>
        <v>0</v>
      </c>
      <c r="AI203" s="14">
        <f t="shared" si="227"/>
        <v>23.486987742502237</v>
      </c>
      <c r="AJ203" s="14">
        <f t="shared" si="227"/>
        <v>11.452114243853739</v>
      </c>
      <c r="AK203" s="14">
        <f t="shared" si="227"/>
        <v>5.785905667773941</v>
      </c>
      <c r="AL203" s="14">
        <f t="shared" si="227"/>
        <v>4.390050339741238</v>
      </c>
      <c r="AM203" s="14">
        <f t="shared" si="227"/>
        <v>1555.758321730739</v>
      </c>
      <c r="AN203" s="14">
        <f t="shared" si="227"/>
        <v>36.683183103962044</v>
      </c>
      <c r="AO203" s="14">
        <f t="shared" si="227"/>
        <v>2.93228278597502</v>
      </c>
      <c r="AP203" s="14">
        <f t="shared" si="227"/>
        <v>13.06253523674379</v>
      </c>
      <c r="AQ203" s="14">
        <f t="shared" si="227"/>
        <v>46.698361577948106</v>
      </c>
      <c r="AR203" s="14">
        <f t="shared" si="227"/>
        <v>25.548356174558176</v>
      </c>
      <c r="AS203" s="14">
        <f t="shared" si="227"/>
        <v>1.188045936383775</v>
      </c>
      <c r="AT203" s="14">
        <f t="shared" si="227"/>
        <v>32.99438935340812</v>
      </c>
      <c r="AU203" s="14">
        <f t="shared" si="227"/>
        <v>3.1769007955803343</v>
      </c>
      <c r="AV203" s="14"/>
      <c r="AW203" s="14">
        <f t="shared" si="227"/>
        <v>38.74053267799492</v>
      </c>
      <c r="AX203" s="14">
        <f t="shared" si="227"/>
        <v>0</v>
      </c>
      <c r="AY203" s="14"/>
      <c r="AZ203" s="14"/>
      <c r="BA203" s="14">
        <f t="shared" si="227"/>
        <v>0</v>
      </c>
      <c r="BB203" s="14">
        <f t="shared" si="227"/>
        <v>0</v>
      </c>
      <c r="BC203" s="14">
        <f t="shared" si="227"/>
        <v>2.6747896829065363</v>
      </c>
      <c r="BD203" s="14"/>
      <c r="BE203" s="14">
        <f t="shared" si="227"/>
        <v>1.3385437038500192</v>
      </c>
      <c r="BF203" s="14">
        <f t="shared" si="227"/>
        <v>0.13739780746836772</v>
      </c>
      <c r="BG203" s="14">
        <f t="shared" si="227"/>
        <v>0</v>
      </c>
      <c r="BH203" s="14">
        <f t="shared" si="227"/>
        <v>7.498796871895622</v>
      </c>
      <c r="BI203" s="14">
        <f t="shared" si="227"/>
        <v>0.4762274929228554</v>
      </c>
      <c r="BJ203" s="14">
        <f t="shared" si="227"/>
        <v>0.22148241206030136</v>
      </c>
      <c r="BK203" s="14">
        <f t="shared" si="227"/>
        <v>0</v>
      </c>
      <c r="BL203" s="14">
        <f t="shared" si="227"/>
        <v>0</v>
      </c>
      <c r="BM203" s="14">
        <f t="shared" si="227"/>
        <v>8189.490164893003</v>
      </c>
      <c r="BN203" s="14">
        <f aca="true" t="shared" si="228" ref="BN203:CX203">BN171+BN140</f>
        <v>0</v>
      </c>
      <c r="BO203" s="14">
        <f t="shared" si="228"/>
        <v>24058.67824899353</v>
      </c>
      <c r="BP203" s="14">
        <f t="shared" si="228"/>
        <v>14628.237639897177</v>
      </c>
      <c r="BQ203" s="14">
        <f t="shared" si="228"/>
        <v>62.68449999999994</v>
      </c>
      <c r="BR203" s="14">
        <f t="shared" si="228"/>
        <v>21.30585714285715</v>
      </c>
      <c r="BS203" s="14">
        <f t="shared" si="228"/>
        <v>0</v>
      </c>
      <c r="BT203" s="14">
        <f t="shared" si="228"/>
        <v>177.64102549170906</v>
      </c>
      <c r="BU203" s="14">
        <f t="shared" si="228"/>
        <v>1893.6396224815583</v>
      </c>
      <c r="BV203" s="14">
        <f t="shared" si="228"/>
        <v>2025.5100693212944</v>
      </c>
      <c r="BW203" s="14">
        <f t="shared" si="228"/>
        <v>0</v>
      </c>
      <c r="BX203" s="14">
        <f t="shared" si="228"/>
        <v>0</v>
      </c>
      <c r="BY203" s="14">
        <f t="shared" si="228"/>
        <v>0</v>
      </c>
      <c r="BZ203" s="14">
        <f t="shared" si="228"/>
        <v>0</v>
      </c>
      <c r="CA203" s="14">
        <f t="shared" si="228"/>
        <v>0</v>
      </c>
      <c r="CB203" s="14">
        <f t="shared" si="228"/>
        <v>0</v>
      </c>
      <c r="CC203" s="14">
        <f t="shared" si="228"/>
        <v>0</v>
      </c>
      <c r="CD203" s="14">
        <f t="shared" si="228"/>
        <v>0</v>
      </c>
      <c r="CE203" s="14">
        <f t="shared" si="228"/>
        <v>0</v>
      </c>
      <c r="CF203" s="14">
        <f t="shared" si="228"/>
        <v>1971.2979880119376</v>
      </c>
      <c r="CG203" s="14">
        <f t="shared" si="228"/>
        <v>27.932290827019184</v>
      </c>
      <c r="CH203" s="14">
        <f t="shared" si="228"/>
        <v>0</v>
      </c>
      <c r="CI203" s="14">
        <f t="shared" si="228"/>
        <v>0.36660103001821986</v>
      </c>
      <c r="CJ203" s="14">
        <f t="shared" si="228"/>
        <v>0</v>
      </c>
      <c r="CK203" s="14">
        <f t="shared" si="228"/>
        <v>0.5862680048224077</v>
      </c>
      <c r="CL203" s="14">
        <f t="shared" si="228"/>
        <v>0</v>
      </c>
      <c r="CM203" s="14">
        <f t="shared" si="228"/>
        <v>0</v>
      </c>
      <c r="CN203" s="14">
        <f t="shared" si="228"/>
        <v>0</v>
      </c>
      <c r="CO203" s="14">
        <f t="shared" si="228"/>
        <v>0</v>
      </c>
      <c r="CP203" s="14">
        <f t="shared" si="228"/>
        <v>1.2027994791666672</v>
      </c>
      <c r="CQ203" s="14">
        <f t="shared" si="228"/>
        <v>0</v>
      </c>
      <c r="CR203" s="14">
        <f t="shared" si="228"/>
        <v>0</v>
      </c>
      <c r="CS203" s="14">
        <f t="shared" si="228"/>
        <v>0</v>
      </c>
      <c r="CT203" s="14">
        <f t="shared" si="228"/>
        <v>0</v>
      </c>
      <c r="CU203" s="14">
        <f t="shared" si="228"/>
        <v>0</v>
      </c>
      <c r="CV203" s="14">
        <f t="shared" si="228"/>
        <v>0</v>
      </c>
      <c r="CW203" s="14">
        <f t="shared" si="228"/>
        <v>0</v>
      </c>
      <c r="CX203" s="14">
        <f t="shared" si="228"/>
        <v>0</v>
      </c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</row>
    <row r="204" spans="1:248" ht="15">
      <c r="A204" s="13" t="s">
        <v>26</v>
      </c>
      <c r="B204" s="14">
        <f t="shared" si="212"/>
        <v>0.005468904897713448</v>
      </c>
      <c r="C204" s="14">
        <f aca="true" t="shared" si="229" ref="C204:BM204">C172+C141</f>
        <v>0.9007819745317044</v>
      </c>
      <c r="D204" s="14">
        <f t="shared" si="229"/>
        <v>0</v>
      </c>
      <c r="E204" s="14">
        <f t="shared" si="229"/>
        <v>0.08108051989231072</v>
      </c>
      <c r="F204" s="14">
        <f t="shared" si="229"/>
        <v>0.25605797101449274</v>
      </c>
      <c r="G204" s="14">
        <f t="shared" si="229"/>
        <v>0</v>
      </c>
      <c r="H204" s="14">
        <f t="shared" si="229"/>
        <v>13.038384786776302</v>
      </c>
      <c r="I204" s="14">
        <f t="shared" si="229"/>
        <v>0.022211003346769096</v>
      </c>
      <c r="J204" s="14">
        <f t="shared" si="229"/>
        <v>0.013837050523441054</v>
      </c>
      <c r="K204" s="14">
        <f t="shared" si="229"/>
        <v>0.047072976979197684</v>
      </c>
      <c r="L204" s="14">
        <f t="shared" si="229"/>
        <v>0.17751896617628177</v>
      </c>
      <c r="M204" s="14">
        <f t="shared" si="229"/>
        <v>0.17466532299727616</v>
      </c>
      <c r="N204" s="14">
        <f t="shared" si="229"/>
        <v>0.054878614971068516</v>
      </c>
      <c r="O204" s="14">
        <f t="shared" si="229"/>
        <v>4.6150706861269954</v>
      </c>
      <c r="P204" s="14">
        <f t="shared" si="229"/>
        <v>1.6885643892255664</v>
      </c>
      <c r="Q204" s="14">
        <f t="shared" si="229"/>
        <v>0.3162007228008071</v>
      </c>
      <c r="R204" s="14">
        <f t="shared" si="229"/>
        <v>0.03191900781349329</v>
      </c>
      <c r="S204" s="14">
        <f t="shared" si="229"/>
        <v>0</v>
      </c>
      <c r="T204" s="14">
        <f t="shared" si="229"/>
        <v>1.205648981007393</v>
      </c>
      <c r="U204" s="14">
        <f t="shared" si="229"/>
        <v>0.4432186680895433</v>
      </c>
      <c r="V204" s="14">
        <f t="shared" si="229"/>
        <v>0</v>
      </c>
      <c r="W204" s="14">
        <f t="shared" si="229"/>
        <v>0</v>
      </c>
      <c r="X204" s="14">
        <f t="shared" si="229"/>
        <v>1.776525221073597</v>
      </c>
      <c r="Y204" s="14">
        <f t="shared" si="229"/>
        <v>0</v>
      </c>
      <c r="Z204" s="14">
        <f t="shared" si="229"/>
        <v>0</v>
      </c>
      <c r="AA204" s="14">
        <f t="shared" si="229"/>
        <v>13.710218473932894</v>
      </c>
      <c r="AB204" s="14">
        <f t="shared" si="229"/>
        <v>3.439594643677077</v>
      </c>
      <c r="AC204" s="14">
        <f t="shared" si="229"/>
        <v>0</v>
      </c>
      <c r="AD204" s="14">
        <f t="shared" si="229"/>
        <v>0.36446770199225814</v>
      </c>
      <c r="AE204" s="14">
        <f t="shared" si="229"/>
        <v>0.10068595239756026</v>
      </c>
      <c r="AF204" s="14">
        <f t="shared" si="229"/>
        <v>0</v>
      </c>
      <c r="AG204" s="14">
        <f t="shared" si="229"/>
        <v>0</v>
      </c>
      <c r="AH204" s="14">
        <f t="shared" si="229"/>
        <v>0</v>
      </c>
      <c r="AI204" s="14">
        <f t="shared" si="229"/>
        <v>210.67630160362415</v>
      </c>
      <c r="AJ204" s="14">
        <f t="shared" si="229"/>
        <v>28.11242514641099</v>
      </c>
      <c r="AK204" s="14">
        <f t="shared" si="229"/>
        <v>11.06868910356754</v>
      </c>
      <c r="AL204" s="14">
        <f t="shared" si="229"/>
        <v>4.068279297804021</v>
      </c>
      <c r="AM204" s="14">
        <f t="shared" si="229"/>
        <v>7632.45928760058</v>
      </c>
      <c r="AN204" s="14">
        <f t="shared" si="229"/>
        <v>145.5116555857579</v>
      </c>
      <c r="AO204" s="14">
        <f t="shared" si="229"/>
        <v>19.897633190544777</v>
      </c>
      <c r="AP204" s="14">
        <f t="shared" si="229"/>
        <v>28.011881118795017</v>
      </c>
      <c r="AQ204" s="14">
        <f t="shared" si="229"/>
        <v>115.84352014626258</v>
      </c>
      <c r="AR204" s="14">
        <f t="shared" si="229"/>
        <v>54.267819789986575</v>
      </c>
      <c r="AS204" s="14">
        <f t="shared" si="229"/>
        <v>2.772107184895475</v>
      </c>
      <c r="AT204" s="14">
        <f t="shared" si="229"/>
        <v>104.83391733510196</v>
      </c>
      <c r="AU204" s="14">
        <f t="shared" si="229"/>
        <v>67.39780192492859</v>
      </c>
      <c r="AV204" s="14"/>
      <c r="AW204" s="14">
        <f t="shared" si="229"/>
        <v>178.4575463639118</v>
      </c>
      <c r="AX204" s="14">
        <f t="shared" si="229"/>
        <v>0</v>
      </c>
      <c r="AY204" s="14"/>
      <c r="AZ204" s="14"/>
      <c r="BA204" s="14">
        <f t="shared" si="229"/>
        <v>1.0000626008513878</v>
      </c>
      <c r="BB204" s="14">
        <f t="shared" si="229"/>
        <v>0.23637029067071466</v>
      </c>
      <c r="BC204" s="14">
        <f t="shared" si="229"/>
        <v>0</v>
      </c>
      <c r="BD204" s="14"/>
      <c r="BE204" s="14">
        <f t="shared" si="229"/>
        <v>0.44618123461667314</v>
      </c>
      <c r="BF204" s="14">
        <f t="shared" si="229"/>
        <v>0</v>
      </c>
      <c r="BG204" s="14">
        <f t="shared" si="229"/>
        <v>0.23821069173844905</v>
      </c>
      <c r="BH204" s="14">
        <f t="shared" si="229"/>
        <v>1.5786940782938153</v>
      </c>
      <c r="BI204" s="14">
        <f t="shared" si="229"/>
        <v>0.7937124882047589</v>
      </c>
      <c r="BJ204" s="14">
        <f t="shared" si="229"/>
        <v>0</v>
      </c>
      <c r="BK204" s="14">
        <f t="shared" si="229"/>
        <v>0.04896481640372622</v>
      </c>
      <c r="BL204" s="14">
        <f t="shared" si="229"/>
        <v>0</v>
      </c>
      <c r="BM204" s="14">
        <f t="shared" si="229"/>
        <v>0.2613027716056604</v>
      </c>
      <c r="BN204" s="14">
        <f aca="true" t="shared" si="230" ref="BN204:CX204">BN172+BN141</f>
        <v>0</v>
      </c>
      <c r="BO204" s="14">
        <f t="shared" si="230"/>
        <v>575.4019603491117</v>
      </c>
      <c r="BP204" s="14">
        <f t="shared" si="230"/>
        <v>349.85781543512775</v>
      </c>
      <c r="BQ204" s="14">
        <f t="shared" si="230"/>
        <v>0.5537499999999994</v>
      </c>
      <c r="BR204" s="14">
        <f t="shared" si="230"/>
        <v>0.1882142857142858</v>
      </c>
      <c r="BS204" s="14">
        <f t="shared" si="230"/>
        <v>0</v>
      </c>
      <c r="BT204" s="14">
        <f t="shared" si="230"/>
        <v>0.10515247390704646</v>
      </c>
      <c r="BU204" s="14">
        <f t="shared" si="230"/>
        <v>0.05893258203488517</v>
      </c>
      <c r="BV204" s="14">
        <f t="shared" si="230"/>
        <v>0</v>
      </c>
      <c r="BW204" s="14">
        <f t="shared" si="230"/>
        <v>0</v>
      </c>
      <c r="BX204" s="14">
        <f t="shared" si="230"/>
        <v>0</v>
      </c>
      <c r="BY204" s="14">
        <f t="shared" si="230"/>
        <v>0</v>
      </c>
      <c r="BZ204" s="14">
        <f t="shared" si="230"/>
        <v>0</v>
      </c>
      <c r="CA204" s="14">
        <f t="shared" si="230"/>
        <v>0</v>
      </c>
      <c r="CB204" s="14">
        <f t="shared" si="230"/>
        <v>0</v>
      </c>
      <c r="CC204" s="14">
        <f t="shared" si="230"/>
        <v>0</v>
      </c>
      <c r="CD204" s="14">
        <f t="shared" si="230"/>
        <v>0</v>
      </c>
      <c r="CE204" s="14">
        <f t="shared" si="230"/>
        <v>0</v>
      </c>
      <c r="CF204" s="14">
        <f t="shared" si="230"/>
        <v>47.1467598924218</v>
      </c>
      <c r="CG204" s="14">
        <f t="shared" si="230"/>
        <v>0</v>
      </c>
      <c r="CH204" s="14">
        <f t="shared" si="230"/>
        <v>0.03388167285006973</v>
      </c>
      <c r="CI204" s="14">
        <f t="shared" si="230"/>
        <v>2.712847622134827</v>
      </c>
      <c r="CJ204" s="14">
        <f t="shared" si="230"/>
        <v>0</v>
      </c>
      <c r="CK204" s="14">
        <f t="shared" si="230"/>
        <v>1.0050308654098417</v>
      </c>
      <c r="CL204" s="14">
        <f t="shared" si="230"/>
        <v>0</v>
      </c>
      <c r="CM204" s="14">
        <f t="shared" si="230"/>
        <v>0</v>
      </c>
      <c r="CN204" s="14">
        <f t="shared" si="230"/>
        <v>0</v>
      </c>
      <c r="CO204" s="14">
        <f t="shared" si="230"/>
        <v>0</v>
      </c>
      <c r="CP204" s="14">
        <f t="shared" si="230"/>
        <v>4.041406250000002</v>
      </c>
      <c r="CQ204" s="14">
        <f t="shared" si="230"/>
        <v>0</v>
      </c>
      <c r="CR204" s="14">
        <f t="shared" si="230"/>
        <v>0</v>
      </c>
      <c r="CS204" s="14">
        <f t="shared" si="230"/>
        <v>0</v>
      </c>
      <c r="CT204" s="14">
        <f t="shared" si="230"/>
        <v>0</v>
      </c>
      <c r="CU204" s="14">
        <f t="shared" si="230"/>
        <v>0</v>
      </c>
      <c r="CV204" s="14">
        <f t="shared" si="230"/>
        <v>0</v>
      </c>
      <c r="CW204" s="14">
        <f t="shared" si="230"/>
        <v>0</v>
      </c>
      <c r="CX204" s="14">
        <f t="shared" si="230"/>
        <v>0</v>
      </c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</row>
    <row r="205" spans="1:248" ht="15">
      <c r="A205" s="13" t="s">
        <v>110</v>
      </c>
      <c r="B205" s="14">
        <f t="shared" si="212"/>
        <v>4.470829753880744</v>
      </c>
      <c r="C205" s="14">
        <f aca="true" t="shared" si="231" ref="C205:BM205">C173+C142</f>
        <v>185.56108675353113</v>
      </c>
      <c r="D205" s="14">
        <f t="shared" si="231"/>
        <v>446.45079070793724</v>
      </c>
      <c r="E205" s="14">
        <f t="shared" si="231"/>
        <v>105.32359534011162</v>
      </c>
      <c r="F205" s="14">
        <f t="shared" si="231"/>
        <v>27.47136231884058</v>
      </c>
      <c r="G205" s="14">
        <f t="shared" si="231"/>
        <v>30.140448227241162</v>
      </c>
      <c r="H205" s="14">
        <f t="shared" si="231"/>
        <v>1480.7456540800267</v>
      </c>
      <c r="I205" s="14">
        <f t="shared" si="231"/>
        <v>18.94598585479404</v>
      </c>
      <c r="J205" s="14">
        <f t="shared" si="231"/>
        <v>3.41775147928994</v>
      </c>
      <c r="K205" s="14">
        <f t="shared" si="231"/>
        <v>1.8808724279948987</v>
      </c>
      <c r="L205" s="14">
        <f t="shared" si="231"/>
        <v>36.518187327692246</v>
      </c>
      <c r="M205" s="14">
        <f t="shared" si="231"/>
        <v>25.436052418622793</v>
      </c>
      <c r="N205" s="14">
        <f t="shared" si="231"/>
        <v>1.8506288493021439</v>
      </c>
      <c r="O205" s="14">
        <f t="shared" si="231"/>
        <v>812.91529034472</v>
      </c>
      <c r="P205" s="14">
        <f t="shared" si="231"/>
        <v>27.684117393722868</v>
      </c>
      <c r="Q205" s="14">
        <f t="shared" si="231"/>
        <v>816.5883666330842</v>
      </c>
      <c r="R205" s="14">
        <f t="shared" si="231"/>
        <v>82.43083767834644</v>
      </c>
      <c r="S205" s="14">
        <f t="shared" si="231"/>
        <v>136.0356614512285</v>
      </c>
      <c r="T205" s="14">
        <f t="shared" si="231"/>
        <v>42.902314389094236</v>
      </c>
      <c r="U205" s="14">
        <f t="shared" si="231"/>
        <v>58.83727818888688</v>
      </c>
      <c r="V205" s="14">
        <f t="shared" si="231"/>
        <v>550.7601094307454</v>
      </c>
      <c r="W205" s="14">
        <f t="shared" si="231"/>
        <v>84.54738267946543</v>
      </c>
      <c r="X205" s="14">
        <f t="shared" si="231"/>
        <v>333.2761314734068</v>
      </c>
      <c r="Y205" s="14">
        <f t="shared" si="231"/>
        <v>22.579136281162462</v>
      </c>
      <c r="Z205" s="14">
        <f t="shared" si="231"/>
        <v>1.3621172954024747</v>
      </c>
      <c r="AA205" s="14">
        <f t="shared" si="231"/>
        <v>234.33973353736204</v>
      </c>
      <c r="AB205" s="14">
        <f t="shared" si="231"/>
        <v>29.024690903641215</v>
      </c>
      <c r="AC205" s="14">
        <f t="shared" si="231"/>
        <v>0</v>
      </c>
      <c r="AD205" s="14">
        <f t="shared" si="231"/>
        <v>12.209668016740647</v>
      </c>
      <c r="AE205" s="14">
        <f t="shared" si="231"/>
        <v>78.13229906050675</v>
      </c>
      <c r="AF205" s="14">
        <f t="shared" si="231"/>
        <v>0</v>
      </c>
      <c r="AG205" s="14">
        <f t="shared" si="231"/>
        <v>1661.4604445722691</v>
      </c>
      <c r="AH205" s="14">
        <f t="shared" si="231"/>
        <v>133.17291790327744</v>
      </c>
      <c r="AI205" s="14">
        <f t="shared" si="231"/>
        <v>127.04453658549646</v>
      </c>
      <c r="AJ205" s="14">
        <f t="shared" si="231"/>
        <v>65.16164228673368</v>
      </c>
      <c r="AK205" s="14">
        <f t="shared" si="231"/>
        <v>56.85281221377872</v>
      </c>
      <c r="AL205" s="14">
        <f t="shared" si="231"/>
        <v>11.363365324385022</v>
      </c>
      <c r="AM205" s="14">
        <f t="shared" si="231"/>
        <v>365.69117255544836</v>
      </c>
      <c r="AN205" s="14">
        <f t="shared" si="231"/>
        <v>45.58686832337031</v>
      </c>
      <c r="AO205" s="14">
        <f t="shared" si="231"/>
        <v>2.93228278597502</v>
      </c>
      <c r="AP205" s="14">
        <f t="shared" si="231"/>
        <v>375.3301791357716</v>
      </c>
      <c r="AQ205" s="14">
        <f t="shared" si="231"/>
        <v>18.16047394697982</v>
      </c>
      <c r="AR205" s="14">
        <f t="shared" si="231"/>
        <v>169.8038286262204</v>
      </c>
      <c r="AS205" s="14">
        <f t="shared" si="231"/>
        <v>4.554176089471137</v>
      </c>
      <c r="AT205" s="14">
        <f t="shared" si="231"/>
        <v>93.42016055296368</v>
      </c>
      <c r="AU205" s="14">
        <f t="shared" si="231"/>
        <v>33.78797294738711</v>
      </c>
      <c r="AV205" s="14"/>
      <c r="AW205" s="14">
        <f t="shared" si="231"/>
        <v>24.840573036584704</v>
      </c>
      <c r="AX205" s="14">
        <f t="shared" si="231"/>
        <v>33.97025445701881</v>
      </c>
      <c r="AY205" s="14"/>
      <c r="AZ205" s="14"/>
      <c r="BA205" s="14">
        <f t="shared" si="231"/>
        <v>18.30347132255912</v>
      </c>
      <c r="BB205" s="14">
        <f t="shared" si="231"/>
        <v>4.326126017624476</v>
      </c>
      <c r="BC205" s="14">
        <f t="shared" si="231"/>
        <v>0.1416174066310756</v>
      </c>
      <c r="BD205" s="14"/>
      <c r="BE205" s="14">
        <f t="shared" si="231"/>
        <v>14.723980742350214</v>
      </c>
      <c r="BF205" s="14">
        <f t="shared" si="231"/>
        <v>4.231852470025726</v>
      </c>
      <c r="BG205" s="14">
        <f t="shared" si="231"/>
        <v>3.675250672536071</v>
      </c>
      <c r="BH205" s="14">
        <f t="shared" si="231"/>
        <v>91.95893006061473</v>
      </c>
      <c r="BI205" s="14">
        <f t="shared" si="231"/>
        <v>20.398410946862306</v>
      </c>
      <c r="BJ205" s="14">
        <f t="shared" si="231"/>
        <v>44.074999999999974</v>
      </c>
      <c r="BK205" s="14">
        <f t="shared" si="231"/>
        <v>2.007557472552775</v>
      </c>
      <c r="BL205" s="14">
        <f t="shared" si="231"/>
        <v>0</v>
      </c>
      <c r="BM205" s="14">
        <f t="shared" si="231"/>
        <v>0</v>
      </c>
      <c r="BN205" s="14">
        <f aca="true" t="shared" si="232" ref="BN205:CX205">BN173+BN142</f>
        <v>0</v>
      </c>
      <c r="BO205" s="14">
        <f t="shared" si="232"/>
        <v>18.513132617147683</v>
      </c>
      <c r="BP205" s="14">
        <f t="shared" si="232"/>
        <v>11.25641652379208</v>
      </c>
      <c r="BQ205" s="14">
        <f t="shared" si="232"/>
        <v>0.5537499999999994</v>
      </c>
      <c r="BR205" s="14">
        <f t="shared" si="232"/>
        <v>0.1882142857142858</v>
      </c>
      <c r="BS205" s="14">
        <f t="shared" si="232"/>
        <v>0</v>
      </c>
      <c r="BT205" s="14">
        <f t="shared" si="232"/>
        <v>0.9536888090446378</v>
      </c>
      <c r="BU205" s="14">
        <f t="shared" si="232"/>
        <v>11.678150377431773</v>
      </c>
      <c r="BV205" s="14">
        <f t="shared" si="232"/>
        <v>0</v>
      </c>
      <c r="BW205" s="14">
        <f t="shared" si="232"/>
        <v>0</v>
      </c>
      <c r="BX205" s="14">
        <f t="shared" si="232"/>
        <v>0</v>
      </c>
      <c r="BY205" s="14">
        <f t="shared" si="232"/>
        <v>0</v>
      </c>
      <c r="BZ205" s="14">
        <f t="shared" si="232"/>
        <v>0</v>
      </c>
      <c r="CA205" s="14">
        <f t="shared" si="232"/>
        <v>0</v>
      </c>
      <c r="CB205" s="14">
        <f t="shared" si="232"/>
        <v>0</v>
      </c>
      <c r="CC205" s="14">
        <f t="shared" si="232"/>
        <v>0</v>
      </c>
      <c r="CD205" s="14">
        <f t="shared" si="232"/>
        <v>0</v>
      </c>
      <c r="CE205" s="14">
        <f t="shared" si="232"/>
        <v>0</v>
      </c>
      <c r="CF205" s="14">
        <f t="shared" si="232"/>
        <v>1.516912138824922</v>
      </c>
      <c r="CG205" s="14">
        <f t="shared" si="232"/>
        <v>0</v>
      </c>
      <c r="CH205" s="14">
        <f t="shared" si="232"/>
        <v>0</v>
      </c>
      <c r="CI205" s="14">
        <f t="shared" si="232"/>
        <v>1.6130445320801674</v>
      </c>
      <c r="CJ205" s="14">
        <f t="shared" si="232"/>
        <v>0</v>
      </c>
      <c r="CK205" s="14">
        <f t="shared" si="232"/>
        <v>165.6625876483889</v>
      </c>
      <c r="CL205" s="14">
        <f t="shared" si="232"/>
        <v>0</v>
      </c>
      <c r="CM205" s="14">
        <f t="shared" si="232"/>
        <v>0</v>
      </c>
      <c r="CN205" s="14">
        <f t="shared" si="232"/>
        <v>0</v>
      </c>
      <c r="CO205" s="14">
        <f t="shared" si="232"/>
        <v>0.43900433731812377</v>
      </c>
      <c r="CP205" s="14">
        <f t="shared" si="232"/>
        <v>0</v>
      </c>
      <c r="CQ205" s="14">
        <f t="shared" si="232"/>
        <v>0</v>
      </c>
      <c r="CR205" s="14">
        <f t="shared" si="232"/>
        <v>0</v>
      </c>
      <c r="CS205" s="14">
        <f t="shared" si="232"/>
        <v>0</v>
      </c>
      <c r="CT205" s="14">
        <f t="shared" si="232"/>
        <v>0</v>
      </c>
      <c r="CU205" s="14">
        <f t="shared" si="232"/>
        <v>0</v>
      </c>
      <c r="CV205" s="14">
        <f t="shared" si="232"/>
        <v>0</v>
      </c>
      <c r="CW205" s="14">
        <f t="shared" si="232"/>
        <v>0</v>
      </c>
      <c r="CX205" s="14">
        <f t="shared" si="232"/>
        <v>0</v>
      </c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</row>
    <row r="206" spans="1:248" ht="15">
      <c r="A206" s="13" t="s">
        <v>111</v>
      </c>
      <c r="B206" s="14">
        <f t="shared" si="212"/>
        <v>0.002734452448856724</v>
      </c>
      <c r="C206" s="14">
        <f aca="true" t="shared" si="233" ref="C206:BM206">C174+C143</f>
        <v>0</v>
      </c>
      <c r="D206" s="14">
        <f t="shared" si="233"/>
        <v>0</v>
      </c>
      <c r="E206" s="14">
        <f t="shared" si="233"/>
        <v>0</v>
      </c>
      <c r="F206" s="14">
        <f t="shared" si="233"/>
        <v>0.14631884057971015</v>
      </c>
      <c r="G206" s="14">
        <f t="shared" si="233"/>
        <v>1.3038624484621428</v>
      </c>
      <c r="H206" s="14">
        <f t="shared" si="233"/>
        <v>0.14816346348609433</v>
      </c>
      <c r="I206" s="14">
        <f t="shared" si="233"/>
        <v>1.0883391639916857</v>
      </c>
      <c r="J206" s="14">
        <f t="shared" si="233"/>
        <v>2.2692762858443327</v>
      </c>
      <c r="K206" s="14">
        <f t="shared" si="233"/>
        <v>0.2189916755119197</v>
      </c>
      <c r="L206" s="14">
        <f t="shared" si="233"/>
        <v>8.913988087280433</v>
      </c>
      <c r="M206" s="14">
        <f t="shared" si="233"/>
        <v>8.770694433363223</v>
      </c>
      <c r="N206" s="14">
        <f t="shared" si="233"/>
        <v>0.08638300504705229</v>
      </c>
      <c r="O206" s="14">
        <f t="shared" si="233"/>
        <v>129.2251029173027</v>
      </c>
      <c r="P206" s="14">
        <f t="shared" si="233"/>
        <v>23.077046652749406</v>
      </c>
      <c r="Q206" s="14">
        <f t="shared" si="233"/>
        <v>800.9364308544443</v>
      </c>
      <c r="R206" s="14">
        <f t="shared" si="233"/>
        <v>80.8508467915785</v>
      </c>
      <c r="S206" s="14">
        <f t="shared" si="233"/>
        <v>573.8194325307337</v>
      </c>
      <c r="T206" s="14">
        <f t="shared" si="233"/>
        <v>3.006293563031421</v>
      </c>
      <c r="U206" s="14">
        <f t="shared" si="233"/>
        <v>22.93656607363387</v>
      </c>
      <c r="V206" s="14">
        <f t="shared" si="233"/>
        <v>817.9327585938167</v>
      </c>
      <c r="W206" s="14">
        <f t="shared" si="233"/>
        <v>125.5611522380924</v>
      </c>
      <c r="X206" s="14">
        <f t="shared" si="233"/>
        <v>88.73743479262617</v>
      </c>
      <c r="Y206" s="14">
        <f t="shared" si="233"/>
        <v>81.38694320554606</v>
      </c>
      <c r="Z206" s="14">
        <f t="shared" si="233"/>
        <v>4.909778725801011</v>
      </c>
      <c r="AA206" s="14">
        <f t="shared" si="233"/>
        <v>186.47592994140368</v>
      </c>
      <c r="AB206" s="14">
        <f t="shared" si="233"/>
        <v>0</v>
      </c>
      <c r="AC206" s="14">
        <f t="shared" si="233"/>
        <v>0</v>
      </c>
      <c r="AD206" s="14">
        <f t="shared" si="233"/>
        <v>0</v>
      </c>
      <c r="AE206" s="14">
        <f t="shared" si="233"/>
        <v>0</v>
      </c>
      <c r="AF206" s="14">
        <f t="shared" si="233"/>
        <v>0</v>
      </c>
      <c r="AG206" s="14">
        <f t="shared" si="233"/>
        <v>0</v>
      </c>
      <c r="AH206" s="14">
        <f t="shared" si="233"/>
        <v>0</v>
      </c>
      <c r="AI206" s="14">
        <f t="shared" si="233"/>
        <v>0.25437170840255136</v>
      </c>
      <c r="AJ206" s="14">
        <f t="shared" si="233"/>
        <v>0.059184052939812604</v>
      </c>
      <c r="AK206" s="14">
        <f t="shared" si="233"/>
        <v>0.09433541849631424</v>
      </c>
      <c r="AL206" s="14">
        <f t="shared" si="233"/>
        <v>0.08780100679482478</v>
      </c>
      <c r="AM206" s="14">
        <f t="shared" si="233"/>
        <v>0</v>
      </c>
      <c r="AN206" s="14">
        <f t="shared" si="233"/>
        <v>0</v>
      </c>
      <c r="AO206" s="14">
        <f t="shared" si="233"/>
        <v>0</v>
      </c>
      <c r="AP206" s="14">
        <f t="shared" si="233"/>
        <v>0</v>
      </c>
      <c r="AQ206" s="14">
        <f t="shared" si="233"/>
        <v>0</v>
      </c>
      <c r="AR206" s="14">
        <f t="shared" si="233"/>
        <v>0</v>
      </c>
      <c r="AS206" s="14">
        <f t="shared" si="233"/>
        <v>0</v>
      </c>
      <c r="AT206" s="14">
        <f t="shared" si="233"/>
        <v>0</v>
      </c>
      <c r="AU206" s="14">
        <f t="shared" si="233"/>
        <v>0</v>
      </c>
      <c r="AV206" s="14"/>
      <c r="AW206" s="14">
        <f t="shared" si="233"/>
        <v>0</v>
      </c>
      <c r="AX206" s="14">
        <f t="shared" si="233"/>
        <v>19.12934896373967</v>
      </c>
      <c r="AY206" s="14"/>
      <c r="AZ206" s="14"/>
      <c r="BA206" s="14">
        <f t="shared" si="233"/>
        <v>6.325977382129708</v>
      </c>
      <c r="BB206" s="14">
        <f t="shared" si="233"/>
        <v>1.4951795130798697</v>
      </c>
      <c r="BC206" s="14">
        <f t="shared" si="233"/>
        <v>3.8010169178145516</v>
      </c>
      <c r="BD206" s="14"/>
      <c r="BE206" s="14">
        <f t="shared" si="233"/>
        <v>30.786505188550443</v>
      </c>
      <c r="BF206" s="14">
        <f t="shared" si="233"/>
        <v>7.941593271671654</v>
      </c>
      <c r="BG206" s="14">
        <f t="shared" si="233"/>
        <v>0.13612039527911374</v>
      </c>
      <c r="BH206" s="14">
        <f t="shared" si="233"/>
        <v>80.6449558328424</v>
      </c>
      <c r="BI206" s="14">
        <f t="shared" si="233"/>
        <v>66.35436401391786</v>
      </c>
      <c r="BJ206" s="14">
        <f t="shared" si="233"/>
        <v>91.91520100502507</v>
      </c>
      <c r="BK206" s="14">
        <f t="shared" si="233"/>
        <v>20.124539541931476</v>
      </c>
      <c r="BL206" s="14">
        <f t="shared" si="233"/>
        <v>0.10279874213836478</v>
      </c>
      <c r="BM206" s="14">
        <f t="shared" si="233"/>
        <v>0</v>
      </c>
      <c r="BN206" s="14">
        <f aca="true" t="shared" si="234" ref="BN206:CX206">BN174+BN143</f>
        <v>0</v>
      </c>
      <c r="BO206" s="14">
        <f t="shared" si="234"/>
        <v>0</v>
      </c>
      <c r="BP206" s="14">
        <f t="shared" si="234"/>
        <v>0</v>
      </c>
      <c r="BQ206" s="14">
        <f t="shared" si="234"/>
        <v>0</v>
      </c>
      <c r="BR206" s="14">
        <f t="shared" si="234"/>
        <v>0</v>
      </c>
      <c r="BS206" s="14">
        <f t="shared" si="234"/>
        <v>0</v>
      </c>
      <c r="BT206" s="14">
        <f t="shared" si="234"/>
        <v>0.26297743504020676</v>
      </c>
      <c r="BU206" s="14">
        <f t="shared" si="234"/>
        <v>3.4379075523750258</v>
      </c>
      <c r="BV206" s="14">
        <f t="shared" si="234"/>
        <v>3.273287119135899</v>
      </c>
      <c r="BW206" s="14">
        <f t="shared" si="234"/>
        <v>0</v>
      </c>
      <c r="BX206" s="14">
        <f t="shared" si="234"/>
        <v>0</v>
      </c>
      <c r="BY206" s="14">
        <f t="shared" si="234"/>
        <v>0.005479331574318373</v>
      </c>
      <c r="BZ206" s="14">
        <f t="shared" si="234"/>
        <v>0</v>
      </c>
      <c r="CA206" s="14">
        <f t="shared" si="234"/>
        <v>0</v>
      </c>
      <c r="CB206" s="14">
        <f t="shared" si="234"/>
        <v>0</v>
      </c>
      <c r="CC206" s="14">
        <f t="shared" si="234"/>
        <v>0</v>
      </c>
      <c r="CD206" s="14">
        <f t="shared" si="234"/>
        <v>0</v>
      </c>
      <c r="CE206" s="14">
        <f t="shared" si="234"/>
        <v>0</v>
      </c>
      <c r="CF206" s="14">
        <f t="shared" si="234"/>
        <v>0</v>
      </c>
      <c r="CG206" s="14">
        <f t="shared" si="234"/>
        <v>0.04513944865387716</v>
      </c>
      <c r="CH206" s="14">
        <f t="shared" si="234"/>
        <v>0</v>
      </c>
      <c r="CI206" s="14">
        <f t="shared" si="234"/>
        <v>0</v>
      </c>
      <c r="CJ206" s="14">
        <f t="shared" si="234"/>
        <v>8.005393896380413</v>
      </c>
      <c r="CK206" s="14">
        <f t="shared" si="234"/>
        <v>218.42670808240555</v>
      </c>
      <c r="CL206" s="14">
        <f t="shared" si="234"/>
        <v>1.352011922503726</v>
      </c>
      <c r="CM206" s="14">
        <f t="shared" si="234"/>
        <v>0</v>
      </c>
      <c r="CN206" s="14">
        <f t="shared" si="234"/>
        <v>40.578299104355295</v>
      </c>
      <c r="CO206" s="14">
        <f t="shared" si="234"/>
        <v>17.450422408395422</v>
      </c>
      <c r="CP206" s="14">
        <f t="shared" si="234"/>
        <v>0</v>
      </c>
      <c r="CQ206" s="14">
        <f t="shared" si="234"/>
        <v>0</v>
      </c>
      <c r="CR206" s="14">
        <f t="shared" si="234"/>
        <v>0</v>
      </c>
      <c r="CS206" s="14">
        <f t="shared" si="234"/>
        <v>0</v>
      </c>
      <c r="CT206" s="14">
        <f t="shared" si="234"/>
        <v>0</v>
      </c>
      <c r="CU206" s="14">
        <f t="shared" si="234"/>
        <v>0</v>
      </c>
      <c r="CV206" s="14">
        <f t="shared" si="234"/>
        <v>0</v>
      </c>
      <c r="CW206" s="14">
        <f t="shared" si="234"/>
        <v>0</v>
      </c>
      <c r="CX206" s="14">
        <f t="shared" si="234"/>
        <v>0</v>
      </c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</row>
    <row r="207" spans="1:248" ht="15">
      <c r="A207" s="13" t="s">
        <v>91</v>
      </c>
      <c r="B207" s="14">
        <f t="shared" si="212"/>
        <v>0</v>
      </c>
      <c r="C207" s="14">
        <f aca="true" t="shared" si="235" ref="C207:BM207">C175+C144</f>
        <v>0</v>
      </c>
      <c r="D207" s="14">
        <f t="shared" si="235"/>
        <v>0</v>
      </c>
      <c r="E207" s="14">
        <f t="shared" si="235"/>
        <v>0</v>
      </c>
      <c r="F207" s="14">
        <f t="shared" si="235"/>
        <v>0</v>
      </c>
      <c r="G207" s="14">
        <f t="shared" si="235"/>
        <v>0</v>
      </c>
      <c r="H207" s="14">
        <f t="shared" si="235"/>
        <v>0</v>
      </c>
      <c r="I207" s="14">
        <f t="shared" si="235"/>
        <v>0</v>
      </c>
      <c r="J207" s="14">
        <f t="shared" si="235"/>
        <v>0</v>
      </c>
      <c r="K207" s="14">
        <f t="shared" si="235"/>
        <v>0</v>
      </c>
      <c r="L207" s="14">
        <f t="shared" si="235"/>
        <v>0</v>
      </c>
      <c r="M207" s="14">
        <f t="shared" si="235"/>
        <v>0</v>
      </c>
      <c r="N207" s="14">
        <f t="shared" si="235"/>
        <v>0</v>
      </c>
      <c r="O207" s="14">
        <f t="shared" si="235"/>
        <v>0</v>
      </c>
      <c r="P207" s="14">
        <f t="shared" si="235"/>
        <v>0</v>
      </c>
      <c r="Q207" s="14">
        <f t="shared" si="235"/>
        <v>0</v>
      </c>
      <c r="R207" s="14">
        <f t="shared" si="235"/>
        <v>0</v>
      </c>
      <c r="S207" s="14">
        <f t="shared" si="235"/>
        <v>0</v>
      </c>
      <c r="T207" s="14">
        <f t="shared" si="235"/>
        <v>0</v>
      </c>
      <c r="U207" s="14">
        <f t="shared" si="235"/>
        <v>0</v>
      </c>
      <c r="V207" s="14">
        <f t="shared" si="235"/>
        <v>0</v>
      </c>
      <c r="W207" s="14">
        <f t="shared" si="235"/>
        <v>0</v>
      </c>
      <c r="X207" s="14">
        <f t="shared" si="235"/>
        <v>0</v>
      </c>
      <c r="Y207" s="14">
        <f t="shared" si="235"/>
        <v>0</v>
      </c>
      <c r="Z207" s="14">
        <f t="shared" si="235"/>
        <v>0</v>
      </c>
      <c r="AA207" s="14">
        <f t="shared" si="235"/>
        <v>0</v>
      </c>
      <c r="AB207" s="14">
        <f t="shared" si="235"/>
        <v>0</v>
      </c>
      <c r="AC207" s="14">
        <f t="shared" si="235"/>
        <v>0</v>
      </c>
      <c r="AD207" s="14">
        <f t="shared" si="235"/>
        <v>0</v>
      </c>
      <c r="AE207" s="14">
        <f t="shared" si="235"/>
        <v>0</v>
      </c>
      <c r="AF207" s="14">
        <f t="shared" si="235"/>
        <v>0</v>
      </c>
      <c r="AG207" s="14">
        <f t="shared" si="235"/>
        <v>0</v>
      </c>
      <c r="AH207" s="14">
        <f t="shared" si="235"/>
        <v>0</v>
      </c>
      <c r="AI207" s="14">
        <f t="shared" si="235"/>
        <v>0</v>
      </c>
      <c r="AJ207" s="14">
        <f t="shared" si="235"/>
        <v>0</v>
      </c>
      <c r="AK207" s="14">
        <f t="shared" si="235"/>
        <v>0</v>
      </c>
      <c r="AL207" s="14">
        <f t="shared" si="235"/>
        <v>0</v>
      </c>
      <c r="AM207" s="14">
        <f t="shared" si="235"/>
        <v>0</v>
      </c>
      <c r="AN207" s="14">
        <f t="shared" si="235"/>
        <v>0</v>
      </c>
      <c r="AO207" s="14">
        <f t="shared" si="235"/>
        <v>0</v>
      </c>
      <c r="AP207" s="14">
        <f t="shared" si="235"/>
        <v>0</v>
      </c>
      <c r="AQ207" s="14">
        <f t="shared" si="235"/>
        <v>0</v>
      </c>
      <c r="AR207" s="14">
        <f t="shared" si="235"/>
        <v>0</v>
      </c>
      <c r="AS207" s="14">
        <f t="shared" si="235"/>
        <v>0</v>
      </c>
      <c r="AT207" s="14">
        <f t="shared" si="235"/>
        <v>0</v>
      </c>
      <c r="AU207" s="14">
        <f t="shared" si="235"/>
        <v>0</v>
      </c>
      <c r="AV207" s="14"/>
      <c r="AW207" s="14">
        <f t="shared" si="235"/>
        <v>0</v>
      </c>
      <c r="AX207" s="14">
        <f t="shared" si="235"/>
        <v>0</v>
      </c>
      <c r="AY207" s="14"/>
      <c r="AZ207" s="14"/>
      <c r="BA207" s="14">
        <f t="shared" si="235"/>
        <v>0</v>
      </c>
      <c r="BB207" s="14">
        <f t="shared" si="235"/>
        <v>0</v>
      </c>
      <c r="BC207" s="14">
        <f t="shared" si="235"/>
        <v>0</v>
      </c>
      <c r="BD207" s="14"/>
      <c r="BE207" s="14">
        <f t="shared" si="235"/>
        <v>0</v>
      </c>
      <c r="BF207" s="14">
        <f t="shared" si="235"/>
        <v>0</v>
      </c>
      <c r="BG207" s="14">
        <f t="shared" si="235"/>
        <v>0</v>
      </c>
      <c r="BH207" s="14">
        <f t="shared" si="235"/>
        <v>0</v>
      </c>
      <c r="BI207" s="14">
        <f t="shared" si="235"/>
        <v>0</v>
      </c>
      <c r="BJ207" s="14">
        <f t="shared" si="235"/>
        <v>0</v>
      </c>
      <c r="BK207" s="14">
        <f t="shared" si="235"/>
        <v>0</v>
      </c>
      <c r="BL207" s="14">
        <f t="shared" si="235"/>
        <v>0</v>
      </c>
      <c r="BM207" s="14">
        <f t="shared" si="235"/>
        <v>0</v>
      </c>
      <c r="BN207" s="14">
        <f aca="true" t="shared" si="236" ref="BN207:CX207">BN175+BN144</f>
        <v>0</v>
      </c>
      <c r="BO207" s="14">
        <f t="shared" si="236"/>
        <v>0</v>
      </c>
      <c r="BP207" s="14">
        <f t="shared" si="236"/>
        <v>0</v>
      </c>
      <c r="BQ207" s="14">
        <f t="shared" si="236"/>
        <v>0</v>
      </c>
      <c r="BR207" s="14">
        <f t="shared" si="236"/>
        <v>0</v>
      </c>
      <c r="BS207" s="14">
        <f t="shared" si="236"/>
        <v>0</v>
      </c>
      <c r="BT207" s="14">
        <f t="shared" si="236"/>
        <v>0</v>
      </c>
      <c r="BU207" s="14">
        <f t="shared" si="236"/>
        <v>0</v>
      </c>
      <c r="BV207" s="14">
        <f t="shared" si="236"/>
        <v>0</v>
      </c>
      <c r="BW207" s="14">
        <f t="shared" si="236"/>
        <v>0</v>
      </c>
      <c r="BX207" s="14">
        <f t="shared" si="236"/>
        <v>0</v>
      </c>
      <c r="BY207" s="14">
        <f t="shared" si="236"/>
        <v>0</v>
      </c>
      <c r="BZ207" s="14">
        <f t="shared" si="236"/>
        <v>0</v>
      </c>
      <c r="CA207" s="14">
        <f t="shared" si="236"/>
        <v>0</v>
      </c>
      <c r="CB207" s="14">
        <f t="shared" si="236"/>
        <v>0</v>
      </c>
      <c r="CC207" s="14">
        <f t="shared" si="236"/>
        <v>0</v>
      </c>
      <c r="CD207" s="14">
        <f t="shared" si="236"/>
        <v>0</v>
      </c>
      <c r="CE207" s="14">
        <f t="shared" si="236"/>
        <v>0</v>
      </c>
      <c r="CF207" s="14">
        <f t="shared" si="236"/>
        <v>0</v>
      </c>
      <c r="CG207" s="14">
        <f t="shared" si="236"/>
        <v>0</v>
      </c>
      <c r="CH207" s="14">
        <f t="shared" si="236"/>
        <v>0</v>
      </c>
      <c r="CI207" s="14">
        <f t="shared" si="236"/>
        <v>0</v>
      </c>
      <c r="CJ207" s="14">
        <f t="shared" si="236"/>
        <v>0</v>
      </c>
      <c r="CK207" s="14">
        <f t="shared" si="236"/>
        <v>0</v>
      </c>
      <c r="CL207" s="14">
        <f t="shared" si="236"/>
        <v>0</v>
      </c>
      <c r="CM207" s="14">
        <f t="shared" si="236"/>
        <v>0</v>
      </c>
      <c r="CN207" s="14">
        <f t="shared" si="236"/>
        <v>0</v>
      </c>
      <c r="CO207" s="14">
        <f t="shared" si="236"/>
        <v>0</v>
      </c>
      <c r="CP207" s="14">
        <f t="shared" si="236"/>
        <v>0</v>
      </c>
      <c r="CQ207" s="14">
        <f t="shared" si="236"/>
        <v>0</v>
      </c>
      <c r="CR207" s="14">
        <f t="shared" si="236"/>
        <v>0</v>
      </c>
      <c r="CS207" s="14">
        <f t="shared" si="236"/>
        <v>0</v>
      </c>
      <c r="CT207" s="14">
        <f t="shared" si="236"/>
        <v>0</v>
      </c>
      <c r="CU207" s="14">
        <f t="shared" si="236"/>
        <v>0</v>
      </c>
      <c r="CV207" s="14">
        <f t="shared" si="236"/>
        <v>0</v>
      </c>
      <c r="CW207" s="14">
        <f t="shared" si="236"/>
        <v>0</v>
      </c>
      <c r="CX207" s="14">
        <f t="shared" si="236"/>
        <v>0</v>
      </c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</row>
    <row r="208" spans="1:248" ht="15">
      <c r="A208" s="13" t="s">
        <v>96</v>
      </c>
      <c r="B208" s="14">
        <f t="shared" si="212"/>
        <v>0</v>
      </c>
      <c r="C208" s="14">
        <f aca="true" t="shared" si="237" ref="C208:BM208">C176+C145</f>
        <v>0.5790741264846672</v>
      </c>
      <c r="D208" s="14">
        <f t="shared" si="237"/>
        <v>0</v>
      </c>
      <c r="E208" s="14">
        <f t="shared" si="237"/>
        <v>0.9729662387077287</v>
      </c>
      <c r="F208" s="14">
        <f t="shared" si="237"/>
        <v>0.10973913043478262</v>
      </c>
      <c r="G208" s="14">
        <f t="shared" si="237"/>
        <v>0.1516119126118771</v>
      </c>
      <c r="H208" s="14">
        <f t="shared" si="237"/>
        <v>0</v>
      </c>
      <c r="I208" s="14">
        <f t="shared" si="237"/>
        <v>0</v>
      </c>
      <c r="J208" s="14">
        <f t="shared" si="237"/>
        <v>0</v>
      </c>
      <c r="K208" s="14">
        <f t="shared" si="237"/>
        <v>0.02046651173008595</v>
      </c>
      <c r="L208" s="14">
        <f t="shared" si="237"/>
        <v>0</v>
      </c>
      <c r="M208" s="14">
        <f t="shared" si="237"/>
        <v>0</v>
      </c>
      <c r="N208" s="14">
        <f t="shared" si="237"/>
        <v>0.0020325412952247597</v>
      </c>
      <c r="O208" s="14">
        <f t="shared" si="237"/>
        <v>2.227965158819929</v>
      </c>
      <c r="P208" s="14">
        <f t="shared" si="237"/>
        <v>0.0833858957642255</v>
      </c>
      <c r="Q208" s="14">
        <f t="shared" si="237"/>
        <v>0</v>
      </c>
      <c r="R208" s="14">
        <f t="shared" si="237"/>
        <v>0</v>
      </c>
      <c r="S208" s="14">
        <f t="shared" si="237"/>
        <v>0</v>
      </c>
      <c r="T208" s="14">
        <f t="shared" si="237"/>
        <v>0.1878933476894638</v>
      </c>
      <c r="U208" s="14">
        <f t="shared" si="237"/>
        <v>0.11080466702238582</v>
      </c>
      <c r="V208" s="14">
        <f t="shared" si="237"/>
        <v>0</v>
      </c>
      <c r="W208" s="14">
        <f t="shared" si="237"/>
        <v>0</v>
      </c>
      <c r="X208" s="14">
        <f t="shared" si="237"/>
        <v>0</v>
      </c>
      <c r="Y208" s="14">
        <f t="shared" si="237"/>
        <v>0</v>
      </c>
      <c r="Z208" s="14">
        <f t="shared" si="237"/>
        <v>0</v>
      </c>
      <c r="AA208" s="14">
        <f t="shared" si="237"/>
        <v>0.1763370271637521</v>
      </c>
      <c r="AB208" s="14">
        <f t="shared" si="237"/>
        <v>1.9627461458857545</v>
      </c>
      <c r="AC208" s="14">
        <f t="shared" si="237"/>
        <v>0</v>
      </c>
      <c r="AD208" s="14">
        <f t="shared" si="237"/>
        <v>0</v>
      </c>
      <c r="AE208" s="14">
        <f t="shared" si="237"/>
        <v>0</v>
      </c>
      <c r="AF208" s="14">
        <f t="shared" si="237"/>
        <v>0</v>
      </c>
      <c r="AG208" s="14">
        <f t="shared" si="237"/>
        <v>0</v>
      </c>
      <c r="AH208" s="14">
        <f t="shared" si="237"/>
        <v>0</v>
      </c>
      <c r="AI208" s="14">
        <f t="shared" si="237"/>
        <v>73.37210611255814</v>
      </c>
      <c r="AJ208" s="14">
        <f t="shared" si="237"/>
        <v>82.97604222161729</v>
      </c>
      <c r="AK208" s="14">
        <f t="shared" si="237"/>
        <v>29.181089454859872</v>
      </c>
      <c r="AL208" s="14">
        <f t="shared" si="237"/>
        <v>9.306906720251424</v>
      </c>
      <c r="AM208" s="14">
        <f t="shared" si="237"/>
        <v>3680.0903183930495</v>
      </c>
      <c r="AN208" s="14">
        <f t="shared" si="237"/>
        <v>47.621996373520766</v>
      </c>
      <c r="AO208" s="14">
        <f t="shared" si="237"/>
        <v>7.749604505791123</v>
      </c>
      <c r="AP208" s="14">
        <f t="shared" si="237"/>
        <v>129.31909884376353</v>
      </c>
      <c r="AQ208" s="14">
        <f t="shared" si="237"/>
        <v>34.17778637226637</v>
      </c>
      <c r="AR208" s="14">
        <f t="shared" si="237"/>
        <v>34.88218184957241</v>
      </c>
      <c r="AS208" s="14">
        <f t="shared" si="237"/>
        <v>2.475095700799531</v>
      </c>
      <c r="AT208" s="14">
        <f t="shared" si="237"/>
        <v>140.2261547519845</v>
      </c>
      <c r="AU208" s="14">
        <f t="shared" si="237"/>
        <v>6.413182914442545</v>
      </c>
      <c r="AV208" s="14"/>
      <c r="AW208" s="14">
        <f t="shared" si="237"/>
        <v>82.86169489460025</v>
      </c>
      <c r="AX208" s="14">
        <f t="shared" si="237"/>
        <v>0.19273903238024856</v>
      </c>
      <c r="AY208" s="14"/>
      <c r="AZ208" s="14"/>
      <c r="BA208" s="14">
        <f t="shared" si="237"/>
        <v>0.8837762519151798</v>
      </c>
      <c r="BB208" s="14">
        <f t="shared" si="237"/>
        <v>0.2088853731508641</v>
      </c>
      <c r="BC208" s="14">
        <f t="shared" si="237"/>
        <v>5.349579365813073</v>
      </c>
      <c r="BD208" s="14"/>
      <c r="BE208" s="14">
        <f t="shared" si="237"/>
        <v>2.587851160776704</v>
      </c>
      <c r="BF208" s="14">
        <f t="shared" si="237"/>
        <v>0.32975473792408255</v>
      </c>
      <c r="BG208" s="14">
        <f t="shared" si="237"/>
        <v>0</v>
      </c>
      <c r="BH208" s="14">
        <f t="shared" si="237"/>
        <v>1.9733675978672691</v>
      </c>
      <c r="BI208" s="14">
        <f t="shared" si="237"/>
        <v>1.1111974834866625</v>
      </c>
      <c r="BJ208" s="14">
        <f t="shared" si="237"/>
        <v>0.5537060301507534</v>
      </c>
      <c r="BK208" s="14">
        <f t="shared" si="237"/>
        <v>0.04896481640372622</v>
      </c>
      <c r="BL208" s="14">
        <f t="shared" si="237"/>
        <v>0</v>
      </c>
      <c r="BM208" s="14">
        <f t="shared" si="237"/>
        <v>0</v>
      </c>
      <c r="BN208" s="14">
        <f aca="true" t="shared" si="238" ref="BN208:CX208">BN176+BN145</f>
        <v>0</v>
      </c>
      <c r="BO208" s="14">
        <f t="shared" si="238"/>
        <v>0</v>
      </c>
      <c r="BP208" s="14">
        <f t="shared" si="238"/>
        <v>0</v>
      </c>
      <c r="BQ208" s="14">
        <f t="shared" si="238"/>
        <v>0</v>
      </c>
      <c r="BR208" s="14">
        <f t="shared" si="238"/>
        <v>0</v>
      </c>
      <c r="BS208" s="14">
        <f t="shared" si="238"/>
        <v>0</v>
      </c>
      <c r="BT208" s="14">
        <f t="shared" si="238"/>
        <v>0</v>
      </c>
      <c r="BU208" s="14">
        <f t="shared" si="238"/>
        <v>0</v>
      </c>
      <c r="BV208" s="14">
        <f t="shared" si="238"/>
        <v>0</v>
      </c>
      <c r="BW208" s="14">
        <f t="shared" si="238"/>
        <v>0</v>
      </c>
      <c r="BX208" s="14">
        <f t="shared" si="238"/>
        <v>0</v>
      </c>
      <c r="BY208" s="14">
        <f t="shared" si="238"/>
        <v>0</v>
      </c>
      <c r="BZ208" s="14">
        <f t="shared" si="238"/>
        <v>0</v>
      </c>
      <c r="CA208" s="14">
        <f t="shared" si="238"/>
        <v>0</v>
      </c>
      <c r="CB208" s="14">
        <f t="shared" si="238"/>
        <v>0</v>
      </c>
      <c r="CC208" s="14">
        <f t="shared" si="238"/>
        <v>0</v>
      </c>
      <c r="CD208" s="14">
        <f t="shared" si="238"/>
        <v>0</v>
      </c>
      <c r="CE208" s="14">
        <f t="shared" si="238"/>
        <v>0</v>
      </c>
      <c r="CF208" s="14">
        <f t="shared" si="238"/>
        <v>0</v>
      </c>
      <c r="CG208" s="14">
        <f t="shared" si="238"/>
        <v>0</v>
      </c>
      <c r="CH208" s="14">
        <f t="shared" si="238"/>
        <v>0</v>
      </c>
      <c r="CI208" s="14">
        <f t="shared" si="238"/>
        <v>1.6130445320801674</v>
      </c>
      <c r="CJ208" s="14">
        <f t="shared" si="238"/>
        <v>0</v>
      </c>
      <c r="CK208" s="14">
        <f t="shared" si="238"/>
        <v>0</v>
      </c>
      <c r="CL208" s="14">
        <f t="shared" si="238"/>
        <v>0</v>
      </c>
      <c r="CM208" s="14">
        <f t="shared" si="238"/>
        <v>0</v>
      </c>
      <c r="CN208" s="14">
        <f t="shared" si="238"/>
        <v>0</v>
      </c>
      <c r="CO208" s="14">
        <f t="shared" si="238"/>
        <v>0</v>
      </c>
      <c r="CP208" s="14">
        <f t="shared" si="238"/>
        <v>0</v>
      </c>
      <c r="CQ208" s="14">
        <f t="shared" si="238"/>
        <v>0</v>
      </c>
      <c r="CR208" s="14">
        <f t="shared" si="238"/>
        <v>0</v>
      </c>
      <c r="CS208" s="14">
        <f t="shared" si="238"/>
        <v>0</v>
      </c>
      <c r="CT208" s="14">
        <f t="shared" si="238"/>
        <v>0</v>
      </c>
      <c r="CU208" s="14">
        <f t="shared" si="238"/>
        <v>0</v>
      </c>
      <c r="CV208" s="14">
        <f t="shared" si="238"/>
        <v>0</v>
      </c>
      <c r="CW208" s="14">
        <f t="shared" si="238"/>
        <v>0</v>
      </c>
      <c r="CX208" s="14">
        <f t="shared" si="238"/>
        <v>0</v>
      </c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</row>
    <row r="209" spans="1:248" ht="15">
      <c r="A209" s="13" t="s">
        <v>100</v>
      </c>
      <c r="B209" s="14">
        <f t="shared" si="212"/>
        <v>0</v>
      </c>
      <c r="C209" s="14">
        <f aca="true" t="shared" si="239" ref="C209:BM209">C177+C146</f>
        <v>0</v>
      </c>
      <c r="D209" s="14">
        <f t="shared" si="239"/>
        <v>0</v>
      </c>
      <c r="E209" s="14">
        <f t="shared" si="239"/>
        <v>0</v>
      </c>
      <c r="F209" s="14">
        <f t="shared" si="239"/>
        <v>0</v>
      </c>
      <c r="G209" s="14">
        <f t="shared" si="239"/>
        <v>0</v>
      </c>
      <c r="H209" s="14">
        <f t="shared" si="239"/>
        <v>0</v>
      </c>
      <c r="I209" s="14">
        <f t="shared" si="239"/>
        <v>0</v>
      </c>
      <c r="J209" s="14">
        <f t="shared" si="239"/>
        <v>0</v>
      </c>
      <c r="K209" s="14">
        <f t="shared" si="239"/>
        <v>0</v>
      </c>
      <c r="L209" s="14">
        <f t="shared" si="239"/>
        <v>0</v>
      </c>
      <c r="M209" s="14">
        <f t="shared" si="239"/>
        <v>0</v>
      </c>
      <c r="N209" s="14">
        <f t="shared" si="239"/>
        <v>0</v>
      </c>
      <c r="O209" s="14">
        <f t="shared" si="239"/>
        <v>0</v>
      </c>
      <c r="P209" s="14">
        <f t="shared" si="239"/>
        <v>0</v>
      </c>
      <c r="Q209" s="14">
        <f t="shared" si="239"/>
        <v>0</v>
      </c>
      <c r="R209" s="14">
        <f t="shared" si="239"/>
        <v>0</v>
      </c>
      <c r="S209" s="14">
        <f t="shared" si="239"/>
        <v>0</v>
      </c>
      <c r="T209" s="14">
        <f t="shared" si="239"/>
        <v>0</v>
      </c>
      <c r="U209" s="14">
        <f t="shared" si="239"/>
        <v>0</v>
      </c>
      <c r="V209" s="14">
        <f t="shared" si="239"/>
        <v>0</v>
      </c>
      <c r="W209" s="14">
        <f t="shared" si="239"/>
        <v>0</v>
      </c>
      <c r="X209" s="14">
        <f t="shared" si="239"/>
        <v>0</v>
      </c>
      <c r="Y209" s="14">
        <f t="shared" si="239"/>
        <v>0</v>
      </c>
      <c r="Z209" s="14">
        <f t="shared" si="239"/>
        <v>0</v>
      </c>
      <c r="AA209" s="14">
        <f t="shared" si="239"/>
        <v>0</v>
      </c>
      <c r="AB209" s="14">
        <f t="shared" si="239"/>
        <v>0</v>
      </c>
      <c r="AC209" s="14">
        <f t="shared" si="239"/>
        <v>0</v>
      </c>
      <c r="AD209" s="14">
        <f t="shared" si="239"/>
        <v>0</v>
      </c>
      <c r="AE209" s="14">
        <f t="shared" si="239"/>
        <v>0</v>
      </c>
      <c r="AF209" s="14">
        <f t="shared" si="239"/>
        <v>0</v>
      </c>
      <c r="AG209" s="14">
        <f t="shared" si="239"/>
        <v>0</v>
      </c>
      <c r="AH209" s="14">
        <f t="shared" si="239"/>
        <v>0</v>
      </c>
      <c r="AI209" s="14">
        <f t="shared" si="239"/>
        <v>0</v>
      </c>
      <c r="AJ209" s="14">
        <f t="shared" si="239"/>
        <v>0</v>
      </c>
      <c r="AK209" s="14">
        <f t="shared" si="239"/>
        <v>0</v>
      </c>
      <c r="AL209" s="14">
        <f t="shared" si="239"/>
        <v>0</v>
      </c>
      <c r="AM209" s="14">
        <f t="shared" si="239"/>
        <v>0</v>
      </c>
      <c r="AN209" s="14">
        <f t="shared" si="239"/>
        <v>0</v>
      </c>
      <c r="AO209" s="14">
        <f t="shared" si="239"/>
        <v>0</v>
      </c>
      <c r="AP209" s="14">
        <f t="shared" si="239"/>
        <v>0</v>
      </c>
      <c r="AQ209" s="14">
        <f t="shared" si="239"/>
        <v>0</v>
      </c>
      <c r="AR209" s="14">
        <f t="shared" si="239"/>
        <v>0</v>
      </c>
      <c r="AS209" s="14">
        <f t="shared" si="239"/>
        <v>0</v>
      </c>
      <c r="AT209" s="14">
        <f t="shared" si="239"/>
        <v>0</v>
      </c>
      <c r="AU209" s="14">
        <f t="shared" si="239"/>
        <v>0</v>
      </c>
      <c r="AV209" s="14"/>
      <c r="AW209" s="14">
        <f t="shared" si="239"/>
        <v>0</v>
      </c>
      <c r="AX209" s="14">
        <f t="shared" si="239"/>
        <v>0</v>
      </c>
      <c r="AY209" s="14"/>
      <c r="AZ209" s="14"/>
      <c r="BA209" s="14">
        <f t="shared" si="239"/>
        <v>0</v>
      </c>
      <c r="BB209" s="14">
        <f t="shared" si="239"/>
        <v>0</v>
      </c>
      <c r="BC209" s="14">
        <f t="shared" si="239"/>
        <v>0</v>
      </c>
      <c r="BD209" s="14"/>
      <c r="BE209" s="14">
        <f t="shared" si="239"/>
        <v>0</v>
      </c>
      <c r="BF209" s="14">
        <f t="shared" si="239"/>
        <v>0</v>
      </c>
      <c r="BG209" s="14">
        <f t="shared" si="239"/>
        <v>0</v>
      </c>
      <c r="BH209" s="14">
        <f t="shared" si="239"/>
        <v>0</v>
      </c>
      <c r="BI209" s="14">
        <f t="shared" si="239"/>
        <v>0</v>
      </c>
      <c r="BJ209" s="14">
        <f t="shared" si="239"/>
        <v>0</v>
      </c>
      <c r="BK209" s="14">
        <f t="shared" si="239"/>
        <v>0</v>
      </c>
      <c r="BL209" s="14">
        <f t="shared" si="239"/>
        <v>0</v>
      </c>
      <c r="BM209" s="14">
        <f t="shared" si="239"/>
        <v>0</v>
      </c>
      <c r="BN209" s="14">
        <f aca="true" t="shared" si="240" ref="BN209:CX209">BN177+BN146</f>
        <v>0</v>
      </c>
      <c r="BO209" s="14">
        <f t="shared" si="240"/>
        <v>0</v>
      </c>
      <c r="BP209" s="14">
        <f t="shared" si="240"/>
        <v>0</v>
      </c>
      <c r="BQ209" s="14">
        <f t="shared" si="240"/>
        <v>0</v>
      </c>
      <c r="BR209" s="14">
        <f t="shared" si="240"/>
        <v>0</v>
      </c>
      <c r="BS209" s="14">
        <f t="shared" si="240"/>
        <v>0</v>
      </c>
      <c r="BT209" s="14">
        <f t="shared" si="240"/>
        <v>0</v>
      </c>
      <c r="BU209" s="14">
        <f t="shared" si="240"/>
        <v>0</v>
      </c>
      <c r="BV209" s="14">
        <f t="shared" si="240"/>
        <v>0</v>
      </c>
      <c r="BW209" s="14">
        <f t="shared" si="240"/>
        <v>0</v>
      </c>
      <c r="BX209" s="14">
        <f t="shared" si="240"/>
        <v>0</v>
      </c>
      <c r="BY209" s="14">
        <f t="shared" si="240"/>
        <v>0</v>
      </c>
      <c r="BZ209" s="14">
        <f t="shared" si="240"/>
        <v>0</v>
      </c>
      <c r="CA209" s="14">
        <f t="shared" si="240"/>
        <v>0</v>
      </c>
      <c r="CB209" s="14">
        <f t="shared" si="240"/>
        <v>0</v>
      </c>
      <c r="CC209" s="14">
        <f t="shared" si="240"/>
        <v>0</v>
      </c>
      <c r="CD209" s="14">
        <f t="shared" si="240"/>
        <v>0</v>
      </c>
      <c r="CE209" s="14">
        <f t="shared" si="240"/>
        <v>0</v>
      </c>
      <c r="CF209" s="14">
        <f t="shared" si="240"/>
        <v>0</v>
      </c>
      <c r="CG209" s="14">
        <f t="shared" si="240"/>
        <v>0</v>
      </c>
      <c r="CH209" s="14">
        <f t="shared" si="240"/>
        <v>0</v>
      </c>
      <c r="CI209" s="14">
        <f t="shared" si="240"/>
        <v>0</v>
      </c>
      <c r="CJ209" s="14">
        <f t="shared" si="240"/>
        <v>0</v>
      </c>
      <c r="CK209" s="14">
        <f t="shared" si="240"/>
        <v>0</v>
      </c>
      <c r="CL209" s="14">
        <f t="shared" si="240"/>
        <v>0</v>
      </c>
      <c r="CM209" s="14">
        <f t="shared" si="240"/>
        <v>0</v>
      </c>
      <c r="CN209" s="14">
        <f t="shared" si="240"/>
        <v>0</v>
      </c>
      <c r="CO209" s="14">
        <f t="shared" si="240"/>
        <v>0</v>
      </c>
      <c r="CP209" s="14">
        <f t="shared" si="240"/>
        <v>0</v>
      </c>
      <c r="CQ209" s="14">
        <f t="shared" si="240"/>
        <v>0</v>
      </c>
      <c r="CR209" s="14">
        <f t="shared" si="240"/>
        <v>0</v>
      </c>
      <c r="CS209" s="14">
        <f t="shared" si="240"/>
        <v>0</v>
      </c>
      <c r="CT209" s="14">
        <f t="shared" si="240"/>
        <v>0</v>
      </c>
      <c r="CU209" s="14">
        <f t="shared" si="240"/>
        <v>0</v>
      </c>
      <c r="CV209" s="14">
        <f t="shared" si="240"/>
        <v>0</v>
      </c>
      <c r="CW209" s="14">
        <f t="shared" si="240"/>
        <v>0</v>
      </c>
      <c r="CX209" s="14">
        <f t="shared" si="240"/>
        <v>0</v>
      </c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</row>
    <row r="210" spans="1:248" ht="15">
      <c r="A210" s="13" t="s">
        <v>102</v>
      </c>
      <c r="B210" s="14">
        <f t="shared" si="212"/>
        <v>0</v>
      </c>
      <c r="C210" s="14">
        <f aca="true" t="shared" si="241" ref="C210:BM210">C178+C147</f>
        <v>0</v>
      </c>
      <c r="D210" s="14">
        <f t="shared" si="241"/>
        <v>0</v>
      </c>
      <c r="E210" s="14">
        <f t="shared" si="241"/>
        <v>0</v>
      </c>
      <c r="F210" s="14">
        <f t="shared" si="241"/>
        <v>0</v>
      </c>
      <c r="G210" s="14">
        <f t="shared" si="241"/>
        <v>0</v>
      </c>
      <c r="H210" s="14">
        <f t="shared" si="241"/>
        <v>0</v>
      </c>
      <c r="I210" s="14">
        <f t="shared" si="241"/>
        <v>0</v>
      </c>
      <c r="J210" s="14">
        <f t="shared" si="241"/>
        <v>0</v>
      </c>
      <c r="K210" s="14">
        <f t="shared" si="241"/>
        <v>0</v>
      </c>
      <c r="L210" s="14">
        <f t="shared" si="241"/>
        <v>0</v>
      </c>
      <c r="M210" s="14">
        <f t="shared" si="241"/>
        <v>0</v>
      </c>
      <c r="N210" s="14">
        <f t="shared" si="241"/>
        <v>0</v>
      </c>
      <c r="O210" s="14">
        <f t="shared" si="241"/>
        <v>0</v>
      </c>
      <c r="P210" s="14">
        <f t="shared" si="241"/>
        <v>0</v>
      </c>
      <c r="Q210" s="14">
        <f t="shared" si="241"/>
        <v>0</v>
      </c>
      <c r="R210" s="14">
        <f t="shared" si="241"/>
        <v>0</v>
      </c>
      <c r="S210" s="14">
        <f t="shared" si="241"/>
        <v>0</v>
      </c>
      <c r="T210" s="14">
        <f t="shared" si="241"/>
        <v>0</v>
      </c>
      <c r="U210" s="14">
        <f t="shared" si="241"/>
        <v>0</v>
      </c>
      <c r="V210" s="14">
        <f t="shared" si="241"/>
        <v>0</v>
      </c>
      <c r="W210" s="14">
        <f t="shared" si="241"/>
        <v>0</v>
      </c>
      <c r="X210" s="14">
        <f t="shared" si="241"/>
        <v>0</v>
      </c>
      <c r="Y210" s="14">
        <f t="shared" si="241"/>
        <v>0</v>
      </c>
      <c r="Z210" s="14">
        <f t="shared" si="241"/>
        <v>0</v>
      </c>
      <c r="AA210" s="14">
        <f t="shared" si="241"/>
        <v>0</v>
      </c>
      <c r="AB210" s="14">
        <f t="shared" si="241"/>
        <v>0</v>
      </c>
      <c r="AC210" s="14">
        <f t="shared" si="241"/>
        <v>0</v>
      </c>
      <c r="AD210" s="14">
        <f t="shared" si="241"/>
        <v>0</v>
      </c>
      <c r="AE210" s="14">
        <f t="shared" si="241"/>
        <v>0</v>
      </c>
      <c r="AF210" s="14">
        <f t="shared" si="241"/>
        <v>0</v>
      </c>
      <c r="AG210" s="14">
        <f t="shared" si="241"/>
        <v>0</v>
      </c>
      <c r="AH210" s="14">
        <f t="shared" si="241"/>
        <v>0</v>
      </c>
      <c r="AI210" s="14">
        <f t="shared" si="241"/>
        <v>0</v>
      </c>
      <c r="AJ210" s="14">
        <f t="shared" si="241"/>
        <v>0</v>
      </c>
      <c r="AK210" s="14">
        <f t="shared" si="241"/>
        <v>0</v>
      </c>
      <c r="AL210" s="14">
        <f t="shared" si="241"/>
        <v>0</v>
      </c>
      <c r="AM210" s="14">
        <f t="shared" si="241"/>
        <v>0</v>
      </c>
      <c r="AN210" s="14">
        <f t="shared" si="241"/>
        <v>0</v>
      </c>
      <c r="AO210" s="14">
        <f t="shared" si="241"/>
        <v>0</v>
      </c>
      <c r="AP210" s="14">
        <f t="shared" si="241"/>
        <v>0</v>
      </c>
      <c r="AQ210" s="14">
        <f t="shared" si="241"/>
        <v>0</v>
      </c>
      <c r="AR210" s="14">
        <f t="shared" si="241"/>
        <v>0</v>
      </c>
      <c r="AS210" s="14">
        <f t="shared" si="241"/>
        <v>0</v>
      </c>
      <c r="AT210" s="14">
        <f t="shared" si="241"/>
        <v>0</v>
      </c>
      <c r="AU210" s="14">
        <f t="shared" si="241"/>
        <v>0</v>
      </c>
      <c r="AV210" s="14"/>
      <c r="AW210" s="14">
        <f t="shared" si="241"/>
        <v>0</v>
      </c>
      <c r="AX210" s="14">
        <f t="shared" si="241"/>
        <v>0</v>
      </c>
      <c r="AY210" s="14"/>
      <c r="AZ210" s="14"/>
      <c r="BA210" s="14">
        <f t="shared" si="241"/>
        <v>0</v>
      </c>
      <c r="BB210" s="14">
        <f t="shared" si="241"/>
        <v>0</v>
      </c>
      <c r="BC210" s="14">
        <f t="shared" si="241"/>
        <v>0</v>
      </c>
      <c r="BD210" s="14"/>
      <c r="BE210" s="14">
        <f t="shared" si="241"/>
        <v>0</v>
      </c>
      <c r="BF210" s="14">
        <f t="shared" si="241"/>
        <v>0</v>
      </c>
      <c r="BG210" s="14">
        <f t="shared" si="241"/>
        <v>0</v>
      </c>
      <c r="BH210" s="14">
        <f t="shared" si="241"/>
        <v>0</v>
      </c>
      <c r="BI210" s="14">
        <f t="shared" si="241"/>
        <v>0</v>
      </c>
      <c r="BJ210" s="14">
        <f t="shared" si="241"/>
        <v>0</v>
      </c>
      <c r="BK210" s="14">
        <f t="shared" si="241"/>
        <v>0</v>
      </c>
      <c r="BL210" s="14">
        <f t="shared" si="241"/>
        <v>0</v>
      </c>
      <c r="BM210" s="14">
        <f t="shared" si="241"/>
        <v>0</v>
      </c>
      <c r="BN210" s="14">
        <f aca="true" t="shared" si="242" ref="BN210:CX210">BN178+BN147</f>
        <v>0</v>
      </c>
      <c r="BO210" s="14">
        <f t="shared" si="242"/>
        <v>0</v>
      </c>
      <c r="BP210" s="14">
        <f t="shared" si="242"/>
        <v>0</v>
      </c>
      <c r="BQ210" s="14">
        <f t="shared" si="242"/>
        <v>0</v>
      </c>
      <c r="BR210" s="14">
        <f t="shared" si="242"/>
        <v>0</v>
      </c>
      <c r="BS210" s="14">
        <f t="shared" si="242"/>
        <v>0</v>
      </c>
      <c r="BT210" s="14">
        <f t="shared" si="242"/>
        <v>0</v>
      </c>
      <c r="BU210" s="14">
        <f t="shared" si="242"/>
        <v>0</v>
      </c>
      <c r="BV210" s="14">
        <f t="shared" si="242"/>
        <v>0</v>
      </c>
      <c r="BW210" s="14">
        <f t="shared" si="242"/>
        <v>0</v>
      </c>
      <c r="BX210" s="14">
        <f t="shared" si="242"/>
        <v>0</v>
      </c>
      <c r="BY210" s="14">
        <f t="shared" si="242"/>
        <v>0</v>
      </c>
      <c r="BZ210" s="14">
        <f t="shared" si="242"/>
        <v>0</v>
      </c>
      <c r="CA210" s="14">
        <f t="shared" si="242"/>
        <v>0</v>
      </c>
      <c r="CB210" s="14">
        <f t="shared" si="242"/>
        <v>0</v>
      </c>
      <c r="CC210" s="14">
        <f t="shared" si="242"/>
        <v>0</v>
      </c>
      <c r="CD210" s="14">
        <f t="shared" si="242"/>
        <v>0</v>
      </c>
      <c r="CE210" s="14">
        <f t="shared" si="242"/>
        <v>0</v>
      </c>
      <c r="CF210" s="14">
        <f t="shared" si="242"/>
        <v>0</v>
      </c>
      <c r="CG210" s="14">
        <f t="shared" si="242"/>
        <v>0</v>
      </c>
      <c r="CH210" s="14">
        <f t="shared" si="242"/>
        <v>0</v>
      </c>
      <c r="CI210" s="14">
        <f t="shared" si="242"/>
        <v>0</v>
      </c>
      <c r="CJ210" s="14">
        <f t="shared" si="242"/>
        <v>0</v>
      </c>
      <c r="CK210" s="14">
        <f t="shared" si="242"/>
        <v>0</v>
      </c>
      <c r="CL210" s="14">
        <f t="shared" si="242"/>
        <v>0</v>
      </c>
      <c r="CM210" s="14">
        <f t="shared" si="242"/>
        <v>0</v>
      </c>
      <c r="CN210" s="14">
        <f t="shared" si="242"/>
        <v>0</v>
      </c>
      <c r="CO210" s="14">
        <f t="shared" si="242"/>
        <v>0</v>
      </c>
      <c r="CP210" s="14">
        <f t="shared" si="242"/>
        <v>0</v>
      </c>
      <c r="CQ210" s="14">
        <f t="shared" si="242"/>
        <v>0</v>
      </c>
      <c r="CR210" s="14">
        <f t="shared" si="242"/>
        <v>0</v>
      </c>
      <c r="CS210" s="14">
        <f t="shared" si="242"/>
        <v>0</v>
      </c>
      <c r="CT210" s="14">
        <f t="shared" si="242"/>
        <v>0</v>
      </c>
      <c r="CU210" s="14">
        <f t="shared" si="242"/>
        <v>0</v>
      </c>
      <c r="CV210" s="14">
        <f t="shared" si="242"/>
        <v>0</v>
      </c>
      <c r="CW210" s="14">
        <f t="shared" si="242"/>
        <v>0</v>
      </c>
      <c r="CX210" s="14">
        <f t="shared" si="242"/>
        <v>0</v>
      </c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</row>
    <row r="211" spans="1:248" ht="15">
      <c r="A211" s="13" t="s">
        <v>106</v>
      </c>
      <c r="B211" s="14">
        <f t="shared" si="212"/>
        <v>0</v>
      </c>
      <c r="C211" s="14">
        <f aca="true" t="shared" si="243" ref="C211:BM211">C179+C148</f>
        <v>0</v>
      </c>
      <c r="D211" s="14">
        <f t="shared" si="243"/>
        <v>0</v>
      </c>
      <c r="E211" s="14">
        <f t="shared" si="243"/>
        <v>0</v>
      </c>
      <c r="F211" s="14">
        <f t="shared" si="243"/>
        <v>0</v>
      </c>
      <c r="G211" s="14">
        <f t="shared" si="243"/>
        <v>0</v>
      </c>
      <c r="H211" s="14">
        <f t="shared" si="243"/>
        <v>0</v>
      </c>
      <c r="I211" s="14">
        <f t="shared" si="243"/>
        <v>0</v>
      </c>
      <c r="J211" s="14">
        <f t="shared" si="243"/>
        <v>0</v>
      </c>
      <c r="K211" s="14">
        <f t="shared" si="243"/>
        <v>0</v>
      </c>
      <c r="L211" s="14">
        <f t="shared" si="243"/>
        <v>0</v>
      </c>
      <c r="M211" s="14">
        <f t="shared" si="243"/>
        <v>0</v>
      </c>
      <c r="N211" s="14">
        <f t="shared" si="243"/>
        <v>0</v>
      </c>
      <c r="O211" s="14">
        <f t="shared" si="243"/>
        <v>0</v>
      </c>
      <c r="P211" s="14">
        <f t="shared" si="243"/>
        <v>0</v>
      </c>
      <c r="Q211" s="14">
        <f t="shared" si="243"/>
        <v>0</v>
      </c>
      <c r="R211" s="14">
        <f t="shared" si="243"/>
        <v>0</v>
      </c>
      <c r="S211" s="14">
        <f t="shared" si="243"/>
        <v>0</v>
      </c>
      <c r="T211" s="14">
        <f t="shared" si="243"/>
        <v>0</v>
      </c>
      <c r="U211" s="14">
        <f t="shared" si="243"/>
        <v>0</v>
      </c>
      <c r="V211" s="14">
        <f t="shared" si="243"/>
        <v>0</v>
      </c>
      <c r="W211" s="14">
        <f t="shared" si="243"/>
        <v>0</v>
      </c>
      <c r="X211" s="14">
        <f t="shared" si="243"/>
        <v>0</v>
      </c>
      <c r="Y211" s="14">
        <f t="shared" si="243"/>
        <v>0</v>
      </c>
      <c r="Z211" s="14">
        <f t="shared" si="243"/>
        <v>0</v>
      </c>
      <c r="AA211" s="14">
        <f t="shared" si="243"/>
        <v>2.1283183649787456</v>
      </c>
      <c r="AB211" s="14">
        <f t="shared" si="243"/>
        <v>0</v>
      </c>
      <c r="AC211" s="14">
        <f t="shared" si="243"/>
        <v>0</v>
      </c>
      <c r="AD211" s="14">
        <f t="shared" si="243"/>
        <v>0</v>
      </c>
      <c r="AE211" s="14">
        <f t="shared" si="243"/>
        <v>0</v>
      </c>
      <c r="AF211" s="14">
        <f t="shared" si="243"/>
        <v>0</v>
      </c>
      <c r="AG211" s="14">
        <f t="shared" si="243"/>
        <v>0</v>
      </c>
      <c r="AH211" s="14">
        <f t="shared" si="243"/>
        <v>0</v>
      </c>
      <c r="AI211" s="14">
        <f t="shared" si="243"/>
        <v>0</v>
      </c>
      <c r="AJ211" s="14">
        <f t="shared" si="243"/>
        <v>0</v>
      </c>
      <c r="AK211" s="14">
        <f t="shared" si="243"/>
        <v>0</v>
      </c>
      <c r="AL211" s="14">
        <f t="shared" si="243"/>
        <v>0</v>
      </c>
      <c r="AM211" s="14">
        <f t="shared" si="243"/>
        <v>0</v>
      </c>
      <c r="AN211" s="14">
        <f t="shared" si="243"/>
        <v>0</v>
      </c>
      <c r="AO211" s="14">
        <f t="shared" si="243"/>
        <v>0</v>
      </c>
      <c r="AP211" s="14">
        <f t="shared" si="243"/>
        <v>0</v>
      </c>
      <c r="AQ211" s="14">
        <f t="shared" si="243"/>
        <v>0</v>
      </c>
      <c r="AR211" s="14">
        <f t="shared" si="243"/>
        <v>0</v>
      </c>
      <c r="AS211" s="14">
        <f t="shared" si="243"/>
        <v>0</v>
      </c>
      <c r="AT211" s="14">
        <f t="shared" si="243"/>
        <v>0</v>
      </c>
      <c r="AU211" s="14">
        <f t="shared" si="243"/>
        <v>0</v>
      </c>
      <c r="AV211" s="14"/>
      <c r="AW211" s="14">
        <f t="shared" si="243"/>
        <v>0</v>
      </c>
      <c r="AX211" s="14">
        <f t="shared" si="243"/>
        <v>0</v>
      </c>
      <c r="AY211" s="14"/>
      <c r="AZ211" s="14"/>
      <c r="BA211" s="14">
        <f t="shared" si="243"/>
        <v>0</v>
      </c>
      <c r="BB211" s="14">
        <f t="shared" si="243"/>
        <v>0</v>
      </c>
      <c r="BC211" s="14">
        <f t="shared" si="243"/>
        <v>0</v>
      </c>
      <c r="BD211" s="14"/>
      <c r="BE211" s="14">
        <f t="shared" si="243"/>
        <v>0</v>
      </c>
      <c r="BF211" s="14">
        <f t="shared" si="243"/>
        <v>0</v>
      </c>
      <c r="BG211" s="14">
        <f t="shared" si="243"/>
        <v>0</v>
      </c>
      <c r="BH211" s="14">
        <f t="shared" si="243"/>
        <v>0</v>
      </c>
      <c r="BI211" s="14">
        <f t="shared" si="243"/>
        <v>0</v>
      </c>
      <c r="BJ211" s="14">
        <f t="shared" si="243"/>
        <v>0</v>
      </c>
      <c r="BK211" s="14">
        <f t="shared" si="243"/>
        <v>0</v>
      </c>
      <c r="BL211" s="14">
        <f t="shared" si="243"/>
        <v>0</v>
      </c>
      <c r="BM211" s="14">
        <f t="shared" si="243"/>
        <v>0</v>
      </c>
      <c r="BN211" s="14">
        <f aca="true" t="shared" si="244" ref="BN211:CX211">BN179+BN148</f>
        <v>0</v>
      </c>
      <c r="BO211" s="14">
        <f t="shared" si="244"/>
        <v>0</v>
      </c>
      <c r="BP211" s="14">
        <f t="shared" si="244"/>
        <v>0</v>
      </c>
      <c r="BQ211" s="14">
        <f t="shared" si="244"/>
        <v>0</v>
      </c>
      <c r="BR211" s="14">
        <f t="shared" si="244"/>
        <v>0</v>
      </c>
      <c r="BS211" s="14">
        <f t="shared" si="244"/>
        <v>0</v>
      </c>
      <c r="BT211" s="14">
        <f t="shared" si="244"/>
        <v>0</v>
      </c>
      <c r="BU211" s="14">
        <f t="shared" si="244"/>
        <v>0</v>
      </c>
      <c r="BV211" s="14">
        <f t="shared" si="244"/>
        <v>0</v>
      </c>
      <c r="BW211" s="14">
        <f t="shared" si="244"/>
        <v>0</v>
      </c>
      <c r="BX211" s="14">
        <f t="shared" si="244"/>
        <v>0</v>
      </c>
      <c r="BY211" s="14">
        <f t="shared" si="244"/>
        <v>0</v>
      </c>
      <c r="BZ211" s="14">
        <f t="shared" si="244"/>
        <v>0</v>
      </c>
      <c r="CA211" s="14">
        <f t="shared" si="244"/>
        <v>0</v>
      </c>
      <c r="CB211" s="14">
        <f t="shared" si="244"/>
        <v>0</v>
      </c>
      <c r="CC211" s="14">
        <f t="shared" si="244"/>
        <v>0</v>
      </c>
      <c r="CD211" s="14">
        <f t="shared" si="244"/>
        <v>0</v>
      </c>
      <c r="CE211" s="14">
        <f t="shared" si="244"/>
        <v>0</v>
      </c>
      <c r="CF211" s="14">
        <f t="shared" si="244"/>
        <v>0</v>
      </c>
      <c r="CG211" s="14">
        <f t="shared" si="244"/>
        <v>0</v>
      </c>
      <c r="CH211" s="14">
        <f t="shared" si="244"/>
        <v>0</v>
      </c>
      <c r="CI211" s="14">
        <f t="shared" si="244"/>
        <v>0</v>
      </c>
      <c r="CJ211" s="14">
        <f t="shared" si="244"/>
        <v>0</v>
      </c>
      <c r="CK211" s="14">
        <f t="shared" si="244"/>
        <v>0</v>
      </c>
      <c r="CL211" s="14">
        <f t="shared" si="244"/>
        <v>0</v>
      </c>
      <c r="CM211" s="14">
        <f t="shared" si="244"/>
        <v>0</v>
      </c>
      <c r="CN211" s="14">
        <f t="shared" si="244"/>
        <v>0</v>
      </c>
      <c r="CO211" s="14">
        <f t="shared" si="244"/>
        <v>0</v>
      </c>
      <c r="CP211" s="14">
        <f t="shared" si="244"/>
        <v>0</v>
      </c>
      <c r="CQ211" s="14">
        <f t="shared" si="244"/>
        <v>0</v>
      </c>
      <c r="CR211" s="14">
        <f t="shared" si="244"/>
        <v>0</v>
      </c>
      <c r="CS211" s="14">
        <f t="shared" si="244"/>
        <v>0</v>
      </c>
      <c r="CT211" s="14">
        <f t="shared" si="244"/>
        <v>0</v>
      </c>
      <c r="CU211" s="14">
        <f t="shared" si="244"/>
        <v>0</v>
      </c>
      <c r="CV211" s="14">
        <f t="shared" si="244"/>
        <v>0</v>
      </c>
      <c r="CW211" s="14">
        <f t="shared" si="244"/>
        <v>0</v>
      </c>
      <c r="CX211" s="14">
        <f t="shared" si="244"/>
        <v>0</v>
      </c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</row>
    <row r="212" spans="1:248" ht="15">
      <c r="A212" s="13" t="s">
        <v>33</v>
      </c>
      <c r="B212" s="14">
        <f t="shared" si="212"/>
        <v>0</v>
      </c>
      <c r="C212" s="14">
        <f aca="true" t="shared" si="245" ref="C212:BM212">C180+C149</f>
        <v>0</v>
      </c>
      <c r="D212" s="14">
        <f t="shared" si="245"/>
        <v>0</v>
      </c>
      <c r="E212" s="14">
        <f t="shared" si="245"/>
        <v>0</v>
      </c>
      <c r="F212" s="14">
        <f t="shared" si="245"/>
        <v>0</v>
      </c>
      <c r="G212" s="14">
        <f t="shared" si="245"/>
        <v>0</v>
      </c>
      <c r="H212" s="14">
        <f t="shared" si="245"/>
        <v>0</v>
      </c>
      <c r="I212" s="14">
        <f t="shared" si="245"/>
        <v>0</v>
      </c>
      <c r="J212" s="14">
        <f t="shared" si="245"/>
        <v>0</v>
      </c>
      <c r="K212" s="14">
        <f t="shared" si="245"/>
        <v>0</v>
      </c>
      <c r="L212" s="14">
        <f t="shared" si="245"/>
        <v>0</v>
      </c>
      <c r="M212" s="14">
        <f t="shared" si="245"/>
        <v>0</v>
      </c>
      <c r="N212" s="14">
        <f t="shared" si="245"/>
        <v>0</v>
      </c>
      <c r="O212" s="14">
        <f t="shared" si="245"/>
        <v>0</v>
      </c>
      <c r="P212" s="14">
        <f t="shared" si="245"/>
        <v>0</v>
      </c>
      <c r="Q212" s="14">
        <f t="shared" si="245"/>
        <v>0</v>
      </c>
      <c r="R212" s="14">
        <f t="shared" si="245"/>
        <v>0</v>
      </c>
      <c r="S212" s="14">
        <f t="shared" si="245"/>
        <v>0</v>
      </c>
      <c r="T212" s="14">
        <f t="shared" si="245"/>
        <v>0</v>
      </c>
      <c r="U212" s="14">
        <f t="shared" si="245"/>
        <v>0</v>
      </c>
      <c r="V212" s="14">
        <f t="shared" si="245"/>
        <v>0</v>
      </c>
      <c r="W212" s="14">
        <f t="shared" si="245"/>
        <v>0</v>
      </c>
      <c r="X212" s="14">
        <f t="shared" si="245"/>
        <v>0</v>
      </c>
      <c r="Y212" s="14">
        <f t="shared" si="245"/>
        <v>0</v>
      </c>
      <c r="Z212" s="14">
        <f t="shared" si="245"/>
        <v>0</v>
      </c>
      <c r="AA212" s="14">
        <f t="shared" si="245"/>
        <v>40.86019092628804</v>
      </c>
      <c r="AB212" s="14">
        <f t="shared" si="245"/>
        <v>0</v>
      </c>
      <c r="AC212" s="14">
        <f t="shared" si="245"/>
        <v>0</v>
      </c>
      <c r="AD212" s="14">
        <f t="shared" si="245"/>
        <v>0</v>
      </c>
      <c r="AE212" s="14">
        <f t="shared" si="245"/>
        <v>0</v>
      </c>
      <c r="AF212" s="14">
        <f t="shared" si="245"/>
        <v>0</v>
      </c>
      <c r="AG212" s="14">
        <f t="shared" si="245"/>
        <v>0</v>
      </c>
      <c r="AH212" s="14">
        <f t="shared" si="245"/>
        <v>0</v>
      </c>
      <c r="AI212" s="14">
        <f t="shared" si="245"/>
        <v>0</v>
      </c>
      <c r="AJ212" s="14">
        <f t="shared" si="245"/>
        <v>0</v>
      </c>
      <c r="AK212" s="14">
        <f t="shared" si="245"/>
        <v>0</v>
      </c>
      <c r="AL212" s="14">
        <f t="shared" si="245"/>
        <v>0</v>
      </c>
      <c r="AM212" s="14">
        <f t="shared" si="245"/>
        <v>0</v>
      </c>
      <c r="AN212" s="14">
        <f t="shared" si="245"/>
        <v>0</v>
      </c>
      <c r="AO212" s="14">
        <f t="shared" si="245"/>
        <v>0</v>
      </c>
      <c r="AP212" s="14">
        <f t="shared" si="245"/>
        <v>0</v>
      </c>
      <c r="AQ212" s="14">
        <f t="shared" si="245"/>
        <v>0</v>
      </c>
      <c r="AR212" s="14">
        <f t="shared" si="245"/>
        <v>0</v>
      </c>
      <c r="AS212" s="14">
        <f t="shared" si="245"/>
        <v>0</v>
      </c>
      <c r="AT212" s="14">
        <f t="shared" si="245"/>
        <v>0</v>
      </c>
      <c r="AU212" s="14">
        <f t="shared" si="245"/>
        <v>0</v>
      </c>
      <c r="AV212" s="14"/>
      <c r="AW212" s="14">
        <f t="shared" si="245"/>
        <v>0</v>
      </c>
      <c r="AX212" s="14">
        <f t="shared" si="245"/>
        <v>0</v>
      </c>
      <c r="AY212" s="14"/>
      <c r="AZ212" s="14"/>
      <c r="BA212" s="14">
        <f t="shared" si="245"/>
        <v>0</v>
      </c>
      <c r="BB212" s="14">
        <f t="shared" si="245"/>
        <v>0</v>
      </c>
      <c r="BC212" s="14">
        <f t="shared" si="245"/>
        <v>0</v>
      </c>
      <c r="BD212" s="14"/>
      <c r="BE212" s="14">
        <f t="shared" si="245"/>
        <v>0</v>
      </c>
      <c r="BF212" s="14">
        <f t="shared" si="245"/>
        <v>0</v>
      </c>
      <c r="BG212" s="14">
        <f t="shared" si="245"/>
        <v>0</v>
      </c>
      <c r="BH212" s="14">
        <f t="shared" si="245"/>
        <v>0</v>
      </c>
      <c r="BI212" s="14">
        <f t="shared" si="245"/>
        <v>0</v>
      </c>
      <c r="BJ212" s="14">
        <f t="shared" si="245"/>
        <v>0</v>
      </c>
      <c r="BK212" s="14">
        <f t="shared" si="245"/>
        <v>0</v>
      </c>
      <c r="BL212" s="14">
        <f t="shared" si="245"/>
        <v>0</v>
      </c>
      <c r="BM212" s="14">
        <f t="shared" si="245"/>
        <v>0</v>
      </c>
      <c r="BN212" s="14">
        <f aca="true" t="shared" si="246" ref="BN212:CX212">BN180+BN149</f>
        <v>0</v>
      </c>
      <c r="BO212" s="14">
        <f t="shared" si="246"/>
        <v>0</v>
      </c>
      <c r="BP212" s="14">
        <f t="shared" si="246"/>
        <v>0</v>
      </c>
      <c r="BQ212" s="14">
        <f t="shared" si="246"/>
        <v>0</v>
      </c>
      <c r="BR212" s="14">
        <f t="shared" si="246"/>
        <v>0</v>
      </c>
      <c r="BS212" s="14">
        <f t="shared" si="246"/>
        <v>0</v>
      </c>
      <c r="BT212" s="14">
        <f t="shared" si="246"/>
        <v>0</v>
      </c>
      <c r="BU212" s="14">
        <f t="shared" si="246"/>
        <v>0</v>
      </c>
      <c r="BV212" s="14">
        <f t="shared" si="246"/>
        <v>0</v>
      </c>
      <c r="BW212" s="14">
        <f t="shared" si="246"/>
        <v>0</v>
      </c>
      <c r="BX212" s="14">
        <f t="shared" si="246"/>
        <v>0</v>
      </c>
      <c r="BY212" s="14">
        <f t="shared" si="246"/>
        <v>0</v>
      </c>
      <c r="BZ212" s="14">
        <f t="shared" si="246"/>
        <v>0</v>
      </c>
      <c r="CA212" s="14">
        <f t="shared" si="246"/>
        <v>0</v>
      </c>
      <c r="CB212" s="14">
        <f t="shared" si="246"/>
        <v>0</v>
      </c>
      <c r="CC212" s="14">
        <f t="shared" si="246"/>
        <v>0</v>
      </c>
      <c r="CD212" s="14">
        <f t="shared" si="246"/>
        <v>0</v>
      </c>
      <c r="CE212" s="14">
        <f t="shared" si="246"/>
        <v>0</v>
      </c>
      <c r="CF212" s="14">
        <f t="shared" si="246"/>
        <v>0</v>
      </c>
      <c r="CG212" s="14">
        <f t="shared" si="246"/>
        <v>0</v>
      </c>
      <c r="CH212" s="14">
        <f t="shared" si="246"/>
        <v>0</v>
      </c>
      <c r="CI212" s="14">
        <f t="shared" si="246"/>
        <v>0</v>
      </c>
      <c r="CJ212" s="14">
        <f t="shared" si="246"/>
        <v>0</v>
      </c>
      <c r="CK212" s="14">
        <f t="shared" si="246"/>
        <v>11.725360096448153</v>
      </c>
      <c r="CL212" s="14">
        <f t="shared" si="246"/>
        <v>0</v>
      </c>
      <c r="CM212" s="14">
        <f t="shared" si="246"/>
        <v>0</v>
      </c>
      <c r="CN212" s="14">
        <f t="shared" si="246"/>
        <v>1.991922115922069</v>
      </c>
      <c r="CO212" s="14">
        <f t="shared" si="246"/>
        <v>6.036309638124202</v>
      </c>
      <c r="CP212" s="14">
        <f t="shared" si="246"/>
        <v>0</v>
      </c>
      <c r="CQ212" s="14">
        <f t="shared" si="246"/>
        <v>0</v>
      </c>
      <c r="CR212" s="14">
        <f t="shared" si="246"/>
        <v>0</v>
      </c>
      <c r="CS212" s="14">
        <f t="shared" si="246"/>
        <v>0</v>
      </c>
      <c r="CT212" s="14">
        <f t="shared" si="246"/>
        <v>0</v>
      </c>
      <c r="CU212" s="14">
        <f t="shared" si="246"/>
        <v>0</v>
      </c>
      <c r="CV212" s="14">
        <f t="shared" si="246"/>
        <v>0</v>
      </c>
      <c r="CW212" s="14">
        <f t="shared" si="246"/>
        <v>0</v>
      </c>
      <c r="CX212" s="14">
        <f t="shared" si="246"/>
        <v>0</v>
      </c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</row>
    <row r="213" spans="1:248" ht="15">
      <c r="A213" s="13" t="s">
        <v>108</v>
      </c>
      <c r="B213" s="14">
        <f t="shared" si="212"/>
        <v>0</v>
      </c>
      <c r="C213" s="14">
        <f aca="true" t="shared" si="247" ref="C213:BM213">C181+C150</f>
        <v>0</v>
      </c>
      <c r="D213" s="14">
        <f t="shared" si="247"/>
        <v>0</v>
      </c>
      <c r="E213" s="14">
        <f t="shared" si="247"/>
        <v>0</v>
      </c>
      <c r="F213" s="14">
        <f t="shared" si="247"/>
        <v>0</v>
      </c>
      <c r="G213" s="14">
        <f t="shared" si="247"/>
        <v>0</v>
      </c>
      <c r="H213" s="14">
        <f t="shared" si="247"/>
        <v>0</v>
      </c>
      <c r="I213" s="14">
        <f t="shared" si="247"/>
        <v>0</v>
      </c>
      <c r="J213" s="14">
        <f t="shared" si="247"/>
        <v>0</v>
      </c>
      <c r="K213" s="14">
        <f t="shared" si="247"/>
        <v>0</v>
      </c>
      <c r="L213" s="14">
        <f t="shared" si="247"/>
        <v>0</v>
      </c>
      <c r="M213" s="14">
        <f t="shared" si="247"/>
        <v>0</v>
      </c>
      <c r="N213" s="14">
        <f t="shared" si="247"/>
        <v>0</v>
      </c>
      <c r="O213" s="14">
        <f t="shared" si="247"/>
        <v>0</v>
      </c>
      <c r="P213" s="14">
        <f t="shared" si="247"/>
        <v>0</v>
      </c>
      <c r="Q213" s="14">
        <f t="shared" si="247"/>
        <v>0</v>
      </c>
      <c r="R213" s="14">
        <f t="shared" si="247"/>
        <v>0</v>
      </c>
      <c r="S213" s="14">
        <f t="shared" si="247"/>
        <v>0</v>
      </c>
      <c r="T213" s="14">
        <f t="shared" si="247"/>
        <v>0</v>
      </c>
      <c r="U213" s="14">
        <f t="shared" si="247"/>
        <v>0</v>
      </c>
      <c r="V213" s="14">
        <f t="shared" si="247"/>
        <v>0</v>
      </c>
      <c r="W213" s="14">
        <f t="shared" si="247"/>
        <v>0</v>
      </c>
      <c r="X213" s="14">
        <f t="shared" si="247"/>
        <v>0</v>
      </c>
      <c r="Y213" s="14">
        <f t="shared" si="247"/>
        <v>0</v>
      </c>
      <c r="Z213" s="14">
        <f t="shared" si="247"/>
        <v>0</v>
      </c>
      <c r="AA213" s="14">
        <f t="shared" si="247"/>
        <v>0</v>
      </c>
      <c r="AB213" s="14">
        <f t="shared" si="247"/>
        <v>0</v>
      </c>
      <c r="AC213" s="14">
        <f t="shared" si="247"/>
        <v>0</v>
      </c>
      <c r="AD213" s="14">
        <f t="shared" si="247"/>
        <v>0</v>
      </c>
      <c r="AE213" s="14">
        <f t="shared" si="247"/>
        <v>0</v>
      </c>
      <c r="AF213" s="14">
        <f t="shared" si="247"/>
        <v>0</v>
      </c>
      <c r="AG213" s="14">
        <f t="shared" si="247"/>
        <v>0</v>
      </c>
      <c r="AH213" s="14">
        <f t="shared" si="247"/>
        <v>0</v>
      </c>
      <c r="AI213" s="14">
        <f t="shared" si="247"/>
        <v>0</v>
      </c>
      <c r="AJ213" s="14">
        <f t="shared" si="247"/>
        <v>0</v>
      </c>
      <c r="AK213" s="14">
        <f t="shared" si="247"/>
        <v>0</v>
      </c>
      <c r="AL213" s="14">
        <f t="shared" si="247"/>
        <v>0</v>
      </c>
      <c r="AM213" s="14">
        <f t="shared" si="247"/>
        <v>0</v>
      </c>
      <c r="AN213" s="14">
        <f t="shared" si="247"/>
        <v>0</v>
      </c>
      <c r="AO213" s="14">
        <f t="shared" si="247"/>
        <v>0</v>
      </c>
      <c r="AP213" s="14">
        <f t="shared" si="247"/>
        <v>0</v>
      </c>
      <c r="AQ213" s="14">
        <f t="shared" si="247"/>
        <v>0</v>
      </c>
      <c r="AR213" s="14">
        <f t="shared" si="247"/>
        <v>0</v>
      </c>
      <c r="AS213" s="14">
        <f t="shared" si="247"/>
        <v>0</v>
      </c>
      <c r="AT213" s="14">
        <f t="shared" si="247"/>
        <v>0</v>
      </c>
      <c r="AU213" s="14">
        <f t="shared" si="247"/>
        <v>0</v>
      </c>
      <c r="AV213" s="14"/>
      <c r="AW213" s="14">
        <f t="shared" si="247"/>
        <v>0</v>
      </c>
      <c r="AX213" s="14">
        <f t="shared" si="247"/>
        <v>0</v>
      </c>
      <c r="AY213" s="14"/>
      <c r="AZ213" s="14"/>
      <c r="BA213" s="14">
        <f t="shared" si="247"/>
        <v>0</v>
      </c>
      <c r="BB213" s="14">
        <f t="shared" si="247"/>
        <v>0</v>
      </c>
      <c r="BC213" s="14">
        <f t="shared" si="247"/>
        <v>0</v>
      </c>
      <c r="BD213" s="14"/>
      <c r="BE213" s="14">
        <f t="shared" si="247"/>
        <v>0</v>
      </c>
      <c r="BF213" s="14">
        <f t="shared" si="247"/>
        <v>0</v>
      </c>
      <c r="BG213" s="14">
        <f t="shared" si="247"/>
        <v>0</v>
      </c>
      <c r="BH213" s="14">
        <f t="shared" si="247"/>
        <v>0</v>
      </c>
      <c r="BI213" s="14">
        <f t="shared" si="247"/>
        <v>0</v>
      </c>
      <c r="BJ213" s="14">
        <f t="shared" si="247"/>
        <v>0</v>
      </c>
      <c r="BK213" s="14">
        <f t="shared" si="247"/>
        <v>0</v>
      </c>
      <c r="BL213" s="14">
        <f t="shared" si="247"/>
        <v>0</v>
      </c>
      <c r="BM213" s="14">
        <f t="shared" si="247"/>
        <v>0</v>
      </c>
      <c r="BN213" s="14">
        <f aca="true" t="shared" si="248" ref="BN213:CX213">BN181+BN150</f>
        <v>0</v>
      </c>
      <c r="BO213" s="14">
        <f t="shared" si="248"/>
        <v>0</v>
      </c>
      <c r="BP213" s="14">
        <f t="shared" si="248"/>
        <v>0</v>
      </c>
      <c r="BQ213" s="14">
        <f t="shared" si="248"/>
        <v>0</v>
      </c>
      <c r="BR213" s="14">
        <f t="shared" si="248"/>
        <v>0</v>
      </c>
      <c r="BS213" s="14">
        <f t="shared" si="248"/>
        <v>0</v>
      </c>
      <c r="BT213" s="14">
        <f t="shared" si="248"/>
        <v>0</v>
      </c>
      <c r="BU213" s="14">
        <f t="shared" si="248"/>
        <v>0</v>
      </c>
      <c r="BV213" s="14">
        <f t="shared" si="248"/>
        <v>0</v>
      </c>
      <c r="BW213" s="14">
        <f t="shared" si="248"/>
        <v>0</v>
      </c>
      <c r="BX213" s="14">
        <f t="shared" si="248"/>
        <v>0</v>
      </c>
      <c r="BY213" s="14">
        <f t="shared" si="248"/>
        <v>0</v>
      </c>
      <c r="BZ213" s="14">
        <f t="shared" si="248"/>
        <v>0</v>
      </c>
      <c r="CA213" s="14">
        <f t="shared" si="248"/>
        <v>0</v>
      </c>
      <c r="CB213" s="14">
        <f t="shared" si="248"/>
        <v>0</v>
      </c>
      <c r="CC213" s="14">
        <f t="shared" si="248"/>
        <v>0</v>
      </c>
      <c r="CD213" s="14">
        <f t="shared" si="248"/>
        <v>0</v>
      </c>
      <c r="CE213" s="14">
        <f t="shared" si="248"/>
        <v>0</v>
      </c>
      <c r="CF213" s="14">
        <f t="shared" si="248"/>
        <v>0</v>
      </c>
      <c r="CG213" s="14">
        <f t="shared" si="248"/>
        <v>0</v>
      </c>
      <c r="CH213" s="14">
        <f t="shared" si="248"/>
        <v>0</v>
      </c>
      <c r="CI213" s="14">
        <f t="shared" si="248"/>
        <v>0</v>
      </c>
      <c r="CJ213" s="14">
        <f t="shared" si="248"/>
        <v>0</v>
      </c>
      <c r="CK213" s="14">
        <f t="shared" si="248"/>
        <v>0</v>
      </c>
      <c r="CL213" s="14">
        <f t="shared" si="248"/>
        <v>0</v>
      </c>
      <c r="CM213" s="14">
        <f t="shared" si="248"/>
        <v>0</v>
      </c>
      <c r="CN213" s="14">
        <f t="shared" si="248"/>
        <v>0</v>
      </c>
      <c r="CO213" s="14">
        <f t="shared" si="248"/>
        <v>0</v>
      </c>
      <c r="CP213" s="14">
        <f t="shared" si="248"/>
        <v>0</v>
      </c>
      <c r="CQ213" s="14">
        <f t="shared" si="248"/>
        <v>0</v>
      </c>
      <c r="CR213" s="14">
        <f t="shared" si="248"/>
        <v>0</v>
      </c>
      <c r="CS213" s="14">
        <f t="shared" si="248"/>
        <v>0</v>
      </c>
      <c r="CT213" s="14">
        <f t="shared" si="248"/>
        <v>0</v>
      </c>
      <c r="CU213" s="14">
        <f t="shared" si="248"/>
        <v>0</v>
      </c>
      <c r="CV213" s="14">
        <f t="shared" si="248"/>
        <v>0</v>
      </c>
      <c r="CW213" s="14">
        <f t="shared" si="248"/>
        <v>0</v>
      </c>
      <c r="CX213" s="14">
        <f t="shared" si="248"/>
        <v>0</v>
      </c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</row>
    <row r="214" spans="1:248" ht="15">
      <c r="A214" s="13" t="s">
        <v>0</v>
      </c>
      <c r="B214" s="14">
        <f t="shared" si="212"/>
        <v>0</v>
      </c>
      <c r="C214" s="14">
        <f aca="true" t="shared" si="249" ref="C214:BM214">C182+C151</f>
        <v>0</v>
      </c>
      <c r="D214" s="14">
        <f t="shared" si="249"/>
        <v>0</v>
      </c>
      <c r="E214" s="14">
        <f t="shared" si="249"/>
        <v>0</v>
      </c>
      <c r="F214" s="14">
        <f t="shared" si="249"/>
        <v>0</v>
      </c>
      <c r="G214" s="14">
        <f t="shared" si="249"/>
        <v>0</v>
      </c>
      <c r="H214" s="14">
        <f t="shared" si="249"/>
        <v>0</v>
      </c>
      <c r="I214" s="14">
        <f t="shared" si="249"/>
        <v>0</v>
      </c>
      <c r="J214" s="14">
        <f t="shared" si="249"/>
        <v>0</v>
      </c>
      <c r="K214" s="14">
        <f t="shared" si="249"/>
        <v>0</v>
      </c>
      <c r="L214" s="14">
        <f t="shared" si="249"/>
        <v>0</v>
      </c>
      <c r="M214" s="14">
        <f t="shared" si="249"/>
        <v>0</v>
      </c>
      <c r="N214" s="14">
        <f t="shared" si="249"/>
        <v>0</v>
      </c>
      <c r="O214" s="14">
        <f t="shared" si="249"/>
        <v>0</v>
      </c>
      <c r="P214" s="14">
        <f t="shared" si="249"/>
        <v>0</v>
      </c>
      <c r="Q214" s="14">
        <f t="shared" si="249"/>
        <v>0</v>
      </c>
      <c r="R214" s="14">
        <f t="shared" si="249"/>
        <v>0</v>
      </c>
      <c r="S214" s="14">
        <f t="shared" si="249"/>
        <v>0</v>
      </c>
      <c r="T214" s="14">
        <f t="shared" si="249"/>
        <v>0</v>
      </c>
      <c r="U214" s="14">
        <f t="shared" si="249"/>
        <v>0</v>
      </c>
      <c r="V214" s="14">
        <f t="shared" si="249"/>
        <v>0</v>
      </c>
      <c r="W214" s="14">
        <f t="shared" si="249"/>
        <v>0</v>
      </c>
      <c r="X214" s="14">
        <f t="shared" si="249"/>
        <v>0</v>
      </c>
      <c r="Y214" s="14">
        <f t="shared" si="249"/>
        <v>0</v>
      </c>
      <c r="Z214" s="14">
        <f t="shared" si="249"/>
        <v>0</v>
      </c>
      <c r="AA214" s="14">
        <f t="shared" si="249"/>
        <v>4.9791474746190785</v>
      </c>
      <c r="AB214" s="14">
        <f t="shared" si="249"/>
        <v>0</v>
      </c>
      <c r="AC214" s="14">
        <f t="shared" si="249"/>
        <v>0</v>
      </c>
      <c r="AD214" s="14">
        <f t="shared" si="249"/>
        <v>0</v>
      </c>
      <c r="AE214" s="14">
        <f t="shared" si="249"/>
        <v>0</v>
      </c>
      <c r="AF214" s="14">
        <f t="shared" si="249"/>
        <v>0</v>
      </c>
      <c r="AG214" s="14">
        <f t="shared" si="249"/>
        <v>0</v>
      </c>
      <c r="AH214" s="14">
        <f t="shared" si="249"/>
        <v>0</v>
      </c>
      <c r="AI214" s="14">
        <f t="shared" si="249"/>
        <v>0.31089875471422934</v>
      </c>
      <c r="AJ214" s="14">
        <f t="shared" si="249"/>
        <v>1.6571534823147527</v>
      </c>
      <c r="AK214" s="14">
        <f t="shared" si="249"/>
        <v>0.5031222319803427</v>
      </c>
      <c r="AL214" s="14">
        <f t="shared" si="249"/>
        <v>0</v>
      </c>
      <c r="AM214" s="14">
        <f t="shared" si="249"/>
        <v>0.5585203093630369</v>
      </c>
      <c r="AN214" s="14">
        <f t="shared" si="249"/>
        <v>0</v>
      </c>
      <c r="AO214" s="14">
        <f t="shared" si="249"/>
        <v>0</v>
      </c>
      <c r="AP214" s="14">
        <f t="shared" si="249"/>
        <v>1.0159749628578503</v>
      </c>
      <c r="AQ214" s="14">
        <f t="shared" si="249"/>
        <v>0</v>
      </c>
      <c r="AR214" s="14">
        <f t="shared" si="249"/>
        <v>0.8974832379821374</v>
      </c>
      <c r="AS214" s="14">
        <f t="shared" si="249"/>
        <v>0</v>
      </c>
      <c r="AT214" s="14">
        <f t="shared" si="249"/>
        <v>0.09591392253897708</v>
      </c>
      <c r="AU214" s="14">
        <f t="shared" si="249"/>
        <v>0.11876264656375082</v>
      </c>
      <c r="AV214" s="14"/>
      <c r="AW214" s="14">
        <f t="shared" si="249"/>
        <v>0</v>
      </c>
      <c r="AX214" s="14">
        <f t="shared" si="249"/>
        <v>0</v>
      </c>
      <c r="AY214" s="14"/>
      <c r="AZ214" s="14"/>
      <c r="BA214" s="14">
        <f t="shared" si="249"/>
        <v>0</v>
      </c>
      <c r="BB214" s="14">
        <f t="shared" si="249"/>
        <v>0</v>
      </c>
      <c r="BC214" s="14">
        <f t="shared" si="249"/>
        <v>0</v>
      </c>
      <c r="BD214" s="14"/>
      <c r="BE214" s="14">
        <f t="shared" si="249"/>
        <v>0</v>
      </c>
      <c r="BF214" s="14">
        <f t="shared" si="249"/>
        <v>0</v>
      </c>
      <c r="BG214" s="14">
        <f t="shared" si="249"/>
        <v>0</v>
      </c>
      <c r="BH214" s="14">
        <f t="shared" si="249"/>
        <v>13.024226145923976</v>
      </c>
      <c r="BI214" s="14">
        <f t="shared" si="249"/>
        <v>0</v>
      </c>
      <c r="BJ214" s="14">
        <f t="shared" si="249"/>
        <v>0</v>
      </c>
      <c r="BK214" s="14">
        <f t="shared" si="249"/>
        <v>0</v>
      </c>
      <c r="BL214" s="14">
        <f t="shared" si="249"/>
        <v>0</v>
      </c>
      <c r="BM214" s="14">
        <f t="shared" si="249"/>
        <v>0</v>
      </c>
      <c r="BN214" s="14">
        <f aca="true" t="shared" si="250" ref="BN214:CX214">BN182+BN151</f>
        <v>0</v>
      </c>
      <c r="BO214" s="14">
        <f t="shared" si="250"/>
        <v>0</v>
      </c>
      <c r="BP214" s="14">
        <f t="shared" si="250"/>
        <v>0</v>
      </c>
      <c r="BQ214" s="14">
        <f t="shared" si="250"/>
        <v>0</v>
      </c>
      <c r="BR214" s="14">
        <f t="shared" si="250"/>
        <v>0</v>
      </c>
      <c r="BS214" s="14">
        <f t="shared" si="250"/>
        <v>0</v>
      </c>
      <c r="BT214" s="14">
        <f t="shared" si="250"/>
        <v>0</v>
      </c>
      <c r="BU214" s="14">
        <f t="shared" si="250"/>
        <v>0</v>
      </c>
      <c r="BV214" s="14">
        <f t="shared" si="250"/>
        <v>0</v>
      </c>
      <c r="BW214" s="14">
        <f t="shared" si="250"/>
        <v>0</v>
      </c>
      <c r="BX214" s="14">
        <f t="shared" si="250"/>
        <v>0</v>
      </c>
      <c r="BY214" s="14">
        <f t="shared" si="250"/>
        <v>0</v>
      </c>
      <c r="BZ214" s="14">
        <f t="shared" si="250"/>
        <v>138.05777827198935</v>
      </c>
      <c r="CA214" s="14">
        <f t="shared" si="250"/>
        <v>72.68565550984097</v>
      </c>
      <c r="CB214" s="14">
        <f t="shared" si="250"/>
        <v>49.97297898365395</v>
      </c>
      <c r="CC214" s="14">
        <f t="shared" si="250"/>
        <v>0</v>
      </c>
      <c r="CD214" s="14">
        <f t="shared" si="250"/>
        <v>15.339753141332153</v>
      </c>
      <c r="CE214" s="14">
        <f t="shared" si="250"/>
        <v>0.05939063716223731</v>
      </c>
      <c r="CF214" s="14">
        <f t="shared" si="250"/>
        <v>0</v>
      </c>
      <c r="CG214" s="14">
        <f t="shared" si="250"/>
        <v>0</v>
      </c>
      <c r="CH214" s="14">
        <f t="shared" si="250"/>
        <v>0</v>
      </c>
      <c r="CI214" s="14">
        <f t="shared" si="250"/>
        <v>0</v>
      </c>
      <c r="CJ214" s="14">
        <f t="shared" si="250"/>
        <v>0</v>
      </c>
      <c r="CK214" s="14">
        <f t="shared" si="250"/>
        <v>0.41876286058743395</v>
      </c>
      <c r="CL214" s="14">
        <f t="shared" si="250"/>
        <v>0</v>
      </c>
      <c r="CM214" s="14">
        <f t="shared" si="250"/>
        <v>0</v>
      </c>
      <c r="CN214" s="14">
        <f t="shared" si="250"/>
        <v>0</v>
      </c>
      <c r="CO214" s="14">
        <f t="shared" si="250"/>
        <v>0</v>
      </c>
      <c r="CP214" s="14">
        <f t="shared" si="250"/>
        <v>0</v>
      </c>
      <c r="CQ214" s="14">
        <f t="shared" si="250"/>
        <v>0</v>
      </c>
      <c r="CR214" s="14">
        <f t="shared" si="250"/>
        <v>0</v>
      </c>
      <c r="CS214" s="14">
        <f t="shared" si="250"/>
        <v>0</v>
      </c>
      <c r="CT214" s="14">
        <f t="shared" si="250"/>
        <v>0</v>
      </c>
      <c r="CU214" s="14">
        <f t="shared" si="250"/>
        <v>0</v>
      </c>
      <c r="CV214" s="14">
        <f t="shared" si="250"/>
        <v>0</v>
      </c>
      <c r="CW214" s="14">
        <f t="shared" si="250"/>
        <v>0</v>
      </c>
      <c r="CX214" s="14">
        <f t="shared" si="250"/>
        <v>0</v>
      </c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</row>
    <row r="215" spans="1:248" ht="15">
      <c r="A215" s="13" t="s">
        <v>109</v>
      </c>
      <c r="B215" s="14">
        <f t="shared" si="212"/>
        <v>0</v>
      </c>
      <c r="C215" s="14">
        <f aca="true" t="shared" si="251" ref="C215:BM215">C183+C152</f>
        <v>0</v>
      </c>
      <c r="D215" s="14">
        <f t="shared" si="251"/>
        <v>0</v>
      </c>
      <c r="E215" s="14">
        <f t="shared" si="251"/>
        <v>0</v>
      </c>
      <c r="F215" s="14">
        <f t="shared" si="251"/>
        <v>0</v>
      </c>
      <c r="G215" s="14">
        <f t="shared" si="251"/>
        <v>0</v>
      </c>
      <c r="H215" s="14">
        <f t="shared" si="251"/>
        <v>0</v>
      </c>
      <c r="I215" s="14">
        <f t="shared" si="251"/>
        <v>0</v>
      </c>
      <c r="J215" s="14">
        <f t="shared" si="251"/>
        <v>0</v>
      </c>
      <c r="K215" s="14">
        <f t="shared" si="251"/>
        <v>0</v>
      </c>
      <c r="L215" s="14">
        <f t="shared" si="251"/>
        <v>0</v>
      </c>
      <c r="M215" s="14">
        <f t="shared" si="251"/>
        <v>0</v>
      </c>
      <c r="N215" s="14">
        <f t="shared" si="251"/>
        <v>0</v>
      </c>
      <c r="O215" s="14">
        <f t="shared" si="251"/>
        <v>0</v>
      </c>
      <c r="P215" s="14">
        <f t="shared" si="251"/>
        <v>0</v>
      </c>
      <c r="Q215" s="14">
        <f t="shared" si="251"/>
        <v>0</v>
      </c>
      <c r="R215" s="14">
        <f t="shared" si="251"/>
        <v>0</v>
      </c>
      <c r="S215" s="14">
        <f t="shared" si="251"/>
        <v>0</v>
      </c>
      <c r="T215" s="14">
        <f t="shared" si="251"/>
        <v>0</v>
      </c>
      <c r="U215" s="14">
        <f t="shared" si="251"/>
        <v>0</v>
      </c>
      <c r="V215" s="14">
        <f t="shared" si="251"/>
        <v>0</v>
      </c>
      <c r="W215" s="14">
        <f t="shared" si="251"/>
        <v>0</v>
      </c>
      <c r="X215" s="14">
        <f t="shared" si="251"/>
        <v>0</v>
      </c>
      <c r="Y215" s="14">
        <f t="shared" si="251"/>
        <v>0</v>
      </c>
      <c r="Z215" s="14">
        <f t="shared" si="251"/>
        <v>0</v>
      </c>
      <c r="AA215" s="14">
        <f t="shared" si="251"/>
        <v>0</v>
      </c>
      <c r="AB215" s="14">
        <f t="shared" si="251"/>
        <v>0</v>
      </c>
      <c r="AC215" s="14">
        <f t="shared" si="251"/>
        <v>0</v>
      </c>
      <c r="AD215" s="14">
        <f t="shared" si="251"/>
        <v>0</v>
      </c>
      <c r="AE215" s="14">
        <f t="shared" si="251"/>
        <v>0</v>
      </c>
      <c r="AF215" s="14">
        <f t="shared" si="251"/>
        <v>0</v>
      </c>
      <c r="AG215" s="14">
        <f t="shared" si="251"/>
        <v>0</v>
      </c>
      <c r="AH215" s="14">
        <f t="shared" si="251"/>
        <v>0</v>
      </c>
      <c r="AI215" s="14">
        <f t="shared" si="251"/>
        <v>0</v>
      </c>
      <c r="AJ215" s="14">
        <f t="shared" si="251"/>
        <v>0</v>
      </c>
      <c r="AK215" s="14">
        <f t="shared" si="251"/>
        <v>0</v>
      </c>
      <c r="AL215" s="14">
        <f t="shared" si="251"/>
        <v>0</v>
      </c>
      <c r="AM215" s="14">
        <f t="shared" si="251"/>
        <v>0</v>
      </c>
      <c r="AN215" s="14">
        <f t="shared" si="251"/>
        <v>0</v>
      </c>
      <c r="AO215" s="14">
        <f t="shared" si="251"/>
        <v>0</v>
      </c>
      <c r="AP215" s="14">
        <f t="shared" si="251"/>
        <v>0</v>
      </c>
      <c r="AQ215" s="14">
        <f t="shared" si="251"/>
        <v>0</v>
      </c>
      <c r="AR215" s="14">
        <f t="shared" si="251"/>
        <v>0</v>
      </c>
      <c r="AS215" s="14">
        <f t="shared" si="251"/>
        <v>0</v>
      </c>
      <c r="AT215" s="14">
        <f t="shared" si="251"/>
        <v>0</v>
      </c>
      <c r="AU215" s="14">
        <f t="shared" si="251"/>
        <v>0</v>
      </c>
      <c r="AV215" s="14"/>
      <c r="AW215" s="14">
        <f t="shared" si="251"/>
        <v>0</v>
      </c>
      <c r="AX215" s="14">
        <f t="shared" si="251"/>
        <v>0</v>
      </c>
      <c r="AY215" s="14"/>
      <c r="AZ215" s="14"/>
      <c r="BA215" s="14">
        <f t="shared" si="251"/>
        <v>0</v>
      </c>
      <c r="BB215" s="14">
        <f t="shared" si="251"/>
        <v>0</v>
      </c>
      <c r="BC215" s="14">
        <f t="shared" si="251"/>
        <v>0</v>
      </c>
      <c r="BD215" s="14"/>
      <c r="BE215" s="14">
        <f t="shared" si="251"/>
        <v>0</v>
      </c>
      <c r="BF215" s="14">
        <f t="shared" si="251"/>
        <v>0</v>
      </c>
      <c r="BG215" s="14">
        <f t="shared" si="251"/>
        <v>0</v>
      </c>
      <c r="BH215" s="14">
        <f t="shared" si="251"/>
        <v>0</v>
      </c>
      <c r="BI215" s="14">
        <f t="shared" si="251"/>
        <v>0</v>
      </c>
      <c r="BJ215" s="14">
        <f t="shared" si="251"/>
        <v>0</v>
      </c>
      <c r="BK215" s="14">
        <f t="shared" si="251"/>
        <v>0</v>
      </c>
      <c r="BL215" s="14">
        <f t="shared" si="251"/>
        <v>0</v>
      </c>
      <c r="BM215" s="14">
        <f t="shared" si="251"/>
        <v>0</v>
      </c>
      <c r="BN215" s="14">
        <f aca="true" t="shared" si="252" ref="BN215:CX215">BN183+BN152</f>
        <v>0</v>
      </c>
      <c r="BO215" s="14">
        <f t="shared" si="252"/>
        <v>0</v>
      </c>
      <c r="BP215" s="14">
        <f t="shared" si="252"/>
        <v>0</v>
      </c>
      <c r="BQ215" s="14">
        <f t="shared" si="252"/>
        <v>0</v>
      </c>
      <c r="BR215" s="14">
        <f t="shared" si="252"/>
        <v>0</v>
      </c>
      <c r="BS215" s="14">
        <f t="shared" si="252"/>
        <v>0</v>
      </c>
      <c r="BT215" s="14">
        <f t="shared" si="252"/>
        <v>0</v>
      </c>
      <c r="BU215" s="14">
        <f t="shared" si="252"/>
        <v>0</v>
      </c>
      <c r="BV215" s="14">
        <f t="shared" si="252"/>
        <v>0</v>
      </c>
      <c r="BW215" s="14">
        <f t="shared" si="252"/>
        <v>0</v>
      </c>
      <c r="BX215" s="14">
        <f t="shared" si="252"/>
        <v>0</v>
      </c>
      <c r="BY215" s="14">
        <f t="shared" si="252"/>
        <v>0</v>
      </c>
      <c r="BZ215" s="14">
        <f t="shared" si="252"/>
        <v>0</v>
      </c>
      <c r="CA215" s="14">
        <f t="shared" si="252"/>
        <v>0</v>
      </c>
      <c r="CB215" s="14">
        <f t="shared" si="252"/>
        <v>0</v>
      </c>
      <c r="CC215" s="14">
        <f t="shared" si="252"/>
        <v>0</v>
      </c>
      <c r="CD215" s="14">
        <f t="shared" si="252"/>
        <v>0</v>
      </c>
      <c r="CE215" s="14">
        <f t="shared" si="252"/>
        <v>0</v>
      </c>
      <c r="CF215" s="14">
        <f t="shared" si="252"/>
        <v>0</v>
      </c>
      <c r="CG215" s="14">
        <f t="shared" si="252"/>
        <v>0</v>
      </c>
      <c r="CH215" s="14">
        <f t="shared" si="252"/>
        <v>0</v>
      </c>
      <c r="CI215" s="14">
        <f t="shared" si="252"/>
        <v>0</v>
      </c>
      <c r="CJ215" s="14">
        <f t="shared" si="252"/>
        <v>0</v>
      </c>
      <c r="CK215" s="14">
        <f t="shared" si="252"/>
        <v>0</v>
      </c>
      <c r="CL215" s="14">
        <f t="shared" si="252"/>
        <v>0</v>
      </c>
      <c r="CM215" s="14">
        <f t="shared" si="252"/>
        <v>0</v>
      </c>
      <c r="CN215" s="14">
        <f t="shared" si="252"/>
        <v>0</v>
      </c>
      <c r="CO215" s="14">
        <f t="shared" si="252"/>
        <v>0</v>
      </c>
      <c r="CP215" s="14">
        <f t="shared" si="252"/>
        <v>0</v>
      </c>
      <c r="CQ215" s="14">
        <f t="shared" si="252"/>
        <v>0</v>
      </c>
      <c r="CR215" s="14">
        <f t="shared" si="252"/>
        <v>0</v>
      </c>
      <c r="CS215" s="14">
        <f t="shared" si="252"/>
        <v>0</v>
      </c>
      <c r="CT215" s="14">
        <f t="shared" si="252"/>
        <v>0</v>
      </c>
      <c r="CU215" s="14">
        <f t="shared" si="252"/>
        <v>0</v>
      </c>
      <c r="CV215" s="14">
        <f t="shared" si="252"/>
        <v>0</v>
      </c>
      <c r="CW215" s="14">
        <f t="shared" si="252"/>
        <v>0</v>
      </c>
      <c r="CX215" s="14">
        <f t="shared" si="252"/>
        <v>0</v>
      </c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</row>
    <row r="216" spans="1:248" ht="15">
      <c r="A216" s="13" t="s">
        <v>112</v>
      </c>
      <c r="B216" s="14">
        <f t="shared" si="212"/>
        <v>0.016406714693140343</v>
      </c>
      <c r="C216" s="14">
        <f aca="true" t="shared" si="253" ref="C216:BM216">C184+C153</f>
        <v>0</v>
      </c>
      <c r="D216" s="14">
        <f t="shared" si="253"/>
        <v>0</v>
      </c>
      <c r="E216" s="14">
        <f t="shared" si="253"/>
        <v>0</v>
      </c>
      <c r="F216" s="14">
        <f t="shared" si="253"/>
        <v>0</v>
      </c>
      <c r="G216" s="14">
        <f t="shared" si="253"/>
        <v>1.8799877163872758</v>
      </c>
      <c r="H216" s="14">
        <f t="shared" si="253"/>
        <v>0</v>
      </c>
      <c r="I216" s="14">
        <f t="shared" si="253"/>
        <v>0</v>
      </c>
      <c r="J216" s="14">
        <f t="shared" si="253"/>
        <v>0</v>
      </c>
      <c r="K216" s="14">
        <f t="shared" si="253"/>
        <v>1.0233255865042976</v>
      </c>
      <c r="L216" s="14">
        <f t="shared" si="253"/>
        <v>0.03803977846634609</v>
      </c>
      <c r="M216" s="14">
        <f t="shared" si="253"/>
        <v>0.03742828349941632</v>
      </c>
      <c r="N216" s="14">
        <f t="shared" si="253"/>
        <v>0.4339475665304863</v>
      </c>
      <c r="O216" s="14">
        <f t="shared" si="253"/>
        <v>1.0572962965961128</v>
      </c>
      <c r="P216" s="14">
        <f t="shared" si="253"/>
        <v>1.0214772231117624</v>
      </c>
      <c r="Q216" s="14">
        <f t="shared" si="253"/>
        <v>3.4782079508088777</v>
      </c>
      <c r="R216" s="14">
        <f t="shared" si="253"/>
        <v>0.3511090859484262</v>
      </c>
      <c r="S216" s="14">
        <f t="shared" si="253"/>
        <v>0</v>
      </c>
      <c r="T216" s="14">
        <f t="shared" si="253"/>
        <v>14.51476110901108</v>
      </c>
      <c r="U216" s="14">
        <f t="shared" si="253"/>
        <v>6.537475354320764</v>
      </c>
      <c r="V216" s="14">
        <f t="shared" si="253"/>
        <v>0.215984356639508</v>
      </c>
      <c r="W216" s="14">
        <f t="shared" si="253"/>
        <v>0.03315583634488841</v>
      </c>
      <c r="X216" s="14">
        <f t="shared" si="253"/>
        <v>2.220656526341996</v>
      </c>
      <c r="Y216" s="14">
        <f t="shared" si="253"/>
        <v>1.0205259336118628</v>
      </c>
      <c r="Z216" s="14">
        <f t="shared" si="253"/>
        <v>0.061564623521015806</v>
      </c>
      <c r="AA216" s="14">
        <f t="shared" si="253"/>
        <v>0</v>
      </c>
      <c r="AB216" s="14">
        <f t="shared" si="253"/>
        <v>0</v>
      </c>
      <c r="AC216" s="14">
        <f t="shared" si="253"/>
        <v>0</v>
      </c>
      <c r="AD216" s="14">
        <f t="shared" si="253"/>
        <v>0</v>
      </c>
      <c r="AE216" s="14">
        <f t="shared" si="253"/>
        <v>0</v>
      </c>
      <c r="AF216" s="14">
        <f t="shared" si="253"/>
        <v>0</v>
      </c>
      <c r="AG216" s="14">
        <f t="shared" si="253"/>
        <v>0</v>
      </c>
      <c r="AH216" s="14">
        <f t="shared" si="253"/>
        <v>0</v>
      </c>
      <c r="AI216" s="14">
        <f t="shared" si="253"/>
        <v>0</v>
      </c>
      <c r="AJ216" s="14">
        <f t="shared" si="253"/>
        <v>0</v>
      </c>
      <c r="AK216" s="14">
        <f t="shared" si="253"/>
        <v>0.03144513949877142</v>
      </c>
      <c r="AL216" s="14">
        <f t="shared" si="253"/>
        <v>0</v>
      </c>
      <c r="AM216" s="14">
        <f t="shared" si="253"/>
        <v>0</v>
      </c>
      <c r="AN216" s="14">
        <f t="shared" si="253"/>
        <v>0</v>
      </c>
      <c r="AO216" s="14">
        <f t="shared" si="253"/>
        <v>0</v>
      </c>
      <c r="AP216" s="14">
        <f t="shared" si="253"/>
        <v>0</v>
      </c>
      <c r="AQ216" s="14">
        <f t="shared" si="253"/>
        <v>0</v>
      </c>
      <c r="AR216" s="14">
        <f t="shared" si="253"/>
        <v>0</v>
      </c>
      <c r="AS216" s="14">
        <f t="shared" si="253"/>
        <v>0</v>
      </c>
      <c r="AT216" s="14">
        <f t="shared" si="253"/>
        <v>0</v>
      </c>
      <c r="AU216" s="14">
        <f t="shared" si="253"/>
        <v>0</v>
      </c>
      <c r="AV216" s="14"/>
      <c r="AW216" s="14">
        <f t="shared" si="253"/>
        <v>0</v>
      </c>
      <c r="AX216" s="14">
        <f t="shared" si="253"/>
        <v>0.3854780647604971</v>
      </c>
      <c r="AY216" s="14"/>
      <c r="AZ216" s="14"/>
      <c r="BA216" s="14">
        <f t="shared" si="253"/>
        <v>1.3256643778727697</v>
      </c>
      <c r="BB216" s="14">
        <f t="shared" si="253"/>
        <v>0.3133280597262962</v>
      </c>
      <c r="BC216" s="14">
        <f t="shared" si="253"/>
        <v>0</v>
      </c>
      <c r="BD216" s="14"/>
      <c r="BE216" s="14">
        <f t="shared" si="253"/>
        <v>0.9815987161566808</v>
      </c>
      <c r="BF216" s="14">
        <f t="shared" si="253"/>
        <v>0.027479561493673546</v>
      </c>
      <c r="BG216" s="14">
        <f t="shared" si="253"/>
        <v>0</v>
      </c>
      <c r="BH216" s="14">
        <f t="shared" si="253"/>
        <v>0</v>
      </c>
      <c r="BI216" s="14">
        <f t="shared" si="253"/>
        <v>0.15874249764095177</v>
      </c>
      <c r="BJ216" s="14">
        <f t="shared" si="253"/>
        <v>0</v>
      </c>
      <c r="BK216" s="14">
        <f t="shared" si="253"/>
        <v>0.04896481640372622</v>
      </c>
      <c r="BL216" s="14">
        <f t="shared" si="253"/>
        <v>0</v>
      </c>
      <c r="BM216" s="14">
        <f t="shared" si="253"/>
        <v>0</v>
      </c>
      <c r="BN216" s="14">
        <f aca="true" t="shared" si="254" ref="BN216:CX216">BN184+BN153</f>
        <v>0</v>
      </c>
      <c r="BO216" s="14">
        <f t="shared" si="254"/>
        <v>0</v>
      </c>
      <c r="BP216" s="14">
        <f t="shared" si="254"/>
        <v>0</v>
      </c>
      <c r="BQ216" s="14">
        <f t="shared" si="254"/>
        <v>0</v>
      </c>
      <c r="BR216" s="14">
        <f t="shared" si="254"/>
        <v>0</v>
      </c>
      <c r="BS216" s="14">
        <f t="shared" si="254"/>
        <v>0</v>
      </c>
      <c r="BT216" s="14">
        <f t="shared" si="254"/>
        <v>0.010284033772522053</v>
      </c>
      <c r="BU216" s="14">
        <f t="shared" si="254"/>
        <v>0.1344433121040513</v>
      </c>
      <c r="BV216" s="14">
        <f t="shared" si="254"/>
        <v>0</v>
      </c>
      <c r="BW216" s="14">
        <f t="shared" si="254"/>
        <v>0</v>
      </c>
      <c r="BX216" s="14">
        <f t="shared" si="254"/>
        <v>0</v>
      </c>
      <c r="BY216" s="14">
        <f t="shared" si="254"/>
        <v>0</v>
      </c>
      <c r="BZ216" s="14">
        <f t="shared" si="254"/>
        <v>0</v>
      </c>
      <c r="CA216" s="14">
        <f t="shared" si="254"/>
        <v>0</v>
      </c>
      <c r="CB216" s="14">
        <f t="shared" si="254"/>
        <v>0</v>
      </c>
      <c r="CC216" s="14">
        <f t="shared" si="254"/>
        <v>0</v>
      </c>
      <c r="CD216" s="14">
        <f t="shared" si="254"/>
        <v>0</v>
      </c>
      <c r="CE216" s="14">
        <f t="shared" si="254"/>
        <v>0</v>
      </c>
      <c r="CF216" s="14">
        <f t="shared" si="254"/>
        <v>0</v>
      </c>
      <c r="CG216" s="14">
        <f t="shared" si="254"/>
        <v>0</v>
      </c>
      <c r="CH216" s="14">
        <f t="shared" si="254"/>
        <v>0</v>
      </c>
      <c r="CI216" s="14">
        <f t="shared" si="254"/>
        <v>0</v>
      </c>
      <c r="CJ216" s="14">
        <f t="shared" si="254"/>
        <v>0</v>
      </c>
      <c r="CK216" s="14">
        <f t="shared" si="254"/>
        <v>0.8375257211748679</v>
      </c>
      <c r="CL216" s="14">
        <f t="shared" si="254"/>
        <v>0</v>
      </c>
      <c r="CM216" s="14">
        <f t="shared" si="254"/>
        <v>0</v>
      </c>
      <c r="CN216" s="14">
        <f t="shared" si="254"/>
        <v>0</v>
      </c>
      <c r="CO216" s="14">
        <f t="shared" si="254"/>
        <v>0</v>
      </c>
      <c r="CP216" s="14">
        <f t="shared" si="254"/>
        <v>0</v>
      </c>
      <c r="CQ216" s="14">
        <f t="shared" si="254"/>
        <v>0</v>
      </c>
      <c r="CR216" s="14">
        <f t="shared" si="254"/>
        <v>0</v>
      </c>
      <c r="CS216" s="14">
        <f t="shared" si="254"/>
        <v>0</v>
      </c>
      <c r="CT216" s="14">
        <f t="shared" si="254"/>
        <v>0</v>
      </c>
      <c r="CU216" s="14">
        <f t="shared" si="254"/>
        <v>0</v>
      </c>
      <c r="CV216" s="14">
        <f t="shared" si="254"/>
        <v>0</v>
      </c>
      <c r="CW216" s="14">
        <f t="shared" si="254"/>
        <v>0</v>
      </c>
      <c r="CX216" s="14">
        <f t="shared" si="254"/>
        <v>0</v>
      </c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</row>
    <row r="217" spans="1:248" ht="15">
      <c r="A217" s="13" t="s">
        <v>92</v>
      </c>
      <c r="B217" s="14">
        <f t="shared" si="212"/>
        <v>0.02734452448856724</v>
      </c>
      <c r="C217" s="14">
        <f aca="true" t="shared" si="255" ref="C217:BM217">C185+C154</f>
        <v>0</v>
      </c>
      <c r="D217" s="14">
        <f t="shared" si="255"/>
        <v>0</v>
      </c>
      <c r="E217" s="14">
        <f t="shared" si="255"/>
        <v>0</v>
      </c>
      <c r="F217" s="14">
        <f t="shared" si="255"/>
        <v>0</v>
      </c>
      <c r="G217" s="14">
        <f t="shared" si="255"/>
        <v>5.548996001594702</v>
      </c>
      <c r="H217" s="14">
        <f t="shared" si="255"/>
        <v>0</v>
      </c>
      <c r="I217" s="14">
        <f t="shared" si="255"/>
        <v>0</v>
      </c>
      <c r="J217" s="14">
        <f t="shared" si="255"/>
        <v>0</v>
      </c>
      <c r="K217" s="14">
        <f t="shared" si="255"/>
        <v>0.09005265161237819</v>
      </c>
      <c r="L217" s="14">
        <f t="shared" si="255"/>
        <v>0</v>
      </c>
      <c r="M217" s="14">
        <f t="shared" si="255"/>
        <v>0</v>
      </c>
      <c r="N217" s="14">
        <f t="shared" si="255"/>
        <v>0.07825283986615325</v>
      </c>
      <c r="O217" s="14">
        <f t="shared" si="255"/>
        <v>0</v>
      </c>
      <c r="P217" s="14">
        <f t="shared" si="255"/>
        <v>0</v>
      </c>
      <c r="Q217" s="14">
        <f t="shared" si="255"/>
        <v>0.4743010842012106</v>
      </c>
      <c r="R217" s="14">
        <f t="shared" si="255"/>
        <v>0.04787851172023994</v>
      </c>
      <c r="S217" s="14">
        <f t="shared" si="255"/>
        <v>0</v>
      </c>
      <c r="T217" s="14">
        <f t="shared" si="255"/>
        <v>1.8945912558687603</v>
      </c>
      <c r="U217" s="14">
        <f t="shared" si="255"/>
        <v>0.22160933404477165</v>
      </c>
      <c r="V217" s="14">
        <f t="shared" si="255"/>
        <v>0</v>
      </c>
      <c r="W217" s="14">
        <f t="shared" si="255"/>
        <v>0</v>
      </c>
      <c r="X217" s="14">
        <f t="shared" si="255"/>
        <v>0.4441313052683992</v>
      </c>
      <c r="Y217" s="14">
        <f t="shared" si="255"/>
        <v>6.888550051880074</v>
      </c>
      <c r="Z217" s="14">
        <f t="shared" si="255"/>
        <v>0.4155612087668567</v>
      </c>
      <c r="AA217" s="14">
        <f t="shared" si="255"/>
        <v>2.234848078275607</v>
      </c>
      <c r="AB217" s="14">
        <f t="shared" si="255"/>
        <v>0</v>
      </c>
      <c r="AC217" s="14">
        <f t="shared" si="255"/>
        <v>0</v>
      </c>
      <c r="AD217" s="14">
        <f t="shared" si="255"/>
        <v>0</v>
      </c>
      <c r="AE217" s="14">
        <f t="shared" si="255"/>
        <v>0</v>
      </c>
      <c r="AF217" s="14">
        <f t="shared" si="255"/>
        <v>0</v>
      </c>
      <c r="AG217" s="14">
        <f t="shared" si="255"/>
        <v>0</v>
      </c>
      <c r="AH217" s="14">
        <f t="shared" si="255"/>
        <v>0</v>
      </c>
      <c r="AI217" s="14">
        <f t="shared" si="255"/>
        <v>0</v>
      </c>
      <c r="AJ217" s="14">
        <f t="shared" si="255"/>
        <v>0</v>
      </c>
      <c r="AK217" s="14">
        <f t="shared" si="255"/>
        <v>0</v>
      </c>
      <c r="AL217" s="14">
        <f t="shared" si="255"/>
        <v>0</v>
      </c>
      <c r="AM217" s="14">
        <f t="shared" si="255"/>
        <v>0</v>
      </c>
      <c r="AN217" s="14">
        <f t="shared" si="255"/>
        <v>0</v>
      </c>
      <c r="AO217" s="14">
        <f t="shared" si="255"/>
        <v>0</v>
      </c>
      <c r="AP217" s="14">
        <f t="shared" si="255"/>
        <v>0</v>
      </c>
      <c r="AQ217" s="14">
        <f t="shared" si="255"/>
        <v>0</v>
      </c>
      <c r="AR217" s="14">
        <f t="shared" si="255"/>
        <v>0</v>
      </c>
      <c r="AS217" s="14">
        <f t="shared" si="255"/>
        <v>0</v>
      </c>
      <c r="AT217" s="14">
        <f t="shared" si="255"/>
        <v>0</v>
      </c>
      <c r="AU217" s="14">
        <f t="shared" si="255"/>
        <v>0</v>
      </c>
      <c r="AV217" s="14"/>
      <c r="AW217" s="14">
        <f t="shared" si="255"/>
        <v>0</v>
      </c>
      <c r="AX217" s="14">
        <f t="shared" si="255"/>
        <v>0</v>
      </c>
      <c r="AY217" s="14"/>
      <c r="AZ217" s="14"/>
      <c r="BA217" s="14">
        <f t="shared" si="255"/>
        <v>0</v>
      </c>
      <c r="BB217" s="14">
        <f t="shared" si="255"/>
        <v>0</v>
      </c>
      <c r="BC217" s="14">
        <f t="shared" si="255"/>
        <v>0</v>
      </c>
      <c r="BD217" s="14"/>
      <c r="BE217" s="14">
        <f t="shared" si="255"/>
        <v>0</v>
      </c>
      <c r="BF217" s="14">
        <f t="shared" si="255"/>
        <v>0</v>
      </c>
      <c r="BG217" s="14">
        <f t="shared" si="255"/>
        <v>0</v>
      </c>
      <c r="BH217" s="14">
        <f t="shared" si="255"/>
        <v>0</v>
      </c>
      <c r="BI217" s="14">
        <f t="shared" si="255"/>
        <v>0</v>
      </c>
      <c r="BJ217" s="14">
        <f t="shared" si="255"/>
        <v>0</v>
      </c>
      <c r="BK217" s="14">
        <f t="shared" si="255"/>
        <v>0</v>
      </c>
      <c r="BL217" s="14">
        <f t="shared" si="255"/>
        <v>0</v>
      </c>
      <c r="BM217" s="14">
        <f t="shared" si="255"/>
        <v>0</v>
      </c>
      <c r="BN217" s="14">
        <f aca="true" t="shared" si="256" ref="BN217:CX217">BN185+BN154</f>
        <v>0</v>
      </c>
      <c r="BO217" s="14">
        <f t="shared" si="256"/>
        <v>0</v>
      </c>
      <c r="BP217" s="14">
        <f t="shared" si="256"/>
        <v>0</v>
      </c>
      <c r="BQ217" s="14">
        <f t="shared" si="256"/>
        <v>0</v>
      </c>
      <c r="BR217" s="14">
        <f t="shared" si="256"/>
        <v>0</v>
      </c>
      <c r="BS217" s="14">
        <f t="shared" si="256"/>
        <v>0</v>
      </c>
      <c r="BT217" s="14">
        <f t="shared" si="256"/>
        <v>0</v>
      </c>
      <c r="BU217" s="14">
        <f t="shared" si="256"/>
        <v>0</v>
      </c>
      <c r="BV217" s="14">
        <f t="shared" si="256"/>
        <v>0</v>
      </c>
      <c r="BW217" s="14">
        <f t="shared" si="256"/>
        <v>0</v>
      </c>
      <c r="BX217" s="14">
        <f t="shared" si="256"/>
        <v>0</v>
      </c>
      <c r="BY217" s="14">
        <f t="shared" si="256"/>
        <v>0</v>
      </c>
      <c r="BZ217" s="14">
        <f t="shared" si="256"/>
        <v>0</v>
      </c>
      <c r="CA217" s="14">
        <f t="shared" si="256"/>
        <v>0</v>
      </c>
      <c r="CB217" s="14">
        <f t="shared" si="256"/>
        <v>0</v>
      </c>
      <c r="CC217" s="14">
        <f t="shared" si="256"/>
        <v>0</v>
      </c>
      <c r="CD217" s="14">
        <f t="shared" si="256"/>
        <v>0</v>
      </c>
      <c r="CE217" s="14">
        <f t="shared" si="256"/>
        <v>0</v>
      </c>
      <c r="CF217" s="14">
        <f t="shared" si="256"/>
        <v>0</v>
      </c>
      <c r="CG217" s="14">
        <f t="shared" si="256"/>
        <v>0</v>
      </c>
      <c r="CH217" s="14">
        <f t="shared" si="256"/>
        <v>0</v>
      </c>
      <c r="CI217" s="14">
        <f t="shared" si="256"/>
        <v>0</v>
      </c>
      <c r="CJ217" s="14">
        <f t="shared" si="256"/>
        <v>0</v>
      </c>
      <c r="CK217" s="14">
        <f t="shared" si="256"/>
        <v>0</v>
      </c>
      <c r="CL217" s="14">
        <f t="shared" si="256"/>
        <v>0</v>
      </c>
      <c r="CM217" s="14">
        <f t="shared" si="256"/>
        <v>0</v>
      </c>
      <c r="CN217" s="14">
        <f t="shared" si="256"/>
        <v>0</v>
      </c>
      <c r="CO217" s="14">
        <f t="shared" si="256"/>
        <v>0</v>
      </c>
      <c r="CP217" s="14">
        <f t="shared" si="256"/>
        <v>0</v>
      </c>
      <c r="CQ217" s="14">
        <f t="shared" si="256"/>
        <v>0</v>
      </c>
      <c r="CR217" s="14">
        <f t="shared" si="256"/>
        <v>0</v>
      </c>
      <c r="CS217" s="14">
        <f t="shared" si="256"/>
        <v>0</v>
      </c>
      <c r="CT217" s="14">
        <f t="shared" si="256"/>
        <v>0</v>
      </c>
      <c r="CU217" s="14">
        <f t="shared" si="256"/>
        <v>0</v>
      </c>
      <c r="CV217" s="14">
        <f t="shared" si="256"/>
        <v>0</v>
      </c>
      <c r="CW217" s="14">
        <f t="shared" si="256"/>
        <v>0</v>
      </c>
      <c r="CX217" s="14">
        <f t="shared" si="256"/>
        <v>0</v>
      </c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</row>
    <row r="218" spans="1:248" ht="15">
      <c r="A218" s="13" t="s">
        <v>107</v>
      </c>
      <c r="B218" s="14">
        <f t="shared" si="212"/>
        <v>0.07109576367027481</v>
      </c>
      <c r="C218" s="14">
        <f aca="true" t="shared" si="257" ref="C218:BM218">C186+C155</f>
        <v>0</v>
      </c>
      <c r="D218" s="14">
        <f t="shared" si="257"/>
        <v>0</v>
      </c>
      <c r="E218" s="14">
        <f t="shared" si="257"/>
        <v>0</v>
      </c>
      <c r="F218" s="14">
        <f t="shared" si="257"/>
        <v>0</v>
      </c>
      <c r="G218" s="14">
        <f t="shared" si="257"/>
        <v>10.764445795443272</v>
      </c>
      <c r="H218" s="14">
        <f t="shared" si="257"/>
        <v>0</v>
      </c>
      <c r="I218" s="14">
        <f t="shared" si="257"/>
        <v>0</v>
      </c>
      <c r="J218" s="14">
        <f t="shared" si="257"/>
        <v>0</v>
      </c>
      <c r="K218" s="14">
        <f t="shared" si="257"/>
        <v>0.15145218680263606</v>
      </c>
      <c r="L218" s="14">
        <f t="shared" si="257"/>
        <v>0.15215911386538436</v>
      </c>
      <c r="M218" s="14">
        <f t="shared" si="257"/>
        <v>0.14971313399766528</v>
      </c>
      <c r="N218" s="14">
        <f t="shared" si="257"/>
        <v>0.10975722994213703</v>
      </c>
      <c r="O218" s="14">
        <f t="shared" si="257"/>
        <v>0.352432098865371</v>
      </c>
      <c r="P218" s="14">
        <f t="shared" si="257"/>
        <v>1.0214772231117624</v>
      </c>
      <c r="Q218" s="14">
        <f t="shared" si="257"/>
        <v>1.1067025298028248</v>
      </c>
      <c r="R218" s="14">
        <f t="shared" si="257"/>
        <v>0.11171652734722654</v>
      </c>
      <c r="S218" s="14">
        <f t="shared" si="257"/>
        <v>0.06822249822027508</v>
      </c>
      <c r="T218" s="14">
        <f t="shared" si="257"/>
        <v>2.8497157732902014</v>
      </c>
      <c r="U218" s="14">
        <f t="shared" si="257"/>
        <v>0.33241400106715746</v>
      </c>
      <c r="V218" s="14">
        <f t="shared" si="257"/>
        <v>5.183624559348192</v>
      </c>
      <c r="W218" s="14">
        <f t="shared" si="257"/>
        <v>0.7957400722773217</v>
      </c>
      <c r="X218" s="14">
        <f t="shared" si="257"/>
        <v>0.2664787831610395</v>
      </c>
      <c r="Y218" s="14">
        <f t="shared" si="257"/>
        <v>22.3240047977595</v>
      </c>
      <c r="Z218" s="14">
        <f t="shared" si="257"/>
        <v>1.3467261395222208</v>
      </c>
      <c r="AA218" s="14">
        <f t="shared" si="257"/>
        <v>11.073601672899892</v>
      </c>
      <c r="AB218" s="14">
        <f t="shared" si="257"/>
        <v>0</v>
      </c>
      <c r="AC218" s="14">
        <f t="shared" si="257"/>
        <v>0</v>
      </c>
      <c r="AD218" s="14">
        <f t="shared" si="257"/>
        <v>0</v>
      </c>
      <c r="AE218" s="14">
        <f t="shared" si="257"/>
        <v>0</v>
      </c>
      <c r="AF218" s="14">
        <f t="shared" si="257"/>
        <v>0</v>
      </c>
      <c r="AG218" s="14">
        <f t="shared" si="257"/>
        <v>0</v>
      </c>
      <c r="AH218" s="14">
        <f t="shared" si="257"/>
        <v>0</v>
      </c>
      <c r="AI218" s="14">
        <f t="shared" si="257"/>
        <v>120.64018410848414</v>
      </c>
      <c r="AJ218" s="14">
        <f t="shared" si="257"/>
        <v>83.30155451278625</v>
      </c>
      <c r="AK218" s="14">
        <f t="shared" si="257"/>
        <v>33.48907356619156</v>
      </c>
      <c r="AL218" s="14">
        <f t="shared" si="257"/>
        <v>30.993755398573143</v>
      </c>
      <c r="AM218" s="14">
        <f t="shared" si="257"/>
        <v>58.784262560459624</v>
      </c>
      <c r="AN218" s="14">
        <f t="shared" si="257"/>
        <v>0</v>
      </c>
      <c r="AO218" s="14">
        <f t="shared" si="257"/>
        <v>3.141731556401807</v>
      </c>
      <c r="AP218" s="14">
        <f t="shared" si="257"/>
        <v>492.6027177056492</v>
      </c>
      <c r="AQ218" s="14">
        <f t="shared" si="257"/>
        <v>25.2667463610154</v>
      </c>
      <c r="AR218" s="14">
        <f t="shared" si="257"/>
        <v>40.92523565198547</v>
      </c>
      <c r="AS218" s="14">
        <f t="shared" si="257"/>
        <v>4.950191401599062</v>
      </c>
      <c r="AT218" s="14">
        <f t="shared" si="257"/>
        <v>28.58234891661517</v>
      </c>
      <c r="AU218" s="14">
        <f t="shared" si="257"/>
        <v>5.314628433727849</v>
      </c>
      <c r="AV218" s="14"/>
      <c r="AW218" s="14">
        <f t="shared" si="257"/>
        <v>1.972897497490482</v>
      </c>
      <c r="AX218" s="14">
        <f t="shared" si="257"/>
        <v>0</v>
      </c>
      <c r="AY218" s="14"/>
      <c r="AZ218" s="14"/>
      <c r="BA218" s="14">
        <f t="shared" si="257"/>
        <v>17.02432148426083</v>
      </c>
      <c r="BB218" s="14">
        <f t="shared" si="257"/>
        <v>4.02379192490612</v>
      </c>
      <c r="BC218" s="14">
        <f t="shared" si="257"/>
        <v>17.878857354164744</v>
      </c>
      <c r="BD218" s="14"/>
      <c r="BE218" s="14">
        <f t="shared" si="257"/>
        <v>23.379896693913672</v>
      </c>
      <c r="BF218" s="14">
        <f t="shared" si="257"/>
        <v>0.9343050907849005</v>
      </c>
      <c r="BG218" s="14">
        <f t="shared" si="257"/>
        <v>0</v>
      </c>
      <c r="BH218" s="14">
        <f t="shared" si="257"/>
        <v>402.56698996492287</v>
      </c>
      <c r="BI218" s="14">
        <f t="shared" si="257"/>
        <v>1.2699399811276142</v>
      </c>
      <c r="BJ218" s="14">
        <f t="shared" si="257"/>
        <v>0.996670854271356</v>
      </c>
      <c r="BK218" s="14">
        <f t="shared" si="257"/>
        <v>0.39171853122980976</v>
      </c>
      <c r="BL218" s="14">
        <f t="shared" si="257"/>
        <v>0</v>
      </c>
      <c r="BM218" s="14">
        <f t="shared" si="257"/>
        <v>0</v>
      </c>
      <c r="BN218" s="14">
        <f aca="true" t="shared" si="258" ref="BN218:CX218">BN186+BN155</f>
        <v>0</v>
      </c>
      <c r="BO218" s="14">
        <f t="shared" si="258"/>
        <v>0</v>
      </c>
      <c r="BP218" s="14">
        <f t="shared" si="258"/>
        <v>0</v>
      </c>
      <c r="BQ218" s="14">
        <f t="shared" si="258"/>
        <v>0</v>
      </c>
      <c r="BR218" s="14">
        <f t="shared" si="258"/>
        <v>0</v>
      </c>
      <c r="BS218" s="14">
        <f t="shared" si="258"/>
        <v>0</v>
      </c>
      <c r="BT218" s="14">
        <f t="shared" si="258"/>
        <v>0</v>
      </c>
      <c r="BU218" s="14">
        <f t="shared" si="258"/>
        <v>0</v>
      </c>
      <c r="BV218" s="14">
        <f t="shared" si="258"/>
        <v>0</v>
      </c>
      <c r="BW218" s="14">
        <f t="shared" si="258"/>
        <v>0</v>
      </c>
      <c r="BX218" s="14">
        <f t="shared" si="258"/>
        <v>0</v>
      </c>
      <c r="BY218" s="14">
        <f t="shared" si="258"/>
        <v>0</v>
      </c>
      <c r="BZ218" s="14">
        <f t="shared" si="258"/>
        <v>0</v>
      </c>
      <c r="CA218" s="14">
        <f t="shared" si="258"/>
        <v>0</v>
      </c>
      <c r="CB218" s="14">
        <f t="shared" si="258"/>
        <v>0</v>
      </c>
      <c r="CC218" s="14">
        <f t="shared" si="258"/>
        <v>0</v>
      </c>
      <c r="CD218" s="14">
        <f t="shared" si="258"/>
        <v>0</v>
      </c>
      <c r="CE218" s="14">
        <f t="shared" si="258"/>
        <v>0</v>
      </c>
      <c r="CF218" s="14">
        <f t="shared" si="258"/>
        <v>0</v>
      </c>
      <c r="CG218" s="14">
        <f t="shared" si="258"/>
        <v>0</v>
      </c>
      <c r="CH218" s="14">
        <f t="shared" si="258"/>
        <v>0.16940836425034866</v>
      </c>
      <c r="CI218" s="14">
        <f t="shared" si="258"/>
        <v>4.399212360218638</v>
      </c>
      <c r="CJ218" s="14">
        <f t="shared" si="258"/>
        <v>0</v>
      </c>
      <c r="CK218" s="14">
        <f t="shared" si="258"/>
        <v>0.16750514423497362</v>
      </c>
      <c r="CL218" s="14">
        <f t="shared" si="258"/>
        <v>0</v>
      </c>
      <c r="CM218" s="14">
        <f t="shared" si="258"/>
        <v>0</v>
      </c>
      <c r="CN218" s="14">
        <f t="shared" si="258"/>
        <v>0</v>
      </c>
      <c r="CO218" s="14">
        <f t="shared" si="258"/>
        <v>0</v>
      </c>
      <c r="CP218" s="14">
        <f t="shared" si="258"/>
        <v>4.137630208333335</v>
      </c>
      <c r="CQ218" s="14">
        <f t="shared" si="258"/>
        <v>2.759819819819819</v>
      </c>
      <c r="CR218" s="14">
        <f t="shared" si="258"/>
        <v>0</v>
      </c>
      <c r="CS218" s="14">
        <f t="shared" si="258"/>
        <v>0.015151515151515152</v>
      </c>
      <c r="CT218" s="14">
        <f t="shared" si="258"/>
        <v>0</v>
      </c>
      <c r="CU218" s="14">
        <f t="shared" si="258"/>
        <v>0</v>
      </c>
      <c r="CV218" s="14">
        <f t="shared" si="258"/>
        <v>0</v>
      </c>
      <c r="CW218" s="14">
        <f t="shared" si="258"/>
        <v>0</v>
      </c>
      <c r="CX218" s="14">
        <f t="shared" si="258"/>
        <v>0</v>
      </c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</row>
    <row r="219" spans="1:248" ht="15">
      <c r="A219" s="13" t="s">
        <v>103</v>
      </c>
      <c r="B219" s="14">
        <f t="shared" si="212"/>
        <v>0.06562685877256137</v>
      </c>
      <c r="C219" s="14">
        <f aca="true" t="shared" si="259" ref="C219:BM219">C187+C156</f>
        <v>0</v>
      </c>
      <c r="D219" s="14">
        <f t="shared" si="259"/>
        <v>0.26637875340569045</v>
      </c>
      <c r="E219" s="14">
        <f t="shared" si="259"/>
        <v>0</v>
      </c>
      <c r="F219" s="14">
        <f t="shared" si="259"/>
        <v>0</v>
      </c>
      <c r="G219" s="14">
        <f t="shared" si="259"/>
        <v>4.123844023043056</v>
      </c>
      <c r="H219" s="14">
        <f t="shared" si="259"/>
        <v>1.9261250253192264</v>
      </c>
      <c r="I219" s="14">
        <f t="shared" si="259"/>
        <v>0</v>
      </c>
      <c r="J219" s="14">
        <f t="shared" si="259"/>
        <v>0</v>
      </c>
      <c r="K219" s="14">
        <f t="shared" si="259"/>
        <v>0.3213242341623494</v>
      </c>
      <c r="L219" s="14">
        <f t="shared" si="259"/>
        <v>0.07607955693269218</v>
      </c>
      <c r="M219" s="14">
        <f t="shared" si="259"/>
        <v>0.07485656699883264</v>
      </c>
      <c r="N219" s="14">
        <f t="shared" si="259"/>
        <v>0.3922804699783787</v>
      </c>
      <c r="O219" s="14">
        <f t="shared" si="259"/>
        <v>5.410772528562685</v>
      </c>
      <c r="P219" s="14">
        <f t="shared" si="259"/>
        <v>2.0012614983414116</v>
      </c>
      <c r="Q219" s="14">
        <f t="shared" si="259"/>
        <v>20.07874589785125</v>
      </c>
      <c r="R219" s="14">
        <f t="shared" si="259"/>
        <v>2.026856996156824</v>
      </c>
      <c r="S219" s="14">
        <f t="shared" si="259"/>
        <v>0.5457799857622007</v>
      </c>
      <c r="T219" s="14">
        <f t="shared" si="259"/>
        <v>8.502173982948237</v>
      </c>
      <c r="U219" s="14">
        <f t="shared" si="259"/>
        <v>6.64828002134315</v>
      </c>
      <c r="V219" s="14">
        <f t="shared" si="259"/>
        <v>6.263546342545731</v>
      </c>
      <c r="W219" s="14">
        <f t="shared" si="259"/>
        <v>0.9615192540017639</v>
      </c>
      <c r="X219" s="14">
        <f t="shared" si="259"/>
        <v>7.9055372337775065</v>
      </c>
      <c r="Y219" s="14">
        <f t="shared" si="259"/>
        <v>81.76964043065051</v>
      </c>
      <c r="Z219" s="14">
        <f t="shared" si="259"/>
        <v>4.932865459621392</v>
      </c>
      <c r="AA219" s="14">
        <f t="shared" si="259"/>
        <v>0.010725172185796635</v>
      </c>
      <c r="AB219" s="14">
        <f t="shared" si="259"/>
        <v>0</v>
      </c>
      <c r="AC219" s="14">
        <f t="shared" si="259"/>
        <v>0</v>
      </c>
      <c r="AD219" s="14">
        <f t="shared" si="259"/>
        <v>0</v>
      </c>
      <c r="AE219" s="14">
        <f t="shared" si="259"/>
        <v>0</v>
      </c>
      <c r="AF219" s="14">
        <f t="shared" si="259"/>
        <v>0</v>
      </c>
      <c r="AG219" s="14">
        <f t="shared" si="259"/>
        <v>0</v>
      </c>
      <c r="AH219" s="14">
        <f t="shared" si="259"/>
        <v>0</v>
      </c>
      <c r="AI219" s="14">
        <f t="shared" si="259"/>
        <v>0</v>
      </c>
      <c r="AJ219" s="14">
        <f t="shared" si="259"/>
        <v>0</v>
      </c>
      <c r="AK219" s="14">
        <f t="shared" si="259"/>
        <v>0</v>
      </c>
      <c r="AL219" s="14">
        <f t="shared" si="259"/>
        <v>0</v>
      </c>
      <c r="AM219" s="14">
        <f t="shared" si="259"/>
        <v>0</v>
      </c>
      <c r="AN219" s="14">
        <f t="shared" si="259"/>
        <v>0</v>
      </c>
      <c r="AO219" s="14">
        <f t="shared" si="259"/>
        <v>0</v>
      </c>
      <c r="AP219" s="14">
        <f t="shared" si="259"/>
        <v>0</v>
      </c>
      <c r="AQ219" s="14">
        <f t="shared" si="259"/>
        <v>0</v>
      </c>
      <c r="AR219" s="14">
        <f t="shared" si="259"/>
        <v>0</v>
      </c>
      <c r="AS219" s="14">
        <f t="shared" si="259"/>
        <v>0</v>
      </c>
      <c r="AT219" s="14">
        <f t="shared" si="259"/>
        <v>0</v>
      </c>
      <c r="AU219" s="14">
        <f t="shared" si="259"/>
        <v>0</v>
      </c>
      <c r="AV219" s="14"/>
      <c r="AW219" s="14">
        <f t="shared" si="259"/>
        <v>0</v>
      </c>
      <c r="AX219" s="14">
        <f t="shared" si="259"/>
        <v>0</v>
      </c>
      <c r="AY219" s="14"/>
      <c r="AZ219" s="14"/>
      <c r="BA219" s="14">
        <f t="shared" si="259"/>
        <v>0.5581744748937978</v>
      </c>
      <c r="BB219" s="14">
        <f t="shared" si="259"/>
        <v>0.13192760409528262</v>
      </c>
      <c r="BC219" s="14">
        <f t="shared" si="259"/>
        <v>0</v>
      </c>
      <c r="BD219" s="14"/>
      <c r="BE219" s="14">
        <f t="shared" si="259"/>
        <v>0</v>
      </c>
      <c r="BF219" s="14">
        <f t="shared" si="259"/>
        <v>0.4946321068861238</v>
      </c>
      <c r="BG219" s="14">
        <f t="shared" si="259"/>
        <v>0.4423912846571197</v>
      </c>
      <c r="BH219" s="14">
        <f t="shared" si="259"/>
        <v>27.100915010710494</v>
      </c>
      <c r="BI219" s="14">
        <f t="shared" si="259"/>
        <v>1.4286824787685661</v>
      </c>
      <c r="BJ219" s="14">
        <f t="shared" si="259"/>
        <v>0</v>
      </c>
      <c r="BK219" s="14">
        <f t="shared" si="259"/>
        <v>0.14689444921117867</v>
      </c>
      <c r="BL219" s="14">
        <f t="shared" si="259"/>
        <v>0</v>
      </c>
      <c r="BM219" s="14">
        <f t="shared" si="259"/>
        <v>0</v>
      </c>
      <c r="BN219" s="14">
        <f aca="true" t="shared" si="260" ref="BN219:CX219">BN187+BN156</f>
        <v>0</v>
      </c>
      <c r="BO219" s="14">
        <f t="shared" si="260"/>
        <v>0</v>
      </c>
      <c r="BP219" s="14">
        <f t="shared" si="260"/>
        <v>0</v>
      </c>
      <c r="BQ219" s="14">
        <f t="shared" si="260"/>
        <v>0</v>
      </c>
      <c r="BR219" s="14">
        <f t="shared" si="260"/>
        <v>0</v>
      </c>
      <c r="BS219" s="14">
        <f t="shared" si="260"/>
        <v>0</v>
      </c>
      <c r="BT219" s="14">
        <f t="shared" si="260"/>
        <v>0</v>
      </c>
      <c r="BU219" s="14">
        <f t="shared" si="260"/>
        <v>0</v>
      </c>
      <c r="BV219" s="14">
        <f t="shared" si="260"/>
        <v>0</v>
      </c>
      <c r="BW219" s="14">
        <f t="shared" si="260"/>
        <v>0</v>
      </c>
      <c r="BX219" s="14">
        <f t="shared" si="260"/>
        <v>0</v>
      </c>
      <c r="BY219" s="14">
        <f t="shared" si="260"/>
        <v>0</v>
      </c>
      <c r="BZ219" s="14">
        <f t="shared" si="260"/>
        <v>0</v>
      </c>
      <c r="CA219" s="14">
        <f t="shared" si="260"/>
        <v>0</v>
      </c>
      <c r="CB219" s="14">
        <f t="shared" si="260"/>
        <v>0</v>
      </c>
      <c r="CC219" s="14">
        <f t="shared" si="260"/>
        <v>0</v>
      </c>
      <c r="CD219" s="14">
        <f t="shared" si="260"/>
        <v>0</v>
      </c>
      <c r="CE219" s="14">
        <f t="shared" si="260"/>
        <v>0</v>
      </c>
      <c r="CF219" s="14">
        <f t="shared" si="260"/>
        <v>0</v>
      </c>
      <c r="CG219" s="14">
        <f t="shared" si="260"/>
        <v>0</v>
      </c>
      <c r="CH219" s="14">
        <f t="shared" si="260"/>
        <v>0</v>
      </c>
      <c r="CI219" s="14">
        <f t="shared" si="260"/>
        <v>0</v>
      </c>
      <c r="CJ219" s="14">
        <f t="shared" si="260"/>
        <v>0</v>
      </c>
      <c r="CK219" s="14">
        <f t="shared" si="260"/>
        <v>0.08375257211748681</v>
      </c>
      <c r="CL219" s="14">
        <f t="shared" si="260"/>
        <v>0</v>
      </c>
      <c r="CM219" s="14">
        <f t="shared" si="260"/>
        <v>0</v>
      </c>
      <c r="CN219" s="14">
        <f t="shared" si="260"/>
        <v>0</v>
      </c>
      <c r="CO219" s="14">
        <f t="shared" si="260"/>
        <v>0</v>
      </c>
      <c r="CP219" s="14">
        <f t="shared" si="260"/>
        <v>0</v>
      </c>
      <c r="CQ219" s="14">
        <f t="shared" si="260"/>
        <v>0</v>
      </c>
      <c r="CR219" s="14">
        <f t="shared" si="260"/>
        <v>0</v>
      </c>
      <c r="CS219" s="14">
        <f t="shared" si="260"/>
        <v>0</v>
      </c>
      <c r="CT219" s="14">
        <f t="shared" si="260"/>
        <v>0</v>
      </c>
      <c r="CU219" s="14">
        <f t="shared" si="260"/>
        <v>0</v>
      </c>
      <c r="CV219" s="14">
        <f t="shared" si="260"/>
        <v>0</v>
      </c>
      <c r="CW219" s="14">
        <f t="shared" si="260"/>
        <v>0</v>
      </c>
      <c r="CX219" s="14">
        <f t="shared" si="260"/>
        <v>0</v>
      </c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</row>
    <row r="220" spans="1:248" ht="15">
      <c r="A220" s="13" t="s">
        <v>130</v>
      </c>
      <c r="B220" s="14">
        <f t="shared" si="212"/>
        <v>0</v>
      </c>
      <c r="C220" s="14">
        <f aca="true" t="shared" si="261" ref="C220:BM220">C188+C157</f>
        <v>0</v>
      </c>
      <c r="D220" s="14">
        <f t="shared" si="261"/>
        <v>0</v>
      </c>
      <c r="E220" s="14">
        <f t="shared" si="261"/>
        <v>0</v>
      </c>
      <c r="F220" s="14">
        <f t="shared" si="261"/>
        <v>0</v>
      </c>
      <c r="G220" s="14">
        <f t="shared" si="261"/>
        <v>0</v>
      </c>
      <c r="H220" s="14">
        <f t="shared" si="261"/>
        <v>0</v>
      </c>
      <c r="I220" s="14">
        <f t="shared" si="261"/>
        <v>0</v>
      </c>
      <c r="J220" s="14">
        <f t="shared" si="261"/>
        <v>0</v>
      </c>
      <c r="K220" s="14">
        <f t="shared" si="261"/>
        <v>0</v>
      </c>
      <c r="L220" s="14">
        <f t="shared" si="261"/>
        <v>0</v>
      </c>
      <c r="M220" s="14">
        <f t="shared" si="261"/>
        <v>0</v>
      </c>
      <c r="N220" s="14">
        <f t="shared" si="261"/>
        <v>0</v>
      </c>
      <c r="O220" s="14">
        <f t="shared" si="261"/>
        <v>0</v>
      </c>
      <c r="P220" s="14">
        <f t="shared" si="261"/>
        <v>0</v>
      </c>
      <c r="Q220" s="14">
        <f t="shared" si="261"/>
        <v>0</v>
      </c>
      <c r="R220" s="14">
        <f t="shared" si="261"/>
        <v>0</v>
      </c>
      <c r="S220" s="14">
        <f t="shared" si="261"/>
        <v>0</v>
      </c>
      <c r="T220" s="14">
        <f t="shared" si="261"/>
        <v>0</v>
      </c>
      <c r="U220" s="14">
        <f t="shared" si="261"/>
        <v>0</v>
      </c>
      <c r="V220" s="14">
        <f t="shared" si="261"/>
        <v>0</v>
      </c>
      <c r="W220" s="14">
        <f t="shared" si="261"/>
        <v>0</v>
      </c>
      <c r="X220" s="14">
        <f t="shared" si="261"/>
        <v>0</v>
      </c>
      <c r="Y220" s="14">
        <f t="shared" si="261"/>
        <v>0</v>
      </c>
      <c r="Z220" s="14">
        <f t="shared" si="261"/>
        <v>0</v>
      </c>
      <c r="AA220" s="14">
        <f t="shared" si="261"/>
        <v>0</v>
      </c>
      <c r="AB220" s="14">
        <f t="shared" si="261"/>
        <v>0</v>
      </c>
      <c r="AC220" s="14">
        <f t="shared" si="261"/>
        <v>0</v>
      </c>
      <c r="AD220" s="14">
        <f t="shared" si="261"/>
        <v>0</v>
      </c>
      <c r="AE220" s="14">
        <f t="shared" si="261"/>
        <v>0</v>
      </c>
      <c r="AF220" s="14">
        <f t="shared" si="261"/>
        <v>0</v>
      </c>
      <c r="AG220" s="14">
        <f t="shared" si="261"/>
        <v>0</v>
      </c>
      <c r="AH220" s="14">
        <f t="shared" si="261"/>
        <v>0</v>
      </c>
      <c r="AI220" s="14">
        <f t="shared" si="261"/>
        <v>0</v>
      </c>
      <c r="AJ220" s="14">
        <f t="shared" si="261"/>
        <v>0</v>
      </c>
      <c r="AK220" s="14">
        <f t="shared" si="261"/>
        <v>0</v>
      </c>
      <c r="AL220" s="14">
        <f t="shared" si="261"/>
        <v>0</v>
      </c>
      <c r="AM220" s="14">
        <f t="shared" si="261"/>
        <v>0</v>
      </c>
      <c r="AN220" s="14">
        <f t="shared" si="261"/>
        <v>0</v>
      </c>
      <c r="AO220" s="14">
        <f t="shared" si="261"/>
        <v>0</v>
      </c>
      <c r="AP220" s="14">
        <f t="shared" si="261"/>
        <v>0</v>
      </c>
      <c r="AQ220" s="14">
        <f t="shared" si="261"/>
        <v>0</v>
      </c>
      <c r="AR220" s="14">
        <f t="shared" si="261"/>
        <v>0</v>
      </c>
      <c r="AS220" s="14">
        <f t="shared" si="261"/>
        <v>0</v>
      </c>
      <c r="AT220" s="14">
        <f t="shared" si="261"/>
        <v>0</v>
      </c>
      <c r="AU220" s="14">
        <f t="shared" si="261"/>
        <v>0</v>
      </c>
      <c r="AV220" s="14"/>
      <c r="AW220" s="14">
        <f t="shared" si="261"/>
        <v>0</v>
      </c>
      <c r="AX220" s="14">
        <f t="shared" si="261"/>
        <v>0</v>
      </c>
      <c r="AY220" s="14"/>
      <c r="AZ220" s="14"/>
      <c r="BA220" s="14">
        <f t="shared" si="261"/>
        <v>0</v>
      </c>
      <c r="BB220" s="14">
        <f t="shared" si="261"/>
        <v>0</v>
      </c>
      <c r="BC220" s="14">
        <f t="shared" si="261"/>
        <v>0</v>
      </c>
      <c r="BD220" s="14"/>
      <c r="BE220" s="14">
        <f t="shared" si="261"/>
        <v>0</v>
      </c>
      <c r="BF220" s="14">
        <f t="shared" si="261"/>
        <v>0</v>
      </c>
      <c r="BG220" s="14">
        <f t="shared" si="261"/>
        <v>0</v>
      </c>
      <c r="BH220" s="14">
        <f t="shared" si="261"/>
        <v>0</v>
      </c>
      <c r="BI220" s="14">
        <f t="shared" si="261"/>
        <v>0</v>
      </c>
      <c r="BJ220" s="14">
        <f t="shared" si="261"/>
        <v>0</v>
      </c>
      <c r="BK220" s="14">
        <f t="shared" si="261"/>
        <v>0</v>
      </c>
      <c r="BL220" s="14">
        <f t="shared" si="261"/>
        <v>0</v>
      </c>
      <c r="BM220" s="14">
        <f t="shared" si="261"/>
        <v>0</v>
      </c>
      <c r="BN220" s="14">
        <f aca="true" t="shared" si="262" ref="BN220:CX220">BN188+BN157</f>
        <v>0</v>
      </c>
      <c r="BO220" s="14">
        <f t="shared" si="262"/>
        <v>1750</v>
      </c>
      <c r="BP220" s="14">
        <f t="shared" si="262"/>
        <v>0</v>
      </c>
      <c r="BQ220" s="14">
        <f t="shared" si="262"/>
        <v>0</v>
      </c>
      <c r="BR220" s="14">
        <f t="shared" si="262"/>
        <v>0</v>
      </c>
      <c r="BS220" s="14">
        <f t="shared" si="262"/>
        <v>0</v>
      </c>
      <c r="BT220" s="14">
        <f t="shared" si="262"/>
        <v>0</v>
      </c>
      <c r="BU220" s="14">
        <f t="shared" si="262"/>
        <v>0</v>
      </c>
      <c r="BV220" s="14">
        <f t="shared" si="262"/>
        <v>0</v>
      </c>
      <c r="BW220" s="14">
        <f t="shared" si="262"/>
        <v>0</v>
      </c>
      <c r="BX220" s="14">
        <f t="shared" si="262"/>
        <v>0</v>
      </c>
      <c r="BY220" s="14">
        <f t="shared" si="262"/>
        <v>0</v>
      </c>
      <c r="BZ220" s="14">
        <f t="shared" si="262"/>
        <v>0</v>
      </c>
      <c r="CA220" s="14">
        <f t="shared" si="262"/>
        <v>0</v>
      </c>
      <c r="CB220" s="14">
        <f t="shared" si="262"/>
        <v>0</v>
      </c>
      <c r="CC220" s="14">
        <f t="shared" si="262"/>
        <v>0</v>
      </c>
      <c r="CD220" s="14">
        <f t="shared" si="262"/>
        <v>0</v>
      </c>
      <c r="CE220" s="14">
        <f t="shared" si="262"/>
        <v>0</v>
      </c>
      <c r="CF220" s="14">
        <f t="shared" si="262"/>
        <v>0</v>
      </c>
      <c r="CG220" s="14">
        <f t="shared" si="262"/>
        <v>0</v>
      </c>
      <c r="CH220" s="14">
        <f t="shared" si="262"/>
        <v>0</v>
      </c>
      <c r="CI220" s="14">
        <f t="shared" si="262"/>
        <v>0</v>
      </c>
      <c r="CJ220" s="14">
        <f t="shared" si="262"/>
        <v>0</v>
      </c>
      <c r="CK220" s="14">
        <f t="shared" si="262"/>
        <v>0</v>
      </c>
      <c r="CL220" s="14">
        <f t="shared" si="262"/>
        <v>0</v>
      </c>
      <c r="CM220" s="14">
        <f t="shared" si="262"/>
        <v>0</v>
      </c>
      <c r="CN220" s="14">
        <f t="shared" si="262"/>
        <v>0</v>
      </c>
      <c r="CO220" s="14">
        <f t="shared" si="262"/>
        <v>0</v>
      </c>
      <c r="CP220" s="14">
        <f t="shared" si="262"/>
        <v>0</v>
      </c>
      <c r="CQ220" s="14">
        <f t="shared" si="262"/>
        <v>0</v>
      </c>
      <c r="CR220" s="14">
        <f t="shared" si="262"/>
        <v>0</v>
      </c>
      <c r="CS220" s="14">
        <f t="shared" si="262"/>
        <v>0</v>
      </c>
      <c r="CT220" s="14">
        <f t="shared" si="262"/>
        <v>0</v>
      </c>
      <c r="CU220" s="14">
        <f t="shared" si="262"/>
        <v>0</v>
      </c>
      <c r="CV220" s="14">
        <f t="shared" si="262"/>
        <v>0</v>
      </c>
      <c r="CW220" s="14">
        <f t="shared" si="262"/>
        <v>0</v>
      </c>
      <c r="CX220" s="14">
        <f t="shared" si="262"/>
        <v>0</v>
      </c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</row>
    <row r="221" spans="1:248" ht="15">
      <c r="A221" s="13" t="s">
        <v>119</v>
      </c>
      <c r="B221" s="14">
        <f t="shared" si="212"/>
        <v>0</v>
      </c>
      <c r="C221" s="14">
        <f aca="true" t="shared" si="263" ref="C221:BM221">C189+C158</f>
        <v>0</v>
      </c>
      <c r="D221" s="14">
        <f t="shared" si="263"/>
        <v>0</v>
      </c>
      <c r="E221" s="14">
        <f t="shared" si="263"/>
        <v>0</v>
      </c>
      <c r="F221" s="14">
        <f t="shared" si="263"/>
        <v>0</v>
      </c>
      <c r="G221" s="14">
        <f t="shared" si="263"/>
        <v>0</v>
      </c>
      <c r="H221" s="14">
        <f t="shared" si="263"/>
        <v>0</v>
      </c>
      <c r="I221" s="14">
        <f t="shared" si="263"/>
        <v>0</v>
      </c>
      <c r="J221" s="14">
        <f t="shared" si="263"/>
        <v>0</v>
      </c>
      <c r="K221" s="14">
        <f t="shared" si="263"/>
        <v>0</v>
      </c>
      <c r="L221" s="14">
        <f t="shared" si="263"/>
        <v>0</v>
      </c>
      <c r="M221" s="14">
        <f t="shared" si="263"/>
        <v>0</v>
      </c>
      <c r="N221" s="14">
        <f t="shared" si="263"/>
        <v>0</v>
      </c>
      <c r="O221" s="14">
        <f t="shared" si="263"/>
        <v>0</v>
      </c>
      <c r="P221" s="14">
        <f t="shared" si="263"/>
        <v>0</v>
      </c>
      <c r="Q221" s="14">
        <f t="shared" si="263"/>
        <v>0</v>
      </c>
      <c r="R221" s="14">
        <f t="shared" si="263"/>
        <v>0</v>
      </c>
      <c r="S221" s="14">
        <f t="shared" si="263"/>
        <v>0</v>
      </c>
      <c r="T221" s="14">
        <f t="shared" si="263"/>
        <v>0</v>
      </c>
      <c r="U221" s="14">
        <f t="shared" si="263"/>
        <v>0</v>
      </c>
      <c r="V221" s="14">
        <f t="shared" si="263"/>
        <v>0</v>
      </c>
      <c r="W221" s="14">
        <f t="shared" si="263"/>
        <v>0</v>
      </c>
      <c r="X221" s="14">
        <f t="shared" si="263"/>
        <v>0</v>
      </c>
      <c r="Y221" s="14">
        <f t="shared" si="263"/>
        <v>0</v>
      </c>
      <c r="Z221" s="14">
        <f t="shared" si="263"/>
        <v>0</v>
      </c>
      <c r="AA221" s="14">
        <f t="shared" si="263"/>
        <v>0</v>
      </c>
      <c r="AB221" s="14">
        <f t="shared" si="263"/>
        <v>0</v>
      </c>
      <c r="AC221" s="14">
        <f t="shared" si="263"/>
        <v>0</v>
      </c>
      <c r="AD221" s="14">
        <f t="shared" si="263"/>
        <v>0</v>
      </c>
      <c r="AE221" s="14">
        <f t="shared" si="263"/>
        <v>0</v>
      </c>
      <c r="AF221" s="14">
        <f t="shared" si="263"/>
        <v>0</v>
      </c>
      <c r="AG221" s="14">
        <f t="shared" si="263"/>
        <v>0</v>
      </c>
      <c r="AH221" s="14">
        <f t="shared" si="263"/>
        <v>0</v>
      </c>
      <c r="AI221" s="14">
        <f t="shared" si="263"/>
        <v>0</v>
      </c>
      <c r="AJ221" s="14">
        <f t="shared" si="263"/>
        <v>0</v>
      </c>
      <c r="AK221" s="14">
        <f t="shared" si="263"/>
        <v>0</v>
      </c>
      <c r="AL221" s="14">
        <f t="shared" si="263"/>
        <v>0</v>
      </c>
      <c r="AM221" s="14">
        <f t="shared" si="263"/>
        <v>0</v>
      </c>
      <c r="AN221" s="14">
        <f t="shared" si="263"/>
        <v>0</v>
      </c>
      <c r="AO221" s="14">
        <f t="shared" si="263"/>
        <v>0</v>
      </c>
      <c r="AP221" s="14">
        <f t="shared" si="263"/>
        <v>0</v>
      </c>
      <c r="AQ221" s="14">
        <f t="shared" si="263"/>
        <v>0</v>
      </c>
      <c r="AR221" s="14">
        <f t="shared" si="263"/>
        <v>0</v>
      </c>
      <c r="AS221" s="14">
        <f t="shared" si="263"/>
        <v>0</v>
      </c>
      <c r="AT221" s="14">
        <f t="shared" si="263"/>
        <v>0</v>
      </c>
      <c r="AU221" s="14">
        <f t="shared" si="263"/>
        <v>0</v>
      </c>
      <c r="AV221" s="14"/>
      <c r="AW221" s="14">
        <f t="shared" si="263"/>
        <v>0</v>
      </c>
      <c r="AX221" s="14">
        <f t="shared" si="263"/>
        <v>0</v>
      </c>
      <c r="AY221" s="14"/>
      <c r="AZ221" s="14"/>
      <c r="BA221" s="14">
        <f t="shared" si="263"/>
        <v>0</v>
      </c>
      <c r="BB221" s="14">
        <f t="shared" si="263"/>
        <v>0</v>
      </c>
      <c r="BC221" s="14">
        <f t="shared" si="263"/>
        <v>0</v>
      </c>
      <c r="BD221" s="14"/>
      <c r="BE221" s="14">
        <f t="shared" si="263"/>
        <v>0</v>
      </c>
      <c r="BF221" s="14">
        <f t="shared" si="263"/>
        <v>0</v>
      </c>
      <c r="BG221" s="14">
        <f t="shared" si="263"/>
        <v>0</v>
      </c>
      <c r="BH221" s="14">
        <f t="shared" si="263"/>
        <v>0</v>
      </c>
      <c r="BI221" s="14">
        <f t="shared" si="263"/>
        <v>0</v>
      </c>
      <c r="BJ221" s="14">
        <f t="shared" si="263"/>
        <v>0</v>
      </c>
      <c r="BK221" s="14">
        <f t="shared" si="263"/>
        <v>0</v>
      </c>
      <c r="BL221" s="14">
        <f t="shared" si="263"/>
        <v>0</v>
      </c>
      <c r="BM221" s="14">
        <f t="shared" si="263"/>
        <v>0</v>
      </c>
      <c r="BN221" s="14">
        <f aca="true" t="shared" si="264" ref="BN221:CX221">BN189+BN158</f>
        <v>0</v>
      </c>
      <c r="BO221" s="14">
        <f t="shared" si="264"/>
        <v>0</v>
      </c>
      <c r="BP221" s="14">
        <f t="shared" si="264"/>
        <v>0</v>
      </c>
      <c r="BQ221" s="14">
        <f t="shared" si="264"/>
        <v>0</v>
      </c>
      <c r="BR221" s="14">
        <f t="shared" si="264"/>
        <v>0</v>
      </c>
      <c r="BS221" s="14">
        <f t="shared" si="264"/>
        <v>0</v>
      </c>
      <c r="BT221" s="14">
        <f t="shared" si="264"/>
        <v>0</v>
      </c>
      <c r="BU221" s="14">
        <f t="shared" si="264"/>
        <v>0</v>
      </c>
      <c r="BV221" s="14">
        <f t="shared" si="264"/>
        <v>0</v>
      </c>
      <c r="BW221" s="14">
        <f t="shared" si="264"/>
        <v>0</v>
      </c>
      <c r="BX221" s="14">
        <f t="shared" si="264"/>
        <v>0</v>
      </c>
      <c r="BY221" s="14">
        <f t="shared" si="264"/>
        <v>0</v>
      </c>
      <c r="BZ221" s="14">
        <f t="shared" si="264"/>
        <v>0</v>
      </c>
      <c r="CA221" s="14">
        <f t="shared" si="264"/>
        <v>0</v>
      </c>
      <c r="CB221" s="14">
        <f t="shared" si="264"/>
        <v>0</v>
      </c>
      <c r="CC221" s="14">
        <f t="shared" si="264"/>
        <v>0</v>
      </c>
      <c r="CD221" s="14">
        <f t="shared" si="264"/>
        <v>0</v>
      </c>
      <c r="CE221" s="14">
        <f t="shared" si="264"/>
        <v>0</v>
      </c>
      <c r="CF221" s="14">
        <f t="shared" si="264"/>
        <v>0</v>
      </c>
      <c r="CG221" s="14">
        <f t="shared" si="264"/>
        <v>0</v>
      </c>
      <c r="CH221" s="14">
        <f t="shared" si="264"/>
        <v>0</v>
      </c>
      <c r="CI221" s="14">
        <f t="shared" si="264"/>
        <v>0</v>
      </c>
      <c r="CJ221" s="14">
        <f t="shared" si="264"/>
        <v>0</v>
      </c>
      <c r="CK221" s="14">
        <f t="shared" si="264"/>
        <v>0</v>
      </c>
      <c r="CL221" s="14">
        <f t="shared" si="264"/>
        <v>0</v>
      </c>
      <c r="CM221" s="14">
        <f t="shared" si="264"/>
        <v>0</v>
      </c>
      <c r="CN221" s="14">
        <f t="shared" si="264"/>
        <v>0</v>
      </c>
      <c r="CO221" s="14">
        <f t="shared" si="264"/>
        <v>0</v>
      </c>
      <c r="CP221" s="14">
        <f t="shared" si="264"/>
        <v>0</v>
      </c>
      <c r="CQ221" s="14">
        <f t="shared" si="264"/>
        <v>0</v>
      </c>
      <c r="CR221" s="14">
        <f t="shared" si="264"/>
        <v>0</v>
      </c>
      <c r="CS221" s="14">
        <f t="shared" si="264"/>
        <v>0</v>
      </c>
      <c r="CT221" s="14">
        <f t="shared" si="264"/>
        <v>0</v>
      </c>
      <c r="CU221" s="14">
        <f t="shared" si="264"/>
        <v>0</v>
      </c>
      <c r="CV221" s="14">
        <f t="shared" si="264"/>
        <v>0</v>
      </c>
      <c r="CW221" s="14">
        <f t="shared" si="264"/>
        <v>0</v>
      </c>
      <c r="CX221" s="14">
        <f t="shared" si="264"/>
        <v>0</v>
      </c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</row>
    <row r="222" spans="1:248" ht="15">
      <c r="A222" s="13" t="s">
        <v>104</v>
      </c>
      <c r="B222" s="14">
        <f t="shared" si="212"/>
        <v>0.017538731365097926</v>
      </c>
      <c r="C222" s="14">
        <f aca="true" t="shared" si="265" ref="C222:BM222">C190+C159</f>
        <v>4.521097492608894</v>
      </c>
      <c r="D222" s="14">
        <f t="shared" si="265"/>
        <v>3.5904</v>
      </c>
      <c r="E222" s="14">
        <f t="shared" si="265"/>
        <v>0</v>
      </c>
      <c r="F222" s="14">
        <f t="shared" si="265"/>
        <v>0</v>
      </c>
      <c r="G222" s="14">
        <f t="shared" si="265"/>
        <v>2.397559131655686</v>
      </c>
      <c r="H222" s="14">
        <f t="shared" si="265"/>
        <v>35.307781115879834</v>
      </c>
      <c r="I222" s="14">
        <f t="shared" si="265"/>
        <v>0</v>
      </c>
      <c r="J222" s="14">
        <f t="shared" si="265"/>
        <v>0</v>
      </c>
      <c r="K222" s="14">
        <f t="shared" si="265"/>
        <v>0.061424763750908655</v>
      </c>
      <c r="L222" s="14">
        <f t="shared" si="265"/>
        <v>1.1768662921348314</v>
      </c>
      <c r="M222" s="14">
        <f t="shared" si="265"/>
        <v>1.1585730337078652</v>
      </c>
      <c r="N222" s="14">
        <f t="shared" si="265"/>
        <v>0.05157037723822216</v>
      </c>
      <c r="O222" s="14">
        <f t="shared" si="265"/>
        <v>29.196563556420813</v>
      </c>
      <c r="P222" s="14">
        <f t="shared" si="265"/>
        <v>4.133131470990428</v>
      </c>
      <c r="Q222" s="14">
        <f t="shared" si="265"/>
        <v>13.88896740454377</v>
      </c>
      <c r="R222" s="14">
        <f t="shared" si="265"/>
        <v>1.3884155060106977</v>
      </c>
      <c r="S222" s="14">
        <f t="shared" si="265"/>
        <v>0.0688675273645804</v>
      </c>
      <c r="T222" s="14">
        <f t="shared" si="265"/>
        <v>4.6220421667870735</v>
      </c>
      <c r="U222" s="14">
        <f t="shared" si="265"/>
        <v>0.2248984329657574</v>
      </c>
      <c r="V222" s="14">
        <f t="shared" si="265"/>
        <v>0.4780650651339725</v>
      </c>
      <c r="W222" s="14">
        <f t="shared" si="265"/>
        <v>0.03315929284601997</v>
      </c>
      <c r="X222" s="14">
        <f t="shared" si="265"/>
        <v>10.44091620441947</v>
      </c>
      <c r="Y222" s="14">
        <f t="shared" si="265"/>
        <v>5.394462355400989</v>
      </c>
      <c r="Z222" s="14">
        <f t="shared" si="265"/>
        <v>0.14606741573033707</v>
      </c>
      <c r="AA222" s="14">
        <f t="shared" si="265"/>
        <v>79.26435161726656</v>
      </c>
      <c r="AB222" s="14">
        <f t="shared" si="265"/>
        <v>12.492140296011499</v>
      </c>
      <c r="AC222" s="14">
        <f t="shared" si="265"/>
        <v>0</v>
      </c>
      <c r="AD222" s="14">
        <f t="shared" si="265"/>
        <v>1.640131367579338</v>
      </c>
      <c r="AE222" s="14">
        <f t="shared" si="265"/>
        <v>0.10069294066695539</v>
      </c>
      <c r="AF222" s="14">
        <f t="shared" si="265"/>
        <v>0</v>
      </c>
      <c r="AG222" s="14">
        <f t="shared" si="265"/>
        <v>0</v>
      </c>
      <c r="AH222" s="14">
        <f t="shared" si="265"/>
        <v>16.683654868600943</v>
      </c>
      <c r="AI222" s="14">
        <f t="shared" si="265"/>
        <v>25.54382649470842</v>
      </c>
      <c r="AJ222" s="14">
        <f t="shared" si="265"/>
        <v>0.7938508026390589</v>
      </c>
      <c r="AK222" s="14">
        <f t="shared" si="265"/>
        <v>26.30319516623119</v>
      </c>
      <c r="AL222" s="14">
        <f t="shared" si="265"/>
        <v>4.362444665354455</v>
      </c>
      <c r="AM222" s="14">
        <f t="shared" si="265"/>
        <v>101.34841143098629</v>
      </c>
      <c r="AN222" s="14">
        <f t="shared" si="265"/>
        <v>10.194122807262755</v>
      </c>
      <c r="AO222" s="14">
        <f t="shared" si="265"/>
        <v>0</v>
      </c>
      <c r="AP222" s="14">
        <f t="shared" si="265"/>
        <v>10.43834442053514</v>
      </c>
      <c r="AQ222" s="14">
        <f t="shared" si="265"/>
        <v>0</v>
      </c>
      <c r="AR222" s="14">
        <f t="shared" si="265"/>
        <v>0.2991604615117817</v>
      </c>
      <c r="AS222" s="14">
        <f t="shared" si="265"/>
        <v>0</v>
      </c>
      <c r="AT222" s="14">
        <f t="shared" si="265"/>
        <v>0.28772878024812676</v>
      </c>
      <c r="AU222" s="14">
        <f t="shared" si="265"/>
        <v>10.690102866273845</v>
      </c>
      <c r="AV222" s="14"/>
      <c r="AW222" s="14">
        <f t="shared" si="265"/>
        <v>0.7174296810639049</v>
      </c>
      <c r="AX222" s="14">
        <f t="shared" si="265"/>
        <v>20.422254415815914</v>
      </c>
      <c r="AY222" s="14"/>
      <c r="AZ222" s="14"/>
      <c r="BA222" s="14">
        <f t="shared" si="265"/>
        <v>59.829096319894425</v>
      </c>
      <c r="BB222" s="14">
        <f t="shared" si="265"/>
        <v>0.12139879440712238</v>
      </c>
      <c r="BC222" s="14">
        <f t="shared" si="265"/>
        <v>50.185</v>
      </c>
      <c r="BD222" s="14"/>
      <c r="BE222" s="14">
        <f t="shared" si="265"/>
        <v>1.340446273830156</v>
      </c>
      <c r="BF222" s="14">
        <f t="shared" si="265"/>
        <v>0.2220155925899435</v>
      </c>
      <c r="BG222" s="14">
        <f t="shared" si="265"/>
        <v>0</v>
      </c>
      <c r="BH222" s="14">
        <f t="shared" si="265"/>
        <v>130.33976000216242</v>
      </c>
      <c r="BI222" s="14">
        <f t="shared" si="265"/>
        <v>0.4767112191170514</v>
      </c>
      <c r="BJ222" s="14">
        <f t="shared" si="265"/>
        <v>22.25</v>
      </c>
      <c r="BK222" s="14">
        <f t="shared" si="265"/>
        <v>0.10129235068110375</v>
      </c>
      <c r="BL222" s="14">
        <f t="shared" si="265"/>
        <v>0</v>
      </c>
      <c r="BM222" s="14">
        <f t="shared" si="265"/>
        <v>0</v>
      </c>
      <c r="BN222" s="14">
        <f aca="true" t="shared" si="266" ref="BN222:CX222">BN190+BN159</f>
        <v>0</v>
      </c>
      <c r="BO222" s="14">
        <f t="shared" si="266"/>
        <v>3.3346718713521835</v>
      </c>
      <c r="BP222" s="14">
        <f t="shared" si="266"/>
        <v>2.0275424627182477</v>
      </c>
      <c r="BQ222" s="14">
        <f t="shared" si="266"/>
        <v>0</v>
      </c>
      <c r="BR222" s="14">
        <f t="shared" si="266"/>
        <v>0</v>
      </c>
      <c r="BS222" s="14">
        <f t="shared" si="266"/>
        <v>0</v>
      </c>
      <c r="BT222" s="14">
        <f t="shared" si="266"/>
        <v>0.039666987408299346</v>
      </c>
      <c r="BU222" s="14">
        <f t="shared" si="266"/>
        <v>0.5185670609727693</v>
      </c>
      <c r="BV222" s="14">
        <f t="shared" si="266"/>
        <v>0</v>
      </c>
      <c r="BW222" s="14">
        <f t="shared" si="266"/>
        <v>0</v>
      </c>
      <c r="BX222" s="14">
        <f t="shared" si="266"/>
        <v>0</v>
      </c>
      <c r="BY222" s="14">
        <f t="shared" si="266"/>
        <v>0</v>
      </c>
      <c r="BZ222" s="14">
        <f t="shared" si="266"/>
        <v>0</v>
      </c>
      <c r="CA222" s="14">
        <f t="shared" si="266"/>
        <v>0</v>
      </c>
      <c r="CB222" s="14">
        <f t="shared" si="266"/>
        <v>0</v>
      </c>
      <c r="CC222" s="14">
        <f t="shared" si="266"/>
        <v>0</v>
      </c>
      <c r="CD222" s="14">
        <f t="shared" si="266"/>
        <v>0</v>
      </c>
      <c r="CE222" s="14">
        <f t="shared" si="266"/>
        <v>0</v>
      </c>
      <c r="CF222" s="14">
        <f t="shared" si="266"/>
        <v>0.2732308805058728</v>
      </c>
      <c r="CG222" s="14">
        <f t="shared" si="266"/>
        <v>0</v>
      </c>
      <c r="CH222" s="14">
        <f t="shared" si="266"/>
        <v>0.0338863395693611</v>
      </c>
      <c r="CI222" s="14">
        <f t="shared" si="266"/>
        <v>4.179336859900747</v>
      </c>
      <c r="CJ222" s="14">
        <f t="shared" si="266"/>
        <v>0</v>
      </c>
      <c r="CK222" s="14">
        <f t="shared" si="266"/>
        <v>0.8375203325501536</v>
      </c>
      <c r="CL222" s="14">
        <f t="shared" si="266"/>
        <v>0</v>
      </c>
      <c r="CM222" s="14">
        <f t="shared" si="266"/>
        <v>0</v>
      </c>
      <c r="CN222" s="14">
        <f t="shared" si="266"/>
        <v>0</v>
      </c>
      <c r="CO222" s="14">
        <f t="shared" si="266"/>
        <v>0</v>
      </c>
      <c r="CP222" s="14">
        <f t="shared" si="266"/>
        <v>0</v>
      </c>
      <c r="CQ222" s="14">
        <f t="shared" si="266"/>
        <v>0</v>
      </c>
      <c r="CR222" s="14">
        <f t="shared" si="266"/>
        <v>0</v>
      </c>
      <c r="CS222" s="14">
        <f t="shared" si="266"/>
        <v>0</v>
      </c>
      <c r="CT222" s="14">
        <f t="shared" si="266"/>
        <v>0</v>
      </c>
      <c r="CU222" s="14">
        <f t="shared" si="266"/>
        <v>0</v>
      </c>
      <c r="CV222" s="14">
        <f t="shared" si="266"/>
        <v>0</v>
      </c>
      <c r="CW222" s="14">
        <f t="shared" si="266"/>
        <v>0</v>
      </c>
      <c r="CX222" s="14">
        <f t="shared" si="266"/>
        <v>0</v>
      </c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</row>
    <row r="223" spans="1:248" ht="15">
      <c r="A223" s="13" t="s">
        <v>118</v>
      </c>
      <c r="B223" s="14">
        <f t="shared" si="212"/>
        <v>0.504908561619459</v>
      </c>
      <c r="C223" s="14">
        <f aca="true" t="shared" si="267" ref="C223:BM223">C191+C160</f>
        <v>244.4373973363216</v>
      </c>
      <c r="D223" s="14">
        <f t="shared" si="267"/>
        <v>34.999728086560005</v>
      </c>
      <c r="E223" s="14">
        <f t="shared" si="267"/>
        <v>15.467339197730642</v>
      </c>
      <c r="F223" s="14">
        <f t="shared" si="267"/>
        <v>0</v>
      </c>
      <c r="G223" s="14">
        <f t="shared" si="267"/>
        <v>33.74004004517309</v>
      </c>
      <c r="H223" s="14">
        <f t="shared" si="267"/>
        <v>598.6978437728691</v>
      </c>
      <c r="I223" s="14">
        <f t="shared" si="267"/>
        <v>7.756489092268596</v>
      </c>
      <c r="J223" s="14">
        <f t="shared" si="267"/>
        <v>0</v>
      </c>
      <c r="K223" s="14">
        <f t="shared" si="267"/>
        <v>2.0314446191625124</v>
      </c>
      <c r="L223" s="14">
        <f t="shared" si="267"/>
        <v>48.212291255370175</v>
      </c>
      <c r="M223" s="14">
        <f t="shared" si="267"/>
        <v>63.161430135581206</v>
      </c>
      <c r="N223" s="14">
        <f t="shared" si="267"/>
        <v>0.12214999999999998</v>
      </c>
      <c r="O223" s="14">
        <f t="shared" si="267"/>
        <v>522.1408433323033</v>
      </c>
      <c r="P223" s="14">
        <f t="shared" si="267"/>
        <v>8.132537578735457</v>
      </c>
      <c r="Q223" s="14">
        <f t="shared" si="267"/>
        <v>298.34131121575393</v>
      </c>
      <c r="R223" s="14">
        <f t="shared" si="267"/>
        <v>24.44971808164293</v>
      </c>
      <c r="S223" s="14">
        <f t="shared" si="267"/>
        <v>27.50614112216882</v>
      </c>
      <c r="T223" s="14">
        <f t="shared" si="267"/>
        <v>89.3071840728617</v>
      </c>
      <c r="U223" s="14">
        <f t="shared" si="267"/>
        <v>25.185922471063527</v>
      </c>
      <c r="V223" s="14">
        <f t="shared" si="267"/>
        <v>231.12219689948796</v>
      </c>
      <c r="W223" s="14">
        <f t="shared" si="267"/>
        <v>2.4963502547853964</v>
      </c>
      <c r="X223" s="14">
        <f t="shared" si="267"/>
        <v>352.5767068370636</v>
      </c>
      <c r="Y223" s="14">
        <f t="shared" si="267"/>
        <v>106.29456124314899</v>
      </c>
      <c r="Z223" s="14">
        <f t="shared" si="267"/>
        <v>2.878168544717317</v>
      </c>
      <c r="AA223" s="14">
        <f t="shared" si="267"/>
        <v>363.23287060018265</v>
      </c>
      <c r="AB223" s="14">
        <f t="shared" si="267"/>
        <v>102.53819224103455</v>
      </c>
      <c r="AC223" s="14">
        <f t="shared" si="267"/>
        <v>0</v>
      </c>
      <c r="AD223" s="14">
        <f t="shared" si="267"/>
        <v>141.20016812736165</v>
      </c>
      <c r="AE223" s="14">
        <f t="shared" si="267"/>
        <v>88.13658890204798</v>
      </c>
      <c r="AF223" s="14">
        <f t="shared" si="267"/>
        <v>0</v>
      </c>
      <c r="AG223" s="14">
        <f t="shared" si="267"/>
        <v>5.211667224369992</v>
      </c>
      <c r="AH223" s="14">
        <f t="shared" si="267"/>
        <v>34.77460421753869</v>
      </c>
      <c r="AI223" s="14">
        <f t="shared" si="267"/>
        <v>705.9180507124731</v>
      </c>
      <c r="AJ223" s="14">
        <f t="shared" si="267"/>
        <v>253.50809187026692</v>
      </c>
      <c r="AK223" s="14">
        <f t="shared" si="267"/>
        <v>323.4691991847914</v>
      </c>
      <c r="AL223" s="14">
        <f t="shared" si="267"/>
        <v>108.66806587094851</v>
      </c>
      <c r="AM223" s="14">
        <f t="shared" si="267"/>
        <v>148.7089393143483</v>
      </c>
      <c r="AN223" s="14">
        <f t="shared" si="267"/>
        <v>115.29950490587446</v>
      </c>
      <c r="AO223" s="14">
        <f t="shared" si="267"/>
        <v>0.6260287482093789</v>
      </c>
      <c r="AP223" s="14">
        <f t="shared" si="267"/>
        <v>423.1790309680278</v>
      </c>
      <c r="AQ223" s="14">
        <f t="shared" si="267"/>
        <v>0</v>
      </c>
      <c r="AR223" s="14">
        <f t="shared" si="267"/>
        <v>25.630148183222538</v>
      </c>
      <c r="AS223" s="14">
        <f t="shared" si="267"/>
        <v>0.07434334919715035</v>
      </c>
      <c r="AT223" s="14">
        <f t="shared" si="267"/>
        <v>259.91754745028675</v>
      </c>
      <c r="AU223" s="14">
        <f t="shared" si="267"/>
        <v>63.04973968649881</v>
      </c>
      <c r="AV223" s="14"/>
      <c r="AW223" s="14">
        <f t="shared" si="267"/>
        <v>12.724919133471252</v>
      </c>
      <c r="AX223" s="14">
        <f t="shared" si="267"/>
        <v>0</v>
      </c>
      <c r="AY223" s="14"/>
      <c r="AZ223" s="14"/>
      <c r="BA223" s="14">
        <f t="shared" si="267"/>
        <v>15.642955424653593</v>
      </c>
      <c r="BB223" s="14">
        <f t="shared" si="267"/>
        <v>0.0316915357190018</v>
      </c>
      <c r="BC223" s="14">
        <f t="shared" si="267"/>
        <v>50.185</v>
      </c>
      <c r="BD223" s="14"/>
      <c r="BE223" s="14">
        <f t="shared" si="267"/>
        <v>1.315884965337955</v>
      </c>
      <c r="BF223" s="14">
        <f t="shared" si="267"/>
        <v>0.23041474654377692</v>
      </c>
      <c r="BG223" s="14">
        <f t="shared" si="267"/>
        <v>0.0023414218816517687</v>
      </c>
      <c r="BH223" s="14">
        <f t="shared" si="267"/>
        <v>64.56551159420378</v>
      </c>
      <c r="BI223" s="14">
        <f t="shared" si="267"/>
        <v>0.06057459328487372</v>
      </c>
      <c r="BJ223" s="14">
        <f t="shared" si="267"/>
        <v>22.25</v>
      </c>
      <c r="BK223" s="14">
        <f t="shared" si="267"/>
        <v>0.02157066389709999</v>
      </c>
      <c r="BL223" s="14">
        <f t="shared" si="267"/>
        <v>0</v>
      </c>
      <c r="BM223" s="14">
        <f t="shared" si="267"/>
        <v>0</v>
      </c>
      <c r="BN223" s="14">
        <f aca="true" t="shared" si="268" ref="BN223:CX223">BN191+BN160</f>
        <v>0</v>
      </c>
      <c r="BO223" s="14">
        <f t="shared" si="268"/>
        <v>77.20222405989162</v>
      </c>
      <c r="BP223" s="14">
        <f t="shared" si="268"/>
        <v>46.94038680160953</v>
      </c>
      <c r="BQ223" s="14">
        <f t="shared" si="268"/>
        <v>0</v>
      </c>
      <c r="BR223" s="14">
        <f t="shared" si="268"/>
        <v>0</v>
      </c>
      <c r="BS223" s="14">
        <f t="shared" si="268"/>
        <v>0</v>
      </c>
      <c r="BT223" s="14">
        <f t="shared" si="268"/>
        <v>0</v>
      </c>
      <c r="BU223" s="14">
        <f t="shared" si="268"/>
        <v>0</v>
      </c>
      <c r="BV223" s="14">
        <f t="shared" si="268"/>
        <v>0</v>
      </c>
      <c r="BW223" s="14">
        <f t="shared" si="268"/>
        <v>0</v>
      </c>
      <c r="BX223" s="14">
        <f t="shared" si="268"/>
        <v>0</v>
      </c>
      <c r="BY223" s="14">
        <f t="shared" si="268"/>
        <v>0</v>
      </c>
      <c r="BZ223" s="14">
        <f t="shared" si="268"/>
        <v>0</v>
      </c>
      <c r="CA223" s="14">
        <f t="shared" si="268"/>
        <v>0</v>
      </c>
      <c r="CB223" s="14">
        <f t="shared" si="268"/>
        <v>0</v>
      </c>
      <c r="CC223" s="14">
        <f t="shared" si="268"/>
        <v>0</v>
      </c>
      <c r="CD223" s="14">
        <f t="shared" si="268"/>
        <v>0</v>
      </c>
      <c r="CE223" s="14">
        <f t="shared" si="268"/>
        <v>0</v>
      </c>
      <c r="CF223" s="14">
        <f t="shared" si="268"/>
        <v>6.3256693523919045</v>
      </c>
      <c r="CG223" s="14">
        <f t="shared" si="268"/>
        <v>0</v>
      </c>
      <c r="CH223" s="14">
        <f t="shared" si="268"/>
        <v>0.07624426403106248</v>
      </c>
      <c r="CI223" s="14">
        <f t="shared" si="268"/>
        <v>3.483650084763706</v>
      </c>
      <c r="CJ223" s="14">
        <f t="shared" si="268"/>
        <v>0</v>
      </c>
      <c r="CK223" s="14">
        <f t="shared" si="268"/>
        <v>39.917554768833455</v>
      </c>
      <c r="CL223" s="14">
        <f t="shared" si="268"/>
        <v>0</v>
      </c>
      <c r="CM223" s="14">
        <f t="shared" si="268"/>
        <v>0</v>
      </c>
      <c r="CN223" s="14">
        <f t="shared" si="268"/>
        <v>0.04268145161290322</v>
      </c>
      <c r="CO223" s="14">
        <f t="shared" si="268"/>
        <v>4.416877130950877</v>
      </c>
      <c r="CP223" s="14">
        <f t="shared" si="268"/>
        <v>0</v>
      </c>
      <c r="CQ223" s="14">
        <f t="shared" si="268"/>
        <v>0</v>
      </c>
      <c r="CR223" s="14">
        <f t="shared" si="268"/>
        <v>0</v>
      </c>
      <c r="CS223" s="14">
        <f t="shared" si="268"/>
        <v>0</v>
      </c>
      <c r="CT223" s="14">
        <f t="shared" si="268"/>
        <v>0</v>
      </c>
      <c r="CU223" s="14">
        <f t="shared" si="268"/>
        <v>0</v>
      </c>
      <c r="CV223" s="14">
        <f t="shared" si="268"/>
        <v>0</v>
      </c>
      <c r="CW223" s="14">
        <f t="shared" si="268"/>
        <v>0</v>
      </c>
      <c r="CX223" s="14">
        <f t="shared" si="268"/>
        <v>0</v>
      </c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</row>
    <row r="224" spans="1:248" ht="15">
      <c r="A224" s="13" t="s">
        <v>165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28"/>
      <c r="AJ224" s="14"/>
      <c r="AK224" s="28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</row>
    <row r="225" spans="1:248" ht="15">
      <c r="A225" s="22" t="s">
        <v>117</v>
      </c>
      <c r="B225" s="23">
        <f>SUM(B196:B224)</f>
        <v>7.899999999999999</v>
      </c>
      <c r="C225" s="23">
        <f aca="true" t="shared" si="269" ref="C225:AX225">SUM(C196:C224)</f>
        <v>510.70000000000005</v>
      </c>
      <c r="D225" s="23">
        <f t="shared" si="269"/>
        <v>677.1000000000001</v>
      </c>
      <c r="E225" s="23">
        <f t="shared" si="269"/>
        <v>224.57399999999998</v>
      </c>
      <c r="F225" s="23">
        <f t="shared" si="269"/>
        <v>63.1</v>
      </c>
      <c r="G225" s="23">
        <f t="shared" si="269"/>
        <v>162.40000000000003</v>
      </c>
      <c r="H225" s="23">
        <f t="shared" si="269"/>
        <v>2836.899999999999</v>
      </c>
      <c r="I225" s="23">
        <f t="shared" si="269"/>
        <v>53.60000000000001</v>
      </c>
      <c r="J225" s="23">
        <f t="shared" si="269"/>
        <v>15.199999999999998</v>
      </c>
      <c r="K225" s="23">
        <f t="shared" si="269"/>
        <v>13.900000000000002</v>
      </c>
      <c r="L225" s="23">
        <f t="shared" si="269"/>
        <v>172.59999999999997</v>
      </c>
      <c r="M225" s="23">
        <f t="shared" si="269"/>
        <v>170.60000000000005</v>
      </c>
      <c r="N225" s="23">
        <f t="shared" si="269"/>
        <v>5.9999999999999964</v>
      </c>
      <c r="O225" s="23">
        <f t="shared" si="269"/>
        <v>2588.8999999999996</v>
      </c>
      <c r="P225" s="23">
        <f t="shared" si="269"/>
        <v>179.10000000000005</v>
      </c>
      <c r="Q225" s="23">
        <f t="shared" si="269"/>
        <v>4739.988999999999</v>
      </c>
      <c r="R225" s="23">
        <f t="shared" si="269"/>
        <v>472.8000000000001</v>
      </c>
      <c r="S225" s="23">
        <f t="shared" si="269"/>
        <v>1700.8</v>
      </c>
      <c r="T225" s="23">
        <f t="shared" si="269"/>
        <v>274.02499999999986</v>
      </c>
      <c r="U225" s="23">
        <f t="shared" si="269"/>
        <v>366.80000000000007</v>
      </c>
      <c r="V225" s="23">
        <f t="shared" si="269"/>
        <v>5702.699999999999</v>
      </c>
      <c r="W225" s="23">
        <f t="shared" si="269"/>
        <v>842.3999999999996</v>
      </c>
      <c r="X225" s="23">
        <f t="shared" si="269"/>
        <v>1664.5000000000005</v>
      </c>
      <c r="Y225" s="23">
        <f t="shared" si="269"/>
        <v>666.6000000000003</v>
      </c>
      <c r="Z225" s="23">
        <f t="shared" si="269"/>
        <v>36.5</v>
      </c>
      <c r="AA225" s="23">
        <f t="shared" si="269"/>
        <v>1619.199</v>
      </c>
      <c r="AB225" s="23">
        <f t="shared" si="269"/>
        <v>156</v>
      </c>
      <c r="AC225" s="23">
        <f t="shared" si="269"/>
        <v>616</v>
      </c>
      <c r="AD225" s="23">
        <f t="shared" si="269"/>
        <v>5083.2</v>
      </c>
      <c r="AE225" s="23">
        <f t="shared" si="269"/>
        <v>464.4</v>
      </c>
      <c r="AF225" s="23">
        <f t="shared" si="269"/>
        <v>0</v>
      </c>
      <c r="AG225" s="23">
        <f t="shared" si="269"/>
        <v>2159.0000000000005</v>
      </c>
      <c r="AH225" s="23">
        <f t="shared" si="269"/>
        <v>187.59999999999968</v>
      </c>
      <c r="AI225" s="23">
        <f t="shared" si="269"/>
        <v>5472.500000000005</v>
      </c>
      <c r="AJ225" s="23">
        <f t="shared" si="269"/>
        <v>4566.600000000003</v>
      </c>
      <c r="AK225" s="23">
        <f t="shared" si="269"/>
        <v>2538.6999999999994</v>
      </c>
      <c r="AL225" s="23">
        <f t="shared" si="269"/>
        <v>3539.7999999999993</v>
      </c>
      <c r="AM225" s="23">
        <f t="shared" si="269"/>
        <v>26950.399999999987</v>
      </c>
      <c r="AN225" s="23">
        <f t="shared" si="269"/>
        <v>624.0999999999999</v>
      </c>
      <c r="AO225" s="23">
        <f t="shared" si="269"/>
        <v>192.89999999999998</v>
      </c>
      <c r="AP225" s="23">
        <f t="shared" si="269"/>
        <v>4547.299999999999</v>
      </c>
      <c r="AQ225" s="23">
        <f t="shared" si="269"/>
        <v>1604.1000000000001</v>
      </c>
      <c r="AR225" s="23">
        <f t="shared" si="269"/>
        <v>2219.8570000000022</v>
      </c>
      <c r="AS225" s="23">
        <f t="shared" si="269"/>
        <v>405.0000000000005</v>
      </c>
      <c r="AT225" s="23">
        <f t="shared" si="269"/>
        <v>1563.0999999999995</v>
      </c>
      <c r="AU225" s="23">
        <f t="shared" si="269"/>
        <v>403.9</v>
      </c>
      <c r="AV225" s="23"/>
      <c r="AW225" s="23">
        <f t="shared" si="269"/>
        <v>600.1999999999999</v>
      </c>
      <c r="AX225" s="23">
        <f t="shared" si="269"/>
        <v>178.66099999999994</v>
      </c>
      <c r="AY225" s="23"/>
      <c r="AZ225" s="23"/>
      <c r="BA225" s="23">
        <f>SUM(BA196:BA224)</f>
        <v>484.7999999999997</v>
      </c>
      <c r="BB225" s="23">
        <f>SUM(BB196:BB224)</f>
        <v>96.90000000000008</v>
      </c>
      <c r="BC225" s="23">
        <f>SUM(BC196:BC224)</f>
        <v>865.1000000000001</v>
      </c>
      <c r="BD225" s="23"/>
      <c r="BE225" s="23">
        <f aca="true" t="shared" si="270" ref="BE225:CX225">SUM(BE196:BE224)</f>
        <v>1090.0000000000005</v>
      </c>
      <c r="BF225" s="23">
        <f t="shared" si="270"/>
        <v>57.5</v>
      </c>
      <c r="BG225" s="23">
        <f t="shared" si="270"/>
        <v>6.399999999999998</v>
      </c>
      <c r="BH225" s="23">
        <f t="shared" si="270"/>
        <v>1375.8999999999976</v>
      </c>
      <c r="BI225" s="23">
        <f t="shared" si="270"/>
        <v>644</v>
      </c>
      <c r="BJ225" s="23">
        <f t="shared" si="270"/>
        <v>573.3999999999997</v>
      </c>
      <c r="BK225" s="23">
        <f t="shared" si="270"/>
        <v>55.60000000000002</v>
      </c>
      <c r="BL225" s="23">
        <f t="shared" si="270"/>
        <v>326.9</v>
      </c>
      <c r="BM225" s="23">
        <f t="shared" si="270"/>
        <v>12289.200000000012</v>
      </c>
      <c r="BN225" s="23">
        <f t="shared" si="270"/>
        <v>0</v>
      </c>
      <c r="BO225" s="23">
        <f t="shared" si="270"/>
        <v>39076.200000000004</v>
      </c>
      <c r="BP225" s="23">
        <f t="shared" si="270"/>
        <v>22695.20000000001</v>
      </c>
      <c r="BQ225" s="23">
        <f t="shared" si="270"/>
        <v>310.0999999999997</v>
      </c>
      <c r="BR225" s="23">
        <f t="shared" si="270"/>
        <v>105.40000000000003</v>
      </c>
      <c r="BS225" s="23">
        <f t="shared" si="270"/>
        <v>0</v>
      </c>
      <c r="BT225" s="23">
        <f t="shared" si="270"/>
        <v>305.5999999999997</v>
      </c>
      <c r="BU225" s="23">
        <f t="shared" si="270"/>
        <v>2934.899999999999</v>
      </c>
      <c r="BV225" s="23">
        <f t="shared" si="270"/>
        <v>2030.4199999999983</v>
      </c>
      <c r="BW225" s="23">
        <f t="shared" si="270"/>
        <v>0</v>
      </c>
      <c r="BX225" s="23">
        <f t="shared" si="270"/>
        <v>0</v>
      </c>
      <c r="BY225" s="23">
        <f t="shared" si="270"/>
        <v>6.229999999999991</v>
      </c>
      <c r="BZ225" s="23">
        <f t="shared" si="270"/>
        <v>1627.2</v>
      </c>
      <c r="CA225" s="23">
        <f t="shared" si="270"/>
        <v>856.6999999999998</v>
      </c>
      <c r="CB225" s="23">
        <f t="shared" si="270"/>
        <v>589</v>
      </c>
      <c r="CC225" s="23">
        <f t="shared" si="270"/>
        <v>0</v>
      </c>
      <c r="CD225" s="23">
        <f t="shared" si="270"/>
        <v>180.80000000000007</v>
      </c>
      <c r="CE225" s="23">
        <f t="shared" si="270"/>
        <v>0.7000000000000003</v>
      </c>
      <c r="CF225" s="23">
        <f t="shared" si="270"/>
        <v>3058.399999999996</v>
      </c>
      <c r="CG225" s="23">
        <f t="shared" si="270"/>
        <v>28</v>
      </c>
      <c r="CH225" s="23">
        <f t="shared" si="270"/>
        <v>24.199999999999996</v>
      </c>
      <c r="CI225" s="23">
        <f t="shared" si="270"/>
        <v>396.6999999999993</v>
      </c>
      <c r="CJ225" s="23">
        <f t="shared" si="270"/>
        <v>65.20000000000002</v>
      </c>
      <c r="CK225" s="23">
        <f t="shared" si="270"/>
        <v>1747.7999999999997</v>
      </c>
      <c r="CL225" s="23">
        <f t="shared" si="270"/>
        <v>50.400000000000006</v>
      </c>
      <c r="CM225" s="23">
        <f t="shared" si="270"/>
        <v>41.900000000000006</v>
      </c>
      <c r="CN225" s="23">
        <f t="shared" si="270"/>
        <v>729.2</v>
      </c>
      <c r="CO225" s="23">
        <f t="shared" si="270"/>
        <v>320.5</v>
      </c>
      <c r="CP225" s="23">
        <f t="shared" si="270"/>
        <v>73.90000000000003</v>
      </c>
      <c r="CQ225" s="23">
        <f t="shared" si="270"/>
        <v>28.89999999999999</v>
      </c>
      <c r="CR225" s="23">
        <f t="shared" si="270"/>
        <v>8</v>
      </c>
      <c r="CS225" s="23">
        <f t="shared" si="270"/>
        <v>0.5</v>
      </c>
      <c r="CT225" s="23">
        <f t="shared" si="270"/>
        <v>277.6</v>
      </c>
      <c r="CU225" s="23">
        <f t="shared" si="270"/>
        <v>24.5</v>
      </c>
      <c r="CV225" s="23">
        <f t="shared" si="270"/>
        <v>2.4</v>
      </c>
      <c r="CW225" s="23">
        <f t="shared" si="270"/>
        <v>250.8</v>
      </c>
      <c r="CX225" s="23">
        <f t="shared" si="270"/>
        <v>44</v>
      </c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</row>
    <row r="226" spans="2:256" ht="15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</row>
    <row r="227" s="63" customFormat="1" ht="15">
      <c r="A2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2.77734375" style="12" customWidth="1"/>
    <col min="2" max="16384" width="8.77734375" style="12" customWidth="1"/>
  </cols>
  <sheetData>
    <row r="1" spans="2:19" ht="12.75">
      <c r="B1" s="3" t="s">
        <v>25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25</v>
      </c>
      <c r="H1" s="3" t="s">
        <v>25</v>
      </c>
      <c r="I1" s="3" t="s">
        <v>58</v>
      </c>
      <c r="J1" s="3" t="s">
        <v>58</v>
      </c>
      <c r="K1" s="3" t="s">
        <v>58</v>
      </c>
      <c r="L1" s="3" t="s">
        <v>58</v>
      </c>
      <c r="M1" s="3" t="s">
        <v>58</v>
      </c>
      <c r="N1" s="3" t="s">
        <v>58</v>
      </c>
      <c r="O1" s="3" t="s">
        <v>58</v>
      </c>
      <c r="P1" s="3" t="s">
        <v>58</v>
      </c>
      <c r="Q1" s="3" t="s">
        <v>58</v>
      </c>
      <c r="R1" s="3" t="s">
        <v>58</v>
      </c>
      <c r="S1" s="3" t="s">
        <v>58</v>
      </c>
    </row>
    <row r="2" spans="2:19" ht="38.25">
      <c r="B2" s="4" t="s">
        <v>2</v>
      </c>
      <c r="C2" s="4" t="s">
        <v>4</v>
      </c>
      <c r="D2" s="4" t="s">
        <v>14</v>
      </c>
      <c r="E2" s="4" t="s">
        <v>18</v>
      </c>
      <c r="F2" s="4" t="s">
        <v>20</v>
      </c>
      <c r="G2" s="4" t="s">
        <v>22</v>
      </c>
      <c r="H2" s="4" t="s">
        <v>23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41</v>
      </c>
      <c r="P2" s="4" t="s">
        <v>48</v>
      </c>
      <c r="Q2" s="4" t="s">
        <v>49</v>
      </c>
      <c r="R2" s="4" t="s">
        <v>55</v>
      </c>
      <c r="S2" s="4" t="s">
        <v>56</v>
      </c>
    </row>
    <row r="3" spans="1:19" ht="12.75">
      <c r="A3" s="54" t="s">
        <v>151</v>
      </c>
      <c r="B3" s="47">
        <v>33.1</v>
      </c>
      <c r="C3" s="47">
        <v>0.9</v>
      </c>
      <c r="D3" s="47">
        <v>331.6</v>
      </c>
      <c r="E3" s="47">
        <v>67.5</v>
      </c>
      <c r="F3" s="47">
        <v>415.5</v>
      </c>
      <c r="G3" s="47">
        <v>1.6</v>
      </c>
      <c r="H3" s="47">
        <v>61.5</v>
      </c>
      <c r="I3" s="47">
        <v>542.4</v>
      </c>
      <c r="J3" s="47">
        <v>691.8</v>
      </c>
      <c r="K3" s="47">
        <v>336.3</v>
      </c>
      <c r="L3" s="47">
        <v>139.2</v>
      </c>
      <c r="M3" s="47">
        <v>319.7</v>
      </c>
      <c r="N3" s="47">
        <v>40.9</v>
      </c>
      <c r="O3" s="47">
        <v>59.8</v>
      </c>
      <c r="P3" s="47">
        <v>74.8</v>
      </c>
      <c r="Q3" s="47">
        <v>103.7</v>
      </c>
      <c r="R3" s="47">
        <v>7.5</v>
      </c>
      <c r="S3" s="47">
        <v>44.5</v>
      </c>
    </row>
    <row r="4" ht="12.75"/>
    <row r="5" spans="1:19" ht="12.75">
      <c r="A5" s="12" t="s">
        <v>132</v>
      </c>
      <c r="B5" s="14">
        <f>IF(B3&gt;100,100+((B3-100)*0.1),B3)</f>
        <v>33.1</v>
      </c>
      <c r="C5" s="14">
        <f aca="true" t="shared" si="0" ref="C5:R5">IF(C3&gt;100,100+((C3-100)*0.1),C3)</f>
        <v>0.9</v>
      </c>
      <c r="D5" s="14">
        <f t="shared" si="0"/>
        <v>123.16</v>
      </c>
      <c r="E5" s="14">
        <f t="shared" si="0"/>
        <v>67.5</v>
      </c>
      <c r="F5" s="14">
        <f t="shared" si="0"/>
        <v>131.55</v>
      </c>
      <c r="G5" s="14">
        <f>IF(G3&gt;100,100+((G3-100)*0.1),G3)</f>
        <v>1.6</v>
      </c>
      <c r="H5" s="14">
        <f t="shared" si="0"/>
        <v>61.5</v>
      </c>
      <c r="I5" s="14">
        <f>IF(I3&gt;100,100+((I3-100)*0.1),I3)</f>
        <v>144.24</v>
      </c>
      <c r="J5" s="14">
        <f t="shared" si="0"/>
        <v>159.18</v>
      </c>
      <c r="K5" s="14">
        <f>IF(K3&gt;100,100+((K3-100)*0.1),K3)</f>
        <v>123.63</v>
      </c>
      <c r="L5" s="14">
        <f t="shared" si="0"/>
        <v>103.92</v>
      </c>
      <c r="M5" s="14">
        <f t="shared" si="0"/>
        <v>121.97</v>
      </c>
      <c r="N5" s="14">
        <f t="shared" si="0"/>
        <v>40.9</v>
      </c>
      <c r="O5" s="14">
        <f t="shared" si="0"/>
        <v>59.8</v>
      </c>
      <c r="P5" s="14">
        <f t="shared" si="0"/>
        <v>74.8</v>
      </c>
      <c r="Q5" s="14">
        <f>IF(Q3&gt;100,100+((Q3-100)*0.1),Q3)</f>
        <v>100.37</v>
      </c>
      <c r="R5" s="14">
        <f t="shared" si="0"/>
        <v>7.5</v>
      </c>
      <c r="S5" s="14">
        <f>IF(S3&gt;100,100+((S3-100)*0.1),S3)</f>
        <v>44.5</v>
      </c>
    </row>
    <row r="6" spans="1:19" ht="12.75">
      <c r="A6" s="12" t="s">
        <v>131</v>
      </c>
      <c r="B6" s="14">
        <f>B3-B5</f>
        <v>0</v>
      </c>
      <c r="C6" s="14">
        <f aca="true" t="shared" si="1" ref="C6:R6">C3-C5</f>
        <v>0</v>
      </c>
      <c r="D6" s="14">
        <f t="shared" si="1"/>
        <v>208.44000000000003</v>
      </c>
      <c r="E6" s="14">
        <f t="shared" si="1"/>
        <v>0</v>
      </c>
      <c r="F6" s="14">
        <f t="shared" si="1"/>
        <v>283.95</v>
      </c>
      <c r="G6" s="14">
        <f>G3-G5</f>
        <v>0</v>
      </c>
      <c r="H6" s="14">
        <f t="shared" si="1"/>
        <v>0</v>
      </c>
      <c r="I6" s="14">
        <f>I3-I5-I7</f>
        <v>73.95999999999998</v>
      </c>
      <c r="J6" s="14">
        <f t="shared" si="1"/>
        <v>532.6199999999999</v>
      </c>
      <c r="K6" s="14">
        <f>K3-K5</f>
        <v>212.67000000000002</v>
      </c>
      <c r="L6" s="14">
        <f t="shared" si="1"/>
        <v>35.27999999999999</v>
      </c>
      <c r="M6" s="14">
        <f t="shared" si="1"/>
        <v>197.73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>Q3-Q5</f>
        <v>3.3299999999999983</v>
      </c>
      <c r="R6" s="14">
        <f t="shared" si="1"/>
        <v>0</v>
      </c>
      <c r="S6" s="14">
        <f>S3-S5</f>
        <v>0</v>
      </c>
    </row>
    <row r="7" spans="1:19" ht="12.75">
      <c r="A7" s="12" t="s">
        <v>168</v>
      </c>
      <c r="B7" s="14"/>
      <c r="C7" s="14"/>
      <c r="D7" s="14"/>
      <c r="E7" s="14"/>
      <c r="F7" s="14"/>
      <c r="G7" s="14"/>
      <c r="H7" s="14"/>
      <c r="I7" s="14">
        <f>SUM(I18:I21)</f>
        <v>324.2</v>
      </c>
      <c r="J7" s="14"/>
      <c r="K7" s="14"/>
      <c r="L7" s="14"/>
      <c r="M7" s="14"/>
      <c r="N7" s="14"/>
      <c r="O7" s="14"/>
      <c r="P7" s="14"/>
      <c r="Q7" s="14"/>
      <c r="R7" s="14"/>
      <c r="S7" s="14"/>
    </row>
    <row r="8" ht="12.75"/>
    <row r="9" ht="12.75">
      <c r="A9" s="19" t="s">
        <v>164</v>
      </c>
    </row>
    <row r="10" spans="1:19" ht="12.75">
      <c r="A10" s="12" t="s">
        <v>163</v>
      </c>
      <c r="B10" s="59">
        <v>3.92</v>
      </c>
      <c r="C10" s="59">
        <v>0</v>
      </c>
      <c r="D10" s="59">
        <v>22.674516035827796</v>
      </c>
      <c r="E10" s="59">
        <v>1.0340563634523248</v>
      </c>
      <c r="F10" s="59">
        <v>0.20652193826142715</v>
      </c>
      <c r="G10" s="59">
        <v>10.394897871240195</v>
      </c>
      <c r="H10" s="59">
        <v>2.4240770465489567</v>
      </c>
      <c r="I10" s="59">
        <v>20.506733450755906</v>
      </c>
      <c r="J10" s="59">
        <v>0.28389986722511584</v>
      </c>
      <c r="K10" s="59">
        <v>4.84</v>
      </c>
      <c r="L10" s="59">
        <v>0.35162274238322083</v>
      </c>
      <c r="M10" s="59">
        <v>51.91388888888889</v>
      </c>
      <c r="N10" s="59">
        <v>6.871726041666666</v>
      </c>
      <c r="O10" s="59">
        <v>8.998796487778417</v>
      </c>
      <c r="P10" s="59">
        <v>0.12139879440712238</v>
      </c>
      <c r="Q10" s="59">
        <v>0</v>
      </c>
      <c r="R10" s="59">
        <v>125.32425584463175</v>
      </c>
      <c r="S10" s="12">
        <v>0</v>
      </c>
    </row>
    <row r="11" spans="1:19" ht="12.75">
      <c r="A11" s="12" t="s">
        <v>118</v>
      </c>
      <c r="B11" s="59">
        <v>211.9384948289305</v>
      </c>
      <c r="C11" s="59">
        <v>14.567339197730641</v>
      </c>
      <c r="D11" s="59">
        <v>405.5028908528964</v>
      </c>
      <c r="E11" s="59">
        <v>19.98005614404535</v>
      </c>
      <c r="F11" s="59">
        <v>99.84374002636052</v>
      </c>
      <c r="G11" s="59">
        <v>351.0227251702429</v>
      </c>
      <c r="H11" s="59">
        <v>47.764946552001014</v>
      </c>
      <c r="I11" s="59">
        <v>566.7151437564256</v>
      </c>
      <c r="J11" s="59">
        <v>93.64356046668124</v>
      </c>
      <c r="K11" s="59">
        <v>23.46919918479139</v>
      </c>
      <c r="L11" s="59">
        <v>8.758887793919735</v>
      </c>
      <c r="M11" s="59">
        <v>76.17346185644568</v>
      </c>
      <c r="N11" s="59">
        <v>77.72190167147055</v>
      </c>
      <c r="O11" s="59">
        <v>364.81857890078453</v>
      </c>
      <c r="P11" s="59">
        <v>0.0316915357190018</v>
      </c>
      <c r="Q11" s="59">
        <v>0</v>
      </c>
      <c r="R11" s="59">
        <v>62.08101575173445</v>
      </c>
      <c r="S11" s="12">
        <v>0</v>
      </c>
    </row>
    <row r="12" ht="12.75"/>
    <row r="13" ht="12.75">
      <c r="A13" s="19" t="s">
        <v>157</v>
      </c>
    </row>
    <row r="14" spans="1:19" ht="12.75">
      <c r="A14" s="12" t="s">
        <v>132</v>
      </c>
      <c r="B14" s="14">
        <f>IF(SUM(B$10:B$11)=0,B$5/2,B$5*B10/(B$10+B$11))</f>
        <v>0.601097492608894</v>
      </c>
      <c r="C14" s="14">
        <f aca="true" t="shared" si="2" ref="C14:S14">IF(SUM(C$10:C$11)=0,C$5/2,C$5*C10/(C$10+C$11))</f>
        <v>0</v>
      </c>
      <c r="D14" s="14">
        <f t="shared" si="2"/>
        <v>6.522047520593017</v>
      </c>
      <c r="E14" s="14">
        <f t="shared" si="2"/>
        <v>3.3215204547957113</v>
      </c>
      <c r="F14" s="14">
        <f t="shared" si="2"/>
        <v>0.2715431268725454</v>
      </c>
      <c r="G14" s="14">
        <f t="shared" si="2"/>
        <v>0.04601833317927425</v>
      </c>
      <c r="H14" s="14">
        <f t="shared" si="2"/>
        <v>2.9703853088520327</v>
      </c>
      <c r="I14" s="14">
        <f t="shared" si="2"/>
        <v>5.037093043952515</v>
      </c>
      <c r="J14" s="14">
        <f t="shared" si="2"/>
        <v>0.48112852944434004</v>
      </c>
      <c r="K14" s="14">
        <f t="shared" si="2"/>
        <v>21.136917229416476</v>
      </c>
      <c r="L14" s="14">
        <f t="shared" si="2"/>
        <v>4.0108219229712345</v>
      </c>
      <c r="M14" s="14">
        <f t="shared" si="2"/>
        <v>49.434522542097405</v>
      </c>
      <c r="N14" s="14">
        <f t="shared" si="2"/>
        <v>3.3223967655960873</v>
      </c>
      <c r="O14" s="14">
        <f t="shared" si="2"/>
        <v>1.439547932756722</v>
      </c>
      <c r="P14" s="14">
        <f t="shared" si="2"/>
        <v>59.3155022539414</v>
      </c>
      <c r="Q14" s="14">
        <f t="shared" si="2"/>
        <v>50.185</v>
      </c>
      <c r="R14" s="14">
        <f t="shared" si="2"/>
        <v>5.015504157530665</v>
      </c>
      <c r="S14" s="14">
        <f t="shared" si="2"/>
        <v>22.25</v>
      </c>
    </row>
    <row r="15" spans="1:19" ht="12.75">
      <c r="A15" s="12" t="s">
        <v>118</v>
      </c>
      <c r="B15" s="14">
        <f>IF(SUM(B$10:B$11)=0,B$5/2,B$5*B11/(B$10+B$11))</f>
        <v>32.49890250739111</v>
      </c>
      <c r="C15" s="14">
        <f aca="true" t="shared" si="3" ref="C15:S15">IF(SUM(C$10:C$11)=0,C$5/2,C$5*C11/(C$10+C$11))</f>
        <v>0.8999999999999999</v>
      </c>
      <c r="D15" s="14">
        <f t="shared" si="3"/>
        <v>116.63795247940698</v>
      </c>
      <c r="E15" s="14">
        <f t="shared" si="3"/>
        <v>64.17847954520428</v>
      </c>
      <c r="F15" s="14">
        <f t="shared" si="3"/>
        <v>131.27845687312745</v>
      </c>
      <c r="G15" s="14">
        <f t="shared" si="3"/>
        <v>1.5539816668207258</v>
      </c>
      <c r="H15" s="14">
        <f t="shared" si="3"/>
        <v>58.52961469114797</v>
      </c>
      <c r="I15" s="14">
        <f t="shared" si="3"/>
        <v>139.2029069560475</v>
      </c>
      <c r="J15" s="14">
        <f t="shared" si="3"/>
        <v>158.69887147055567</v>
      </c>
      <c r="K15" s="14">
        <f t="shared" si="3"/>
        <v>102.49308277058351</v>
      </c>
      <c r="L15" s="14">
        <f t="shared" si="3"/>
        <v>99.90917807702877</v>
      </c>
      <c r="M15" s="14">
        <f t="shared" si="3"/>
        <v>72.5354774579026</v>
      </c>
      <c r="N15" s="14">
        <f t="shared" si="3"/>
        <v>37.57760323440391</v>
      </c>
      <c r="O15" s="14">
        <f t="shared" si="3"/>
        <v>58.36045206724328</v>
      </c>
      <c r="P15" s="14">
        <f t="shared" si="3"/>
        <v>15.484497746058585</v>
      </c>
      <c r="Q15" s="14">
        <f t="shared" si="3"/>
        <v>50.185</v>
      </c>
      <c r="R15" s="14">
        <f t="shared" si="3"/>
        <v>2.484495842469335</v>
      </c>
      <c r="S15" s="14">
        <f t="shared" si="3"/>
        <v>22.25</v>
      </c>
    </row>
    <row r="16" spans="2:19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9" t="s">
        <v>167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13" t="s">
        <v>94</v>
      </c>
      <c r="B18" s="14"/>
      <c r="C18" s="14"/>
      <c r="D18" s="14"/>
      <c r="E18" s="14"/>
      <c r="F18" s="14"/>
      <c r="G18" s="14"/>
      <c r="H18" s="14"/>
      <c r="I18" s="14">
        <v>51.3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13" t="s">
        <v>95</v>
      </c>
      <c r="B19" s="14"/>
      <c r="C19" s="14"/>
      <c r="D19" s="14"/>
      <c r="E19" s="14"/>
      <c r="F19" s="14"/>
      <c r="G19" s="14"/>
      <c r="H19" s="14"/>
      <c r="I19" s="14">
        <v>212.2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13" t="s">
        <v>98</v>
      </c>
      <c r="B20" s="14"/>
      <c r="C20" s="14"/>
      <c r="D20" s="14"/>
      <c r="E20" s="14"/>
      <c r="F20" s="14"/>
      <c r="G20" s="14"/>
      <c r="H20" s="14"/>
      <c r="I20" s="14">
        <v>10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12" t="s">
        <v>107</v>
      </c>
      <c r="B21" s="14"/>
      <c r="C21" s="14"/>
      <c r="D21" s="14"/>
      <c r="E21" s="14"/>
      <c r="F21" s="14"/>
      <c r="G21" s="14"/>
      <c r="H21" s="14"/>
      <c r="I21" s="14">
        <v>50.7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2:19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18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19" t="s">
        <v>113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26" ht="33.75">
      <c r="A25" s="57" t="s">
        <v>158</v>
      </c>
      <c r="B25" s="55" t="s">
        <v>159</v>
      </c>
      <c r="C25" s="55" t="s">
        <v>159</v>
      </c>
      <c r="D25" s="55" t="s">
        <v>160</v>
      </c>
      <c r="E25" s="55" t="s">
        <v>159</v>
      </c>
      <c r="F25" s="55" t="s">
        <v>154</v>
      </c>
      <c r="G25" s="55" t="s">
        <v>159</v>
      </c>
      <c r="H25" s="55" t="s">
        <v>159</v>
      </c>
      <c r="I25" s="55" t="s">
        <v>169</v>
      </c>
      <c r="J25" s="55" t="s">
        <v>154</v>
      </c>
      <c r="K25" s="55" t="s">
        <v>154</v>
      </c>
      <c r="L25" s="55" t="s">
        <v>160</v>
      </c>
      <c r="M25" s="55" t="s">
        <v>154</v>
      </c>
      <c r="N25" s="55" t="s">
        <v>159</v>
      </c>
      <c r="O25" s="55" t="s">
        <v>159</v>
      </c>
      <c r="P25" s="55" t="s">
        <v>159</v>
      </c>
      <c r="Q25" s="55" t="s">
        <v>160</v>
      </c>
      <c r="R25" s="55" t="s">
        <v>159</v>
      </c>
      <c r="S25" s="55" t="s">
        <v>159</v>
      </c>
      <c r="W25" s="9"/>
      <c r="X25" s="9"/>
      <c r="Y25" s="9"/>
      <c r="Z25" s="9"/>
    </row>
    <row r="26" spans="1:22" ht="12.75">
      <c r="A26" s="13" t="s">
        <v>93</v>
      </c>
      <c r="B26" s="58" t="s">
        <v>115</v>
      </c>
      <c r="C26" s="58" t="s">
        <v>115</v>
      </c>
      <c r="D26" s="12">
        <v>46</v>
      </c>
      <c r="E26" s="58" t="s">
        <v>115</v>
      </c>
      <c r="F26" s="16">
        <v>201</v>
      </c>
      <c r="G26" s="58" t="s">
        <v>115</v>
      </c>
      <c r="H26" s="58" t="s">
        <v>115</v>
      </c>
      <c r="I26" s="58">
        <v>15451</v>
      </c>
      <c r="J26" s="16">
        <v>22027</v>
      </c>
      <c r="K26" s="16">
        <v>21613</v>
      </c>
      <c r="L26" s="12">
        <v>1499</v>
      </c>
      <c r="M26" s="16">
        <v>2200</v>
      </c>
      <c r="N26" s="58" t="s">
        <v>115</v>
      </c>
      <c r="O26" s="58" t="s">
        <v>115</v>
      </c>
      <c r="P26" s="58" t="s">
        <v>115</v>
      </c>
      <c r="Q26" s="58">
        <v>431</v>
      </c>
      <c r="R26" s="58" t="s">
        <v>115</v>
      </c>
      <c r="S26" s="58" t="s">
        <v>115</v>
      </c>
      <c r="U26" s="12" t="s">
        <v>93</v>
      </c>
      <c r="V26" s="12">
        <v>15451</v>
      </c>
    </row>
    <row r="27" spans="1:22" ht="12.75">
      <c r="A27" s="13" t="s">
        <v>94</v>
      </c>
      <c r="B27" s="58" t="s">
        <v>115</v>
      </c>
      <c r="C27" s="58" t="s">
        <v>115</v>
      </c>
      <c r="D27" s="12">
        <v>2738</v>
      </c>
      <c r="E27" s="58" t="s">
        <v>115</v>
      </c>
      <c r="F27" s="16">
        <v>5617</v>
      </c>
      <c r="G27" s="58" t="s">
        <v>115</v>
      </c>
      <c r="H27" s="58" t="s">
        <v>115</v>
      </c>
      <c r="I27" s="64">
        <f>23425-1320</f>
        <v>22105</v>
      </c>
      <c r="J27" s="16">
        <v>39319</v>
      </c>
      <c r="K27" s="16">
        <v>14081</v>
      </c>
      <c r="L27" s="12">
        <v>2263</v>
      </c>
      <c r="M27" s="16">
        <v>8650</v>
      </c>
      <c r="N27" s="58" t="s">
        <v>115</v>
      </c>
      <c r="O27" s="58" t="s">
        <v>115</v>
      </c>
      <c r="P27" s="58" t="s">
        <v>115</v>
      </c>
      <c r="Q27" s="58">
        <v>1885</v>
      </c>
      <c r="R27" s="58" t="s">
        <v>115</v>
      </c>
      <c r="S27" s="58" t="s">
        <v>115</v>
      </c>
      <c r="U27" s="12" t="s">
        <v>94</v>
      </c>
      <c r="V27" s="12">
        <v>23425</v>
      </c>
    </row>
    <row r="28" spans="1:22" ht="12.75">
      <c r="A28" s="13" t="s">
        <v>95</v>
      </c>
      <c r="B28" s="58" t="s">
        <v>115</v>
      </c>
      <c r="C28" s="58" t="s">
        <v>115</v>
      </c>
      <c r="D28" s="12">
        <v>41</v>
      </c>
      <c r="E28" s="58" t="s">
        <v>115</v>
      </c>
      <c r="F28" s="16">
        <v>338</v>
      </c>
      <c r="G28" s="58" t="s">
        <v>115</v>
      </c>
      <c r="H28" s="58" t="s">
        <v>115</v>
      </c>
      <c r="I28" s="64">
        <f>81639-21140</f>
        <v>60499</v>
      </c>
      <c r="J28" s="16">
        <v>61515</v>
      </c>
      <c r="K28" s="16">
        <v>27189</v>
      </c>
      <c r="L28" s="12">
        <v>4492</v>
      </c>
      <c r="M28" s="16">
        <v>15628</v>
      </c>
      <c r="N28" s="58" t="s">
        <v>115</v>
      </c>
      <c r="O28" s="58" t="s">
        <v>115</v>
      </c>
      <c r="P28" s="58" t="s">
        <v>115</v>
      </c>
      <c r="Q28" s="58">
        <v>1604</v>
      </c>
      <c r="R28" s="58" t="s">
        <v>115</v>
      </c>
      <c r="S28" s="58" t="s">
        <v>115</v>
      </c>
      <c r="U28" s="12" t="s">
        <v>95</v>
      </c>
      <c r="V28" s="12">
        <v>81639</v>
      </c>
    </row>
    <row r="29" spans="1:22" ht="12.75">
      <c r="A29" s="13" t="s">
        <v>97</v>
      </c>
      <c r="B29" s="58" t="s">
        <v>115</v>
      </c>
      <c r="C29" s="58" t="s">
        <v>115</v>
      </c>
      <c r="D29" s="12">
        <v>480</v>
      </c>
      <c r="E29" s="58" t="s">
        <v>115</v>
      </c>
      <c r="F29" s="16">
        <v>12511</v>
      </c>
      <c r="G29" s="58" t="s">
        <v>115</v>
      </c>
      <c r="H29" s="58" t="s">
        <v>115</v>
      </c>
      <c r="I29" s="58">
        <v>2288</v>
      </c>
      <c r="J29" s="16">
        <v>1507</v>
      </c>
      <c r="K29" s="16">
        <v>788</v>
      </c>
      <c r="L29" s="12">
        <v>241</v>
      </c>
      <c r="M29" s="16">
        <v>271</v>
      </c>
      <c r="N29" s="58" t="s">
        <v>115</v>
      </c>
      <c r="O29" s="58" t="s">
        <v>115</v>
      </c>
      <c r="P29" s="58" t="s">
        <v>115</v>
      </c>
      <c r="Q29" s="58">
        <v>229</v>
      </c>
      <c r="R29" s="58" t="s">
        <v>115</v>
      </c>
      <c r="S29" s="58" t="s">
        <v>115</v>
      </c>
      <c r="U29" s="12" t="s">
        <v>97</v>
      </c>
      <c r="V29" s="12">
        <v>2288</v>
      </c>
    </row>
    <row r="30" spans="1:22" ht="12.75">
      <c r="A30" s="13" t="s">
        <v>98</v>
      </c>
      <c r="B30" s="58" t="s">
        <v>115</v>
      </c>
      <c r="C30" s="58" t="s">
        <v>115</v>
      </c>
      <c r="D30" s="12">
        <v>1</v>
      </c>
      <c r="E30" s="58" t="s">
        <v>115</v>
      </c>
      <c r="F30" s="16">
        <v>25</v>
      </c>
      <c r="G30" s="58" t="s">
        <v>115</v>
      </c>
      <c r="H30" s="58" t="s">
        <v>115</v>
      </c>
      <c r="I30" s="64">
        <f>11512-7307</f>
        <v>4205</v>
      </c>
      <c r="J30" s="16">
        <v>10382</v>
      </c>
      <c r="K30" s="16">
        <v>556</v>
      </c>
      <c r="L30" s="12">
        <v>26114</v>
      </c>
      <c r="M30" s="16">
        <v>424</v>
      </c>
      <c r="N30" s="58" t="s">
        <v>115</v>
      </c>
      <c r="O30" s="58" t="s">
        <v>115</v>
      </c>
      <c r="P30" s="58" t="s">
        <v>115</v>
      </c>
      <c r="Q30" s="58">
        <v>3787</v>
      </c>
      <c r="R30" s="58" t="s">
        <v>115</v>
      </c>
      <c r="S30" s="58" t="s">
        <v>115</v>
      </c>
      <c r="U30" s="12" t="s">
        <v>98</v>
      </c>
      <c r="V30" s="12">
        <v>11512</v>
      </c>
    </row>
    <row r="31" spans="1:22" ht="12.75">
      <c r="A31" s="13" t="s">
        <v>99</v>
      </c>
      <c r="B31" s="58" t="s">
        <v>115</v>
      </c>
      <c r="C31" s="58" t="s">
        <v>115</v>
      </c>
      <c r="D31" s="12">
        <v>36</v>
      </c>
      <c r="E31" s="58" t="s">
        <v>115</v>
      </c>
      <c r="F31" s="16">
        <v>248</v>
      </c>
      <c r="G31" s="58" t="s">
        <v>115</v>
      </c>
      <c r="H31" s="58" t="s">
        <v>115</v>
      </c>
      <c r="I31" s="58">
        <v>1090</v>
      </c>
      <c r="J31" s="16">
        <v>388</v>
      </c>
      <c r="K31" s="16">
        <v>319</v>
      </c>
      <c r="L31" s="12">
        <v>0</v>
      </c>
      <c r="M31" s="16">
        <v>10873</v>
      </c>
      <c r="N31" s="58" t="s">
        <v>115</v>
      </c>
      <c r="O31" s="58" t="s">
        <v>115</v>
      </c>
      <c r="P31" s="58" t="s">
        <v>115</v>
      </c>
      <c r="Q31" s="58">
        <v>0</v>
      </c>
      <c r="R31" s="58" t="s">
        <v>115</v>
      </c>
      <c r="S31" s="58" t="s">
        <v>115</v>
      </c>
      <c r="U31" s="12" t="s">
        <v>99</v>
      </c>
      <c r="V31" s="12">
        <v>1090</v>
      </c>
    </row>
    <row r="32" spans="1:22" ht="12.75">
      <c r="A32" s="13" t="s">
        <v>101</v>
      </c>
      <c r="B32" s="58" t="s">
        <v>115</v>
      </c>
      <c r="C32" s="58" t="s">
        <v>115</v>
      </c>
      <c r="D32" s="12">
        <v>0</v>
      </c>
      <c r="E32" s="58" t="s">
        <v>115</v>
      </c>
      <c r="F32" s="16">
        <v>0</v>
      </c>
      <c r="G32" s="58" t="s">
        <v>115</v>
      </c>
      <c r="H32" s="58" t="s">
        <v>115</v>
      </c>
      <c r="I32" s="58">
        <v>3621</v>
      </c>
      <c r="J32" s="16">
        <v>1371</v>
      </c>
      <c r="K32" s="16">
        <v>708</v>
      </c>
      <c r="L32" s="12">
        <v>0</v>
      </c>
      <c r="M32" s="16">
        <v>57972</v>
      </c>
      <c r="N32" s="58" t="s">
        <v>115</v>
      </c>
      <c r="O32" s="58" t="s">
        <v>115</v>
      </c>
      <c r="P32" s="58" t="s">
        <v>115</v>
      </c>
      <c r="Q32" s="58">
        <v>0</v>
      </c>
      <c r="R32" s="58" t="s">
        <v>115</v>
      </c>
      <c r="S32" s="58" t="s">
        <v>115</v>
      </c>
      <c r="U32" s="12" t="s">
        <v>101</v>
      </c>
      <c r="V32" s="12">
        <v>3621</v>
      </c>
    </row>
    <row r="33" spans="1:22" ht="12.75">
      <c r="A33" s="13" t="s">
        <v>105</v>
      </c>
      <c r="B33" s="58" t="s">
        <v>115</v>
      </c>
      <c r="C33" s="58" t="s">
        <v>115</v>
      </c>
      <c r="D33" s="12">
        <v>0</v>
      </c>
      <c r="E33" s="58" t="s">
        <v>115</v>
      </c>
      <c r="F33" s="16">
        <v>0</v>
      </c>
      <c r="G33" s="58" t="s">
        <v>115</v>
      </c>
      <c r="H33" s="58" t="s">
        <v>115</v>
      </c>
      <c r="I33" s="58">
        <v>831</v>
      </c>
      <c r="J33" s="16">
        <v>387</v>
      </c>
      <c r="K33" s="16">
        <v>184</v>
      </c>
      <c r="L33" s="12">
        <v>0</v>
      </c>
      <c r="M33" s="16">
        <v>11142</v>
      </c>
      <c r="N33" s="58" t="s">
        <v>115</v>
      </c>
      <c r="O33" s="58" t="s">
        <v>115</v>
      </c>
      <c r="P33" s="58" t="s">
        <v>115</v>
      </c>
      <c r="Q33" s="58">
        <v>0</v>
      </c>
      <c r="R33" s="58" t="s">
        <v>115</v>
      </c>
      <c r="S33" s="58" t="s">
        <v>115</v>
      </c>
      <c r="U33" s="12" t="s">
        <v>105</v>
      </c>
      <c r="V33" s="12">
        <v>831</v>
      </c>
    </row>
    <row r="34" spans="1:22" ht="12.75">
      <c r="A34" s="13" t="s">
        <v>26</v>
      </c>
      <c r="B34" s="58" t="s">
        <v>115</v>
      </c>
      <c r="C34" s="58" t="s">
        <v>115</v>
      </c>
      <c r="D34" s="12">
        <v>29</v>
      </c>
      <c r="E34" s="58" t="s">
        <v>115</v>
      </c>
      <c r="F34" s="16">
        <v>0</v>
      </c>
      <c r="G34" s="58" t="s">
        <v>115</v>
      </c>
      <c r="H34" s="58" t="s">
        <v>115</v>
      </c>
      <c r="I34" s="58">
        <v>7454</v>
      </c>
      <c r="J34" s="16">
        <v>950</v>
      </c>
      <c r="K34" s="16">
        <v>352</v>
      </c>
      <c r="L34" s="12">
        <v>29</v>
      </c>
      <c r="M34" s="16">
        <v>54662</v>
      </c>
      <c r="N34" s="58" t="s">
        <v>115</v>
      </c>
      <c r="O34" s="58" t="s">
        <v>115</v>
      </c>
      <c r="P34" s="58" t="s">
        <v>115</v>
      </c>
      <c r="Q34" s="58">
        <v>0</v>
      </c>
      <c r="R34" s="58" t="s">
        <v>115</v>
      </c>
      <c r="S34" s="58" t="s">
        <v>115</v>
      </c>
      <c r="U34" s="12" t="s">
        <v>26</v>
      </c>
      <c r="V34" s="12">
        <v>7454</v>
      </c>
    </row>
    <row r="35" spans="1:22" ht="12.75">
      <c r="A35" s="13" t="s">
        <v>110</v>
      </c>
      <c r="B35" s="58" t="s">
        <v>115</v>
      </c>
      <c r="C35" s="58" t="s">
        <v>115</v>
      </c>
      <c r="D35" s="12">
        <v>1584</v>
      </c>
      <c r="E35" s="58" t="s">
        <v>115</v>
      </c>
      <c r="F35" s="16">
        <v>2550</v>
      </c>
      <c r="G35" s="58" t="s">
        <v>115</v>
      </c>
      <c r="H35" s="58" t="s">
        <v>115</v>
      </c>
      <c r="I35" s="58">
        <v>4495</v>
      </c>
      <c r="J35" s="16">
        <v>2202</v>
      </c>
      <c r="K35" s="16">
        <v>1808</v>
      </c>
      <c r="L35" s="12">
        <v>123</v>
      </c>
      <c r="M35" s="16">
        <v>2619</v>
      </c>
      <c r="N35" s="58" t="s">
        <v>115</v>
      </c>
      <c r="O35" s="58" t="s">
        <v>115</v>
      </c>
      <c r="P35" s="58" t="s">
        <v>115</v>
      </c>
      <c r="Q35" s="58">
        <v>2</v>
      </c>
      <c r="R35" s="58" t="s">
        <v>115</v>
      </c>
      <c r="S35" s="58" t="s">
        <v>115</v>
      </c>
      <c r="U35" s="12" t="s">
        <v>110</v>
      </c>
      <c r="V35" s="12">
        <v>4495</v>
      </c>
    </row>
    <row r="36" spans="1:22" ht="12.75">
      <c r="A36" s="13" t="s">
        <v>111</v>
      </c>
      <c r="B36" s="58" t="s">
        <v>115</v>
      </c>
      <c r="C36" s="58" t="s">
        <v>115</v>
      </c>
      <c r="D36" s="12">
        <v>0</v>
      </c>
      <c r="E36" s="58" t="s">
        <v>115</v>
      </c>
      <c r="F36" s="16">
        <v>3787</v>
      </c>
      <c r="G36" s="58" t="s">
        <v>115</v>
      </c>
      <c r="H36" s="58" t="s">
        <v>115</v>
      </c>
      <c r="I36" s="58">
        <v>9</v>
      </c>
      <c r="J36" s="16">
        <v>2</v>
      </c>
      <c r="K36" s="16">
        <v>3</v>
      </c>
      <c r="L36" s="12">
        <v>0</v>
      </c>
      <c r="M36" s="16">
        <v>0</v>
      </c>
      <c r="N36" s="58" t="s">
        <v>115</v>
      </c>
      <c r="O36" s="58" t="s">
        <v>115</v>
      </c>
      <c r="P36" s="58" t="s">
        <v>115</v>
      </c>
      <c r="Q36" s="58">
        <v>0</v>
      </c>
      <c r="R36" s="58" t="s">
        <v>115</v>
      </c>
      <c r="S36" s="58" t="s">
        <v>115</v>
      </c>
      <c r="U36" s="12" t="s">
        <v>111</v>
      </c>
      <c r="V36" s="12">
        <v>9</v>
      </c>
    </row>
    <row r="37" spans="1:22" ht="12.75">
      <c r="A37" s="13" t="s">
        <v>91</v>
      </c>
      <c r="B37" s="58" t="s">
        <v>115</v>
      </c>
      <c r="C37" s="58" t="s">
        <v>115</v>
      </c>
      <c r="D37" s="12">
        <v>0</v>
      </c>
      <c r="E37" s="58" t="s">
        <v>115</v>
      </c>
      <c r="F37" s="16">
        <v>0</v>
      </c>
      <c r="G37" s="58" t="s">
        <v>115</v>
      </c>
      <c r="H37" s="58" t="s">
        <v>115</v>
      </c>
      <c r="I37" s="58">
        <v>0</v>
      </c>
      <c r="J37" s="16">
        <v>0</v>
      </c>
      <c r="K37" s="16">
        <v>0</v>
      </c>
      <c r="L37" s="12">
        <v>0</v>
      </c>
      <c r="M37" s="16">
        <v>0</v>
      </c>
      <c r="N37" s="58" t="s">
        <v>115</v>
      </c>
      <c r="O37" s="58" t="s">
        <v>115</v>
      </c>
      <c r="P37" s="58" t="s">
        <v>115</v>
      </c>
      <c r="Q37" s="58">
        <v>0</v>
      </c>
      <c r="R37" s="58" t="s">
        <v>115</v>
      </c>
      <c r="S37" s="58" t="s">
        <v>115</v>
      </c>
      <c r="U37" s="12" t="s">
        <v>91</v>
      </c>
      <c r="V37" s="12">
        <v>0</v>
      </c>
    </row>
    <row r="38" spans="1:22" ht="12.75">
      <c r="A38" s="13" t="s">
        <v>96</v>
      </c>
      <c r="B38" s="58" t="s">
        <v>115</v>
      </c>
      <c r="C38" s="58" t="s">
        <v>115</v>
      </c>
      <c r="D38" s="12">
        <v>14</v>
      </c>
      <c r="E38" s="58" t="s">
        <v>115</v>
      </c>
      <c r="F38" s="16">
        <v>0</v>
      </c>
      <c r="G38" s="58" t="s">
        <v>115</v>
      </c>
      <c r="H38" s="58" t="s">
        <v>115</v>
      </c>
      <c r="I38" s="58">
        <v>2596</v>
      </c>
      <c r="J38" s="16">
        <v>2804</v>
      </c>
      <c r="K38" s="16">
        <v>928</v>
      </c>
      <c r="L38" s="12">
        <v>0</v>
      </c>
      <c r="M38" s="16">
        <v>26356</v>
      </c>
      <c r="N38" s="58" t="s">
        <v>115</v>
      </c>
      <c r="O38" s="58" t="s">
        <v>115</v>
      </c>
      <c r="P38" s="58" t="s">
        <v>115</v>
      </c>
      <c r="Q38" s="58">
        <v>0</v>
      </c>
      <c r="R38" s="58" t="s">
        <v>115</v>
      </c>
      <c r="S38" s="58" t="s">
        <v>115</v>
      </c>
      <c r="U38" s="12" t="s">
        <v>96</v>
      </c>
      <c r="V38" s="12">
        <v>2596</v>
      </c>
    </row>
    <row r="39" spans="1:22" ht="12.75">
      <c r="A39" s="13" t="s">
        <v>100</v>
      </c>
      <c r="B39" s="58" t="s">
        <v>115</v>
      </c>
      <c r="C39" s="58" t="s">
        <v>115</v>
      </c>
      <c r="D39" s="12">
        <v>0</v>
      </c>
      <c r="E39" s="58" t="s">
        <v>115</v>
      </c>
      <c r="F39" s="16">
        <v>0</v>
      </c>
      <c r="G39" s="58" t="s">
        <v>115</v>
      </c>
      <c r="H39" s="58" t="s">
        <v>115</v>
      </c>
      <c r="I39" s="58">
        <v>0</v>
      </c>
      <c r="J39" s="16">
        <v>0</v>
      </c>
      <c r="K39" s="16">
        <v>0</v>
      </c>
      <c r="L39" s="12">
        <v>0</v>
      </c>
      <c r="M39" s="16">
        <v>0</v>
      </c>
      <c r="N39" s="58" t="s">
        <v>115</v>
      </c>
      <c r="O39" s="58" t="s">
        <v>115</v>
      </c>
      <c r="P39" s="58" t="s">
        <v>115</v>
      </c>
      <c r="Q39" s="58">
        <v>0</v>
      </c>
      <c r="R39" s="58" t="s">
        <v>115</v>
      </c>
      <c r="S39" s="58" t="s">
        <v>115</v>
      </c>
      <c r="U39" s="12" t="s">
        <v>100</v>
      </c>
      <c r="V39" s="12">
        <v>0</v>
      </c>
    </row>
    <row r="40" spans="1:22" ht="12.75">
      <c r="A40" s="13" t="s">
        <v>102</v>
      </c>
      <c r="B40" s="58" t="s">
        <v>115</v>
      </c>
      <c r="C40" s="58" t="s">
        <v>115</v>
      </c>
      <c r="D40" s="12">
        <v>0</v>
      </c>
      <c r="E40" s="58" t="s">
        <v>115</v>
      </c>
      <c r="F40" s="16">
        <v>0</v>
      </c>
      <c r="G40" s="58" t="s">
        <v>115</v>
      </c>
      <c r="H40" s="58" t="s">
        <v>115</v>
      </c>
      <c r="I40" s="58">
        <v>0</v>
      </c>
      <c r="J40" s="16">
        <v>0</v>
      </c>
      <c r="K40" s="16">
        <v>0</v>
      </c>
      <c r="L40" s="12">
        <v>0</v>
      </c>
      <c r="M40" s="16">
        <v>0</v>
      </c>
      <c r="N40" s="58" t="s">
        <v>115</v>
      </c>
      <c r="O40" s="58" t="s">
        <v>115</v>
      </c>
      <c r="P40" s="58" t="s">
        <v>115</v>
      </c>
      <c r="Q40" s="58">
        <v>0</v>
      </c>
      <c r="R40" s="58" t="s">
        <v>115</v>
      </c>
      <c r="S40" s="58" t="s">
        <v>115</v>
      </c>
      <c r="U40" s="12" t="s">
        <v>102</v>
      </c>
      <c r="V40" s="12">
        <v>0</v>
      </c>
    </row>
    <row r="41" spans="1:22" ht="12.75">
      <c r="A41" s="13" t="s">
        <v>106</v>
      </c>
      <c r="B41" s="58" t="s">
        <v>115</v>
      </c>
      <c r="C41" s="58" t="s">
        <v>115</v>
      </c>
      <c r="D41" s="12">
        <v>0</v>
      </c>
      <c r="E41" s="58" t="s">
        <v>115</v>
      </c>
      <c r="F41" s="16">
        <v>0</v>
      </c>
      <c r="G41" s="58" t="s">
        <v>115</v>
      </c>
      <c r="H41" s="58" t="s">
        <v>115</v>
      </c>
      <c r="I41" s="58">
        <v>0</v>
      </c>
      <c r="J41" s="16">
        <v>0</v>
      </c>
      <c r="K41" s="16">
        <v>0</v>
      </c>
      <c r="L41" s="12">
        <v>0</v>
      </c>
      <c r="M41" s="16">
        <v>0</v>
      </c>
      <c r="N41" s="58" t="s">
        <v>115</v>
      </c>
      <c r="O41" s="58" t="s">
        <v>115</v>
      </c>
      <c r="P41" s="58" t="s">
        <v>115</v>
      </c>
      <c r="Q41" s="58">
        <v>0</v>
      </c>
      <c r="R41" s="58" t="s">
        <v>115</v>
      </c>
      <c r="S41" s="58" t="s">
        <v>115</v>
      </c>
      <c r="U41" s="12" t="s">
        <v>106</v>
      </c>
      <c r="V41" s="12">
        <v>0</v>
      </c>
    </row>
    <row r="42" spans="1:22" ht="12.75">
      <c r="A42" s="13" t="s">
        <v>33</v>
      </c>
      <c r="B42" s="58" t="s">
        <v>115</v>
      </c>
      <c r="C42" s="58" t="s">
        <v>115</v>
      </c>
      <c r="D42" s="12">
        <v>0</v>
      </c>
      <c r="E42" s="58" t="s">
        <v>115</v>
      </c>
      <c r="F42" s="16">
        <v>0</v>
      </c>
      <c r="G42" s="58" t="s">
        <v>115</v>
      </c>
      <c r="H42" s="58" t="s">
        <v>115</v>
      </c>
      <c r="I42" s="58">
        <v>0</v>
      </c>
      <c r="J42" s="16">
        <v>0</v>
      </c>
      <c r="K42" s="16">
        <v>0</v>
      </c>
      <c r="L42" s="12">
        <v>0</v>
      </c>
      <c r="M42" s="16">
        <v>0</v>
      </c>
      <c r="N42" s="58" t="s">
        <v>115</v>
      </c>
      <c r="O42" s="58" t="s">
        <v>115</v>
      </c>
      <c r="P42" s="58" t="s">
        <v>115</v>
      </c>
      <c r="Q42" s="58">
        <v>0</v>
      </c>
      <c r="R42" s="58" t="s">
        <v>115</v>
      </c>
      <c r="S42" s="58" t="s">
        <v>115</v>
      </c>
      <c r="U42" s="12" t="s">
        <v>33</v>
      </c>
      <c r="V42" s="12">
        <v>0</v>
      </c>
    </row>
    <row r="43" spans="1:22" ht="12.75">
      <c r="A43" s="13" t="s">
        <v>108</v>
      </c>
      <c r="B43" s="58" t="s">
        <v>115</v>
      </c>
      <c r="C43" s="58" t="s">
        <v>115</v>
      </c>
      <c r="D43" s="12">
        <v>0</v>
      </c>
      <c r="E43" s="58" t="s">
        <v>115</v>
      </c>
      <c r="F43" s="16">
        <v>0</v>
      </c>
      <c r="G43" s="58" t="s">
        <v>115</v>
      </c>
      <c r="H43" s="58" t="s">
        <v>115</v>
      </c>
      <c r="I43" s="58">
        <v>0</v>
      </c>
      <c r="J43" s="16">
        <v>0</v>
      </c>
      <c r="K43" s="16">
        <v>0</v>
      </c>
      <c r="L43" s="12">
        <v>0</v>
      </c>
      <c r="M43" s="16">
        <v>0</v>
      </c>
      <c r="N43" s="58" t="s">
        <v>115</v>
      </c>
      <c r="O43" s="58" t="s">
        <v>115</v>
      </c>
      <c r="P43" s="58" t="s">
        <v>115</v>
      </c>
      <c r="Q43" s="58">
        <v>0</v>
      </c>
      <c r="R43" s="58" t="s">
        <v>115</v>
      </c>
      <c r="S43" s="58" t="s">
        <v>115</v>
      </c>
      <c r="U43" s="12" t="s">
        <v>108</v>
      </c>
      <c r="V43" s="12">
        <v>0</v>
      </c>
    </row>
    <row r="44" spans="1:22" ht="12.75">
      <c r="A44" s="13" t="s">
        <v>0</v>
      </c>
      <c r="B44" s="58" t="s">
        <v>115</v>
      </c>
      <c r="C44" s="58" t="s">
        <v>115</v>
      </c>
      <c r="D44" s="12">
        <v>0</v>
      </c>
      <c r="E44" s="58" t="s">
        <v>115</v>
      </c>
      <c r="F44" s="16">
        <v>0</v>
      </c>
      <c r="G44" s="58" t="s">
        <v>115</v>
      </c>
      <c r="H44" s="58" t="s">
        <v>115</v>
      </c>
      <c r="I44" s="58">
        <v>11</v>
      </c>
      <c r="J44" s="16">
        <v>56</v>
      </c>
      <c r="K44" s="16">
        <v>16</v>
      </c>
      <c r="L44" s="12">
        <v>0</v>
      </c>
      <c r="M44" s="16">
        <v>4</v>
      </c>
      <c r="N44" s="58" t="s">
        <v>115</v>
      </c>
      <c r="O44" s="58" t="s">
        <v>115</v>
      </c>
      <c r="P44" s="58" t="s">
        <v>115</v>
      </c>
      <c r="Q44" s="58">
        <v>0</v>
      </c>
      <c r="R44" s="58" t="s">
        <v>115</v>
      </c>
      <c r="S44" s="58" t="s">
        <v>115</v>
      </c>
      <c r="U44" s="12" t="s">
        <v>0</v>
      </c>
      <c r="V44" s="12">
        <v>11</v>
      </c>
    </row>
    <row r="45" spans="1:22" ht="12.75">
      <c r="A45" s="13" t="s">
        <v>109</v>
      </c>
      <c r="B45" s="58" t="s">
        <v>115</v>
      </c>
      <c r="C45" s="58" t="s">
        <v>115</v>
      </c>
      <c r="D45" s="12">
        <v>0</v>
      </c>
      <c r="E45" s="58" t="s">
        <v>115</v>
      </c>
      <c r="F45" s="16">
        <v>0</v>
      </c>
      <c r="G45" s="58" t="s">
        <v>115</v>
      </c>
      <c r="H45" s="58" t="s">
        <v>115</v>
      </c>
      <c r="I45" s="58">
        <v>0</v>
      </c>
      <c r="J45" s="16">
        <v>0</v>
      </c>
      <c r="K45" s="16">
        <v>0</v>
      </c>
      <c r="L45" s="12">
        <v>0</v>
      </c>
      <c r="M45" s="16">
        <v>0</v>
      </c>
      <c r="N45" s="58" t="s">
        <v>115</v>
      </c>
      <c r="O45" s="58" t="s">
        <v>115</v>
      </c>
      <c r="P45" s="58" t="s">
        <v>115</v>
      </c>
      <c r="Q45" s="58">
        <v>0</v>
      </c>
      <c r="R45" s="58" t="s">
        <v>115</v>
      </c>
      <c r="S45" s="58" t="s">
        <v>115</v>
      </c>
      <c r="U45" s="12" t="s">
        <v>109</v>
      </c>
      <c r="V45" s="12">
        <v>0</v>
      </c>
    </row>
    <row r="46" spans="1:22" ht="12.75">
      <c r="A46" s="13" t="s">
        <v>112</v>
      </c>
      <c r="B46" s="58" t="s">
        <v>115</v>
      </c>
      <c r="C46" s="58" t="s">
        <v>115</v>
      </c>
      <c r="D46" s="12">
        <v>0</v>
      </c>
      <c r="E46" s="58" t="s">
        <v>115</v>
      </c>
      <c r="F46" s="16">
        <v>1</v>
      </c>
      <c r="G46" s="58" t="s">
        <v>115</v>
      </c>
      <c r="H46" s="58" t="s">
        <v>115</v>
      </c>
      <c r="I46" s="58">
        <v>0</v>
      </c>
      <c r="J46" s="16">
        <v>0</v>
      </c>
      <c r="K46" s="16">
        <v>1</v>
      </c>
      <c r="L46" s="12">
        <v>0</v>
      </c>
      <c r="M46" s="16">
        <v>0</v>
      </c>
      <c r="N46" s="58" t="s">
        <v>115</v>
      </c>
      <c r="O46" s="58" t="s">
        <v>115</v>
      </c>
      <c r="P46" s="58" t="s">
        <v>115</v>
      </c>
      <c r="Q46" s="58">
        <v>0</v>
      </c>
      <c r="R46" s="58" t="s">
        <v>115</v>
      </c>
      <c r="S46" s="58" t="s">
        <v>115</v>
      </c>
      <c r="U46" s="12" t="s">
        <v>112</v>
      </c>
      <c r="V46" s="12">
        <v>0</v>
      </c>
    </row>
    <row r="47" spans="1:22" ht="12.75">
      <c r="A47" s="13" t="s">
        <v>92</v>
      </c>
      <c r="B47" s="58" t="s">
        <v>115</v>
      </c>
      <c r="C47" s="58" t="s">
        <v>115</v>
      </c>
      <c r="D47" s="12">
        <v>0</v>
      </c>
      <c r="E47" s="58" t="s">
        <v>115</v>
      </c>
      <c r="F47" s="16">
        <v>0</v>
      </c>
      <c r="G47" s="58" t="s">
        <v>115</v>
      </c>
      <c r="H47" s="58" t="s">
        <v>115</v>
      </c>
      <c r="I47" s="58">
        <v>0</v>
      </c>
      <c r="J47" s="16">
        <v>0</v>
      </c>
      <c r="K47" s="16">
        <v>0</v>
      </c>
      <c r="L47" s="12">
        <v>0</v>
      </c>
      <c r="M47" s="16">
        <v>0</v>
      </c>
      <c r="N47" s="58" t="s">
        <v>115</v>
      </c>
      <c r="O47" s="58" t="s">
        <v>115</v>
      </c>
      <c r="P47" s="58" t="s">
        <v>115</v>
      </c>
      <c r="Q47" s="58">
        <v>0</v>
      </c>
      <c r="R47" s="58" t="s">
        <v>115</v>
      </c>
      <c r="S47" s="58" t="s">
        <v>115</v>
      </c>
      <c r="U47" s="12" t="s">
        <v>92</v>
      </c>
      <c r="V47" s="12">
        <v>0</v>
      </c>
    </row>
    <row r="48" spans="1:22" ht="12.75">
      <c r="A48" s="13" t="s">
        <v>107</v>
      </c>
      <c r="B48" s="58" t="s">
        <v>115</v>
      </c>
      <c r="C48" s="58" t="s">
        <v>115</v>
      </c>
      <c r="D48" s="12">
        <v>0</v>
      </c>
      <c r="E48" s="58" t="s">
        <v>115</v>
      </c>
      <c r="F48" s="16">
        <v>24</v>
      </c>
      <c r="G48" s="58" t="s">
        <v>115</v>
      </c>
      <c r="H48" s="58" t="s">
        <v>115</v>
      </c>
      <c r="I48" s="64">
        <f>2520-2170</f>
        <v>350</v>
      </c>
      <c r="J48" s="16">
        <v>2815</v>
      </c>
      <c r="K48" s="16">
        <v>1065</v>
      </c>
      <c r="L48" s="12">
        <v>0</v>
      </c>
      <c r="M48" s="16">
        <v>421</v>
      </c>
      <c r="N48" s="58" t="s">
        <v>115</v>
      </c>
      <c r="O48" s="58" t="s">
        <v>115</v>
      </c>
      <c r="P48" s="58" t="s">
        <v>115</v>
      </c>
      <c r="Q48" s="58">
        <v>0</v>
      </c>
      <c r="R48" s="58" t="s">
        <v>115</v>
      </c>
      <c r="S48" s="58" t="s">
        <v>115</v>
      </c>
      <c r="U48" s="12" t="s">
        <v>107</v>
      </c>
      <c r="V48" s="12">
        <v>2520</v>
      </c>
    </row>
    <row r="49" spans="1:22" ht="12.75">
      <c r="A49" s="13" t="s">
        <v>103</v>
      </c>
      <c r="B49" s="58" t="s">
        <v>115</v>
      </c>
      <c r="C49" s="58" t="s">
        <v>115</v>
      </c>
      <c r="D49" s="12">
        <v>34</v>
      </c>
      <c r="E49" s="58" t="s">
        <v>115</v>
      </c>
      <c r="F49" s="16">
        <v>29</v>
      </c>
      <c r="G49" s="58" t="s">
        <v>115</v>
      </c>
      <c r="H49" s="58" t="s">
        <v>115</v>
      </c>
      <c r="I49" s="58">
        <v>0</v>
      </c>
      <c r="J49" s="16">
        <v>0</v>
      </c>
      <c r="K49" s="16">
        <v>0</v>
      </c>
      <c r="L49" s="12">
        <v>0</v>
      </c>
      <c r="M49" s="16">
        <v>0</v>
      </c>
      <c r="N49" s="58" t="s">
        <v>115</v>
      </c>
      <c r="O49" s="58" t="s">
        <v>115</v>
      </c>
      <c r="P49" s="58" t="s">
        <v>115</v>
      </c>
      <c r="Q49" s="58">
        <v>0</v>
      </c>
      <c r="R49" s="58" t="s">
        <v>115</v>
      </c>
      <c r="S49" s="58" t="s">
        <v>115</v>
      </c>
      <c r="U49" s="12" t="s">
        <v>103</v>
      </c>
      <c r="V49" s="12">
        <v>0</v>
      </c>
    </row>
    <row r="50" spans="1:19" ht="12.75">
      <c r="A50" s="13" t="s">
        <v>165</v>
      </c>
      <c r="B50" s="58" t="s">
        <v>115</v>
      </c>
      <c r="C50" s="58" t="s">
        <v>115</v>
      </c>
      <c r="D50" s="12">
        <v>0</v>
      </c>
      <c r="E50" s="58" t="s">
        <v>115</v>
      </c>
      <c r="F50" s="16">
        <v>0</v>
      </c>
      <c r="G50" s="58" t="s">
        <v>115</v>
      </c>
      <c r="H50" s="58" t="s">
        <v>115</v>
      </c>
      <c r="I50" s="58">
        <v>0</v>
      </c>
      <c r="J50" s="16">
        <v>0</v>
      </c>
      <c r="K50" s="16">
        <v>0</v>
      </c>
      <c r="L50" s="12">
        <v>0</v>
      </c>
      <c r="M50" s="16">
        <v>0</v>
      </c>
      <c r="N50" s="58" t="s">
        <v>115</v>
      </c>
      <c r="O50" s="58" t="s">
        <v>115</v>
      </c>
      <c r="P50" s="58" t="s">
        <v>115</v>
      </c>
      <c r="Q50" s="58">
        <v>0</v>
      </c>
      <c r="R50" s="58" t="s">
        <v>115</v>
      </c>
      <c r="S50" s="58" t="s">
        <v>115</v>
      </c>
    </row>
    <row r="51" spans="1:19" ht="12.75">
      <c r="A51" s="12" t="s">
        <v>117</v>
      </c>
      <c r="B51" s="58" t="s">
        <v>115</v>
      </c>
      <c r="C51" s="58" t="s">
        <v>115</v>
      </c>
      <c r="D51" s="12">
        <f>SUM(D26:D50)</f>
        <v>5003</v>
      </c>
      <c r="E51" s="58" t="s">
        <v>115</v>
      </c>
      <c r="F51" s="12">
        <f>SUM(F26:F50)</f>
        <v>25331</v>
      </c>
      <c r="G51" s="58" t="s">
        <v>115</v>
      </c>
      <c r="H51" s="58" t="s">
        <v>115</v>
      </c>
      <c r="I51" s="12">
        <f>SUM(I26:I50)</f>
        <v>125005</v>
      </c>
      <c r="J51" s="12">
        <f>SUM(J26:J50)</f>
        <v>145725</v>
      </c>
      <c r="K51" s="12">
        <f>SUM(K26:K50)</f>
        <v>69611</v>
      </c>
      <c r="L51" s="12">
        <f>SUM(L26:L50)</f>
        <v>34761</v>
      </c>
      <c r="M51" s="12">
        <f>SUM(M26:M50)</f>
        <v>191222</v>
      </c>
      <c r="N51" s="58" t="s">
        <v>115</v>
      </c>
      <c r="O51" s="58" t="s">
        <v>115</v>
      </c>
      <c r="P51" s="58" t="s">
        <v>115</v>
      </c>
      <c r="Q51" s="12">
        <f>SUM(Q26:Q50)</f>
        <v>7938</v>
      </c>
      <c r="R51" s="58" t="s">
        <v>115</v>
      </c>
      <c r="S51" s="58" t="s">
        <v>115</v>
      </c>
    </row>
    <row r="53" ht="12.75">
      <c r="A53" s="19" t="s">
        <v>151</v>
      </c>
    </row>
    <row r="54" spans="1:20" ht="12.75">
      <c r="A54" s="13" t="s">
        <v>93</v>
      </c>
      <c r="B54" s="14">
        <v>0</v>
      </c>
      <c r="C54" s="14">
        <v>0</v>
      </c>
      <c r="D54" s="14">
        <f>D$6*D26/D$51</f>
        <v>1.9164981011393167</v>
      </c>
      <c r="E54" s="14">
        <v>0</v>
      </c>
      <c r="F54" s="14">
        <f>F$6*F26/F$51</f>
        <v>2.253126603766136</v>
      </c>
      <c r="G54" s="14">
        <v>0</v>
      </c>
      <c r="H54" s="14">
        <v>0</v>
      </c>
      <c r="I54" s="14">
        <f>I$6*I26/I$51</f>
        <v>9.141682012719489</v>
      </c>
      <c r="J54" s="14">
        <f>J$6*J26/J$51</f>
        <v>80.50794812146165</v>
      </c>
      <c r="K54" s="14">
        <f>K$6*K26/K$51</f>
        <v>66.03032150091221</v>
      </c>
      <c r="L54" s="14">
        <f>L$6*L26/L$51</f>
        <v>1.5213808578579437</v>
      </c>
      <c r="M54" s="14">
        <f>M$6*M26/M$51</f>
        <v>2.2748742299526206</v>
      </c>
      <c r="N54" s="14">
        <v>0</v>
      </c>
      <c r="O54" s="14">
        <v>0</v>
      </c>
      <c r="P54" s="14">
        <v>0</v>
      </c>
      <c r="Q54" s="14">
        <f>Q$6*Q26/Q$51</f>
        <v>0.18080498866213143</v>
      </c>
      <c r="R54" s="14">
        <v>0</v>
      </c>
      <c r="S54" s="14">
        <v>0</v>
      </c>
      <c r="T54" s="13"/>
    </row>
    <row r="55" spans="1:20" ht="12.75">
      <c r="A55" s="13" t="s">
        <v>94</v>
      </c>
      <c r="B55" s="14">
        <v>0</v>
      </c>
      <c r="C55" s="14">
        <v>0</v>
      </c>
      <c r="D55" s="14">
        <f>D$6*D27/D$51</f>
        <v>114.07330001998803</v>
      </c>
      <c r="E55" s="14">
        <v>0</v>
      </c>
      <c r="F55" s="14">
        <f>F$6*F27/F$51</f>
        <v>62.96423946942481</v>
      </c>
      <c r="G55" s="14">
        <v>0</v>
      </c>
      <c r="H55" s="14">
        <v>0</v>
      </c>
      <c r="I55" s="38">
        <f>I$6*I27/I$51+I18</f>
        <v>64.3785632574697</v>
      </c>
      <c r="J55" s="14">
        <f>J$6*J27/J$51</f>
        <v>143.70962964487904</v>
      </c>
      <c r="K55" s="14">
        <f>K$6*K27/K$51</f>
        <v>43.01915315108244</v>
      </c>
      <c r="L55" s="14">
        <f>L$6*L27/L$51</f>
        <v>2.2967877794079565</v>
      </c>
      <c r="M55" s="14">
        <f>M$6*M27/M$51</f>
        <v>8.94439185867735</v>
      </c>
      <c r="N55" s="14">
        <v>0</v>
      </c>
      <c r="O55" s="14">
        <v>0</v>
      </c>
      <c r="P55" s="14">
        <v>0</v>
      </c>
      <c r="Q55" s="14">
        <f>Q$6*Q27/Q$51</f>
        <v>0.7907596371882082</v>
      </c>
      <c r="R55" s="14">
        <v>0</v>
      </c>
      <c r="S55" s="14">
        <v>0</v>
      </c>
      <c r="T55" s="13"/>
    </row>
    <row r="56" spans="1:20" ht="12.75">
      <c r="A56" s="13" t="s">
        <v>95</v>
      </c>
      <c r="B56" s="14">
        <v>0</v>
      </c>
      <c r="C56" s="14">
        <v>0</v>
      </c>
      <c r="D56" s="14">
        <f>D$6*D28/D$51</f>
        <v>1.7081830901459125</v>
      </c>
      <c r="E56" s="14">
        <v>0</v>
      </c>
      <c r="F56" s="14">
        <f>F$6*F28/F$51</f>
        <v>3.7888397615569853</v>
      </c>
      <c r="G56" s="14">
        <v>0</v>
      </c>
      <c r="H56" s="14">
        <v>0</v>
      </c>
      <c r="I56" s="38">
        <f>I$6*I28/I$51+I19</f>
        <v>247.99461653533857</v>
      </c>
      <c r="J56" s="14">
        <f>J$6*J28/J$51</f>
        <v>224.83526711271224</v>
      </c>
      <c r="K56" s="14">
        <f>K$6*K28/K$51</f>
        <v>83.06567395957536</v>
      </c>
      <c r="L56" s="14">
        <f>L$6*L28/L$51</f>
        <v>4.559067920945886</v>
      </c>
      <c r="M56" s="14">
        <f>M$6*M28/M$51</f>
        <v>16.159879302590706</v>
      </c>
      <c r="N56" s="14">
        <v>0</v>
      </c>
      <c r="O56" s="14">
        <v>0</v>
      </c>
      <c r="P56" s="14">
        <v>0</v>
      </c>
      <c r="Q56" s="14">
        <f>Q$6*Q28/Q$51</f>
        <v>0.672879818594104</v>
      </c>
      <c r="R56" s="14">
        <v>0</v>
      </c>
      <c r="S56" s="14">
        <v>0</v>
      </c>
      <c r="T56" s="13"/>
    </row>
    <row r="57" spans="1:20" ht="12.75">
      <c r="A57" s="13" t="s">
        <v>97</v>
      </c>
      <c r="B57" s="14">
        <v>0</v>
      </c>
      <c r="C57" s="14">
        <v>0</v>
      </c>
      <c r="D57" s="14">
        <f>D$6*D29/D$51</f>
        <v>19.998241055366783</v>
      </c>
      <c r="E57" s="14">
        <v>0</v>
      </c>
      <c r="F57" s="14">
        <f>F$6*F29/F$51</f>
        <v>140.24311910307526</v>
      </c>
      <c r="G57" s="14">
        <v>0</v>
      </c>
      <c r="H57" s="14">
        <v>0</v>
      </c>
      <c r="I57" s="14">
        <f>I$6*I29/I$51</f>
        <v>1.3537096916123352</v>
      </c>
      <c r="J57" s="14">
        <f>J$6*J29/J$51</f>
        <v>5.5080345856922275</v>
      </c>
      <c r="K57" s="14">
        <f>K$6*K29/K$51</f>
        <v>2.4074350318196838</v>
      </c>
      <c r="L57" s="14">
        <f>L$6*L29/L$51</f>
        <v>0.24459825666695428</v>
      </c>
      <c r="M57" s="14">
        <f>M$6*M29/M$51</f>
        <v>0.2802231437805273</v>
      </c>
      <c r="N57" s="14">
        <v>0</v>
      </c>
      <c r="O57" s="14">
        <v>0</v>
      </c>
      <c r="P57" s="14">
        <v>0</v>
      </c>
      <c r="Q57" s="14">
        <f>Q$6*Q29/Q$51</f>
        <v>0.09606575963718816</v>
      </c>
      <c r="R57" s="14">
        <v>0</v>
      </c>
      <c r="S57" s="14">
        <v>0</v>
      </c>
      <c r="T57" s="13"/>
    </row>
    <row r="58" spans="1:20" ht="12.75">
      <c r="A58" s="13" t="s">
        <v>98</v>
      </c>
      <c r="B58" s="14">
        <v>0</v>
      </c>
      <c r="C58" s="14">
        <v>0</v>
      </c>
      <c r="D58" s="14">
        <f>D$6*D30/D$51</f>
        <v>0.0416630021986808</v>
      </c>
      <c r="E58" s="14">
        <v>0</v>
      </c>
      <c r="F58" s="14">
        <f>F$6*F30/F$51</f>
        <v>0.2802396273340966</v>
      </c>
      <c r="G58" s="14">
        <v>0</v>
      </c>
      <c r="H58" s="14">
        <v>0</v>
      </c>
      <c r="I58" s="38">
        <f>I$6*I30/I$51+I20</f>
        <v>12.487914883404663</v>
      </c>
      <c r="J58" s="14">
        <f>J$6*J30/J$51</f>
        <v>37.94586268656715</v>
      </c>
      <c r="K58" s="14">
        <f>K$6*K30/K$51</f>
        <v>1.6986470529083049</v>
      </c>
      <c r="L58" s="14">
        <f>L$6*L30/L$51</f>
        <v>26.503895745231716</v>
      </c>
      <c r="M58" s="14">
        <f>M$6*M30/M$51</f>
        <v>0.43843030613632317</v>
      </c>
      <c r="N58" s="14">
        <v>0</v>
      </c>
      <c r="O58" s="14">
        <v>0</v>
      </c>
      <c r="P58" s="14">
        <v>0</v>
      </c>
      <c r="Q58" s="14">
        <f>Q$6*Q30/Q$51</f>
        <v>1.5886507936507928</v>
      </c>
      <c r="R58" s="14">
        <v>0</v>
      </c>
      <c r="S58" s="14">
        <v>0</v>
      </c>
      <c r="T58" s="13"/>
    </row>
    <row r="59" spans="1:20" ht="12.75">
      <c r="A59" s="13" t="s">
        <v>99</v>
      </c>
      <c r="B59" s="14">
        <v>0</v>
      </c>
      <c r="C59" s="14">
        <v>0</v>
      </c>
      <c r="D59" s="14">
        <f>D$6*D31/D$51</f>
        <v>1.4998680791525087</v>
      </c>
      <c r="E59" s="14">
        <v>0</v>
      </c>
      <c r="F59" s="14">
        <f>F$6*F31/F$51</f>
        <v>2.7799771031542377</v>
      </c>
      <c r="G59" s="14">
        <v>0</v>
      </c>
      <c r="H59" s="14">
        <v>0</v>
      </c>
      <c r="I59" s="14">
        <f>I$6*I31/I$51</f>
        <v>0.6449054037838485</v>
      </c>
      <c r="J59" s="14">
        <f>J$6*J31/J$51</f>
        <v>1.4181270200720533</v>
      </c>
      <c r="K59" s="14">
        <f>K$6*K31/K$51</f>
        <v>0.9745834710031462</v>
      </c>
      <c r="L59" s="14">
        <f>L$6*L31/L$51</f>
        <v>0</v>
      </c>
      <c r="M59" s="14">
        <f>M$6*M31/M$51</f>
        <v>11.243048864670383</v>
      </c>
      <c r="N59" s="14">
        <v>0</v>
      </c>
      <c r="O59" s="14">
        <v>0</v>
      </c>
      <c r="P59" s="14">
        <v>0</v>
      </c>
      <c r="Q59" s="14">
        <f>Q$6*Q31/Q$51</f>
        <v>0</v>
      </c>
      <c r="R59" s="14">
        <v>0</v>
      </c>
      <c r="S59" s="14">
        <v>0</v>
      </c>
      <c r="T59" s="13"/>
    </row>
    <row r="60" spans="1:20" ht="12.75">
      <c r="A60" s="13" t="s">
        <v>101</v>
      </c>
      <c r="B60" s="14">
        <v>0</v>
      </c>
      <c r="C60" s="14">
        <v>0</v>
      </c>
      <c r="D60" s="14">
        <f>D$6*D32/D$51</f>
        <v>0</v>
      </c>
      <c r="E60" s="14">
        <v>0</v>
      </c>
      <c r="F60" s="14">
        <f>F$6*F32/F$51</f>
        <v>0</v>
      </c>
      <c r="G60" s="14">
        <v>0</v>
      </c>
      <c r="H60" s="14">
        <v>0</v>
      </c>
      <c r="I60" s="14">
        <f>I$6*I32/I$51</f>
        <v>2.1423875844966194</v>
      </c>
      <c r="J60" s="14">
        <f>J$6*J32/J$51</f>
        <v>5.010959135357694</v>
      </c>
      <c r="K60" s="14">
        <f>K$6*K32/K$51</f>
        <v>2.163025383919208</v>
      </c>
      <c r="L60" s="14">
        <f>L$6*L32/L$51</f>
        <v>0</v>
      </c>
      <c r="M60" s="14">
        <f>M$6*M32/M$51</f>
        <v>59.94500402673332</v>
      </c>
      <c r="N60" s="14">
        <v>0</v>
      </c>
      <c r="O60" s="14">
        <v>0</v>
      </c>
      <c r="P60" s="14">
        <v>0</v>
      </c>
      <c r="Q60" s="14">
        <f>Q$6*Q32/Q$51</f>
        <v>0</v>
      </c>
      <c r="R60" s="14">
        <v>0</v>
      </c>
      <c r="S60" s="14">
        <v>0</v>
      </c>
      <c r="T60" s="13"/>
    </row>
    <row r="61" spans="1:20" ht="12.75">
      <c r="A61" s="13" t="s">
        <v>105</v>
      </c>
      <c r="B61" s="14">
        <v>0</v>
      </c>
      <c r="C61" s="14">
        <v>0</v>
      </c>
      <c r="D61" s="14">
        <f>D$6*D33/D$51</f>
        <v>0</v>
      </c>
      <c r="E61" s="14">
        <v>0</v>
      </c>
      <c r="F61" s="14">
        <f>F$6*F33/F$51</f>
        <v>0</v>
      </c>
      <c r="G61" s="14">
        <v>0</v>
      </c>
      <c r="H61" s="14">
        <v>0</v>
      </c>
      <c r="I61" s="14">
        <f>I$6*I33/I$51</f>
        <v>0.4916664133434661</v>
      </c>
      <c r="J61" s="14">
        <f>J$6*J33/J$51</f>
        <v>1.4144720535254758</v>
      </c>
      <c r="K61" s="14">
        <f>K$6*K33/K$51</f>
        <v>0.5621421901710938</v>
      </c>
      <c r="L61" s="14">
        <f>L$6*L33/L$51</f>
        <v>0</v>
      </c>
      <c r="M61" s="14">
        <f>M$6*M33/M$51</f>
        <v>11.521203940969134</v>
      </c>
      <c r="N61" s="14">
        <v>0</v>
      </c>
      <c r="O61" s="14">
        <v>0</v>
      </c>
      <c r="P61" s="14">
        <v>0</v>
      </c>
      <c r="Q61" s="14">
        <f>Q$6*Q33/Q$51</f>
        <v>0</v>
      </c>
      <c r="R61" s="14">
        <v>0</v>
      </c>
      <c r="S61" s="14">
        <v>0</v>
      </c>
      <c r="T61" s="13"/>
    </row>
    <row r="62" spans="1:20" ht="12.75">
      <c r="A62" s="13" t="s">
        <v>26</v>
      </c>
      <c r="B62" s="14">
        <v>0</v>
      </c>
      <c r="C62" s="14">
        <v>0</v>
      </c>
      <c r="D62" s="14">
        <f>D$6*D34/D$51</f>
        <v>1.2082270637617432</v>
      </c>
      <c r="E62" s="14">
        <v>0</v>
      </c>
      <c r="F62" s="14">
        <f>F$6*F34/F$51</f>
        <v>0</v>
      </c>
      <c r="G62" s="14">
        <v>0</v>
      </c>
      <c r="H62" s="14">
        <v>0</v>
      </c>
      <c r="I62" s="14">
        <f>I$6*I34/I$51</f>
        <v>4.410206311747529</v>
      </c>
      <c r="J62" s="14">
        <f>J$6*J34/J$51</f>
        <v>3.472218219248584</v>
      </c>
      <c r="K62" s="14">
        <f>K$6*K34/K$51</f>
        <v>1.0754024507620923</v>
      </c>
      <c r="L62" s="14">
        <f>L$6*L34/L$51</f>
        <v>0.029432985242081634</v>
      </c>
      <c r="M62" s="14">
        <f>M$6*M34/M$51</f>
        <v>56.52235234439552</v>
      </c>
      <c r="N62" s="14">
        <v>0</v>
      </c>
      <c r="O62" s="14">
        <v>0</v>
      </c>
      <c r="P62" s="14">
        <v>0</v>
      </c>
      <c r="Q62" s="14">
        <f>Q$6*Q34/Q$51</f>
        <v>0</v>
      </c>
      <c r="R62" s="14">
        <v>0</v>
      </c>
      <c r="S62" s="14">
        <v>0</v>
      </c>
      <c r="T62" s="13"/>
    </row>
    <row r="63" spans="1:20" ht="12.75">
      <c r="A63" s="13" t="s">
        <v>110</v>
      </c>
      <c r="B63" s="14">
        <v>0</v>
      </c>
      <c r="C63" s="14">
        <v>0</v>
      </c>
      <c r="D63" s="14">
        <f>D$6*D35/D$51</f>
        <v>65.99419548271038</v>
      </c>
      <c r="E63" s="14">
        <v>0</v>
      </c>
      <c r="F63" s="14">
        <f>F$6*F35/F$51</f>
        <v>28.58444198807785</v>
      </c>
      <c r="G63" s="14">
        <v>0</v>
      </c>
      <c r="H63" s="14">
        <v>0</v>
      </c>
      <c r="I63" s="14">
        <f>I$6*I35/I$51</f>
        <v>2.6594952201911917</v>
      </c>
      <c r="J63" s="14">
        <f>J$6*J35/J$51</f>
        <v>8.04823633556356</v>
      </c>
      <c r="K63" s="14">
        <f>K$6*K35/K$51</f>
        <v>5.523658042550747</v>
      </c>
      <c r="L63" s="14">
        <f>L$6*L35/L$51</f>
        <v>0.12483645464744969</v>
      </c>
      <c r="M63" s="14">
        <f>M$6*M35/M$51</f>
        <v>2.7081343673845057</v>
      </c>
      <c r="N63" s="14">
        <v>0</v>
      </c>
      <c r="O63" s="14">
        <v>0</v>
      </c>
      <c r="P63" s="14">
        <v>0</v>
      </c>
      <c r="Q63" s="14">
        <f>Q$6*Q35/Q$51</f>
        <v>0.0008390022675736957</v>
      </c>
      <c r="R63" s="14">
        <v>0</v>
      </c>
      <c r="S63" s="14">
        <v>0</v>
      </c>
      <c r="T63" s="13"/>
    </row>
    <row r="64" spans="1:20" ht="12.75">
      <c r="A64" s="13" t="s">
        <v>111</v>
      </c>
      <c r="B64" s="14">
        <v>0</v>
      </c>
      <c r="C64" s="14">
        <v>0</v>
      </c>
      <c r="D64" s="14">
        <f>D$6*D36/D$51</f>
        <v>0</v>
      </c>
      <c r="E64" s="14">
        <v>0</v>
      </c>
      <c r="F64" s="14">
        <f>F$6*F36/F$51</f>
        <v>42.450698748568946</v>
      </c>
      <c r="G64" s="14">
        <v>0</v>
      </c>
      <c r="H64" s="14">
        <v>0</v>
      </c>
      <c r="I64" s="14">
        <f>I$6*I36/I$51</f>
        <v>0.00532490700371985</v>
      </c>
      <c r="J64" s="14">
        <f>J$6*J36/J$51</f>
        <v>0.007309933093154914</v>
      </c>
      <c r="K64" s="14">
        <f>K$6*K36/K$51</f>
        <v>0.009165361796267832</v>
      </c>
      <c r="L64" s="14">
        <f>L$6*L36/L$51</f>
        <v>0</v>
      </c>
      <c r="M64" s="14">
        <f>M$6*M36/M$51</f>
        <v>0</v>
      </c>
      <c r="N64" s="14">
        <v>0</v>
      </c>
      <c r="O64" s="14">
        <v>0</v>
      </c>
      <c r="P64" s="14">
        <v>0</v>
      </c>
      <c r="Q64" s="14">
        <f>Q$6*Q36/Q$51</f>
        <v>0</v>
      </c>
      <c r="R64" s="14">
        <v>0</v>
      </c>
      <c r="S64" s="14">
        <v>0</v>
      </c>
      <c r="T64" s="13"/>
    </row>
    <row r="65" spans="1:20" ht="12.75">
      <c r="A65" s="13" t="s">
        <v>91</v>
      </c>
      <c r="B65" s="14">
        <v>0</v>
      </c>
      <c r="C65" s="14">
        <v>0</v>
      </c>
      <c r="D65" s="14">
        <f>D$6*D37/D$51</f>
        <v>0</v>
      </c>
      <c r="E65" s="14">
        <v>0</v>
      </c>
      <c r="F65" s="14">
        <f>F$6*F37/F$51</f>
        <v>0</v>
      </c>
      <c r="G65" s="14">
        <v>0</v>
      </c>
      <c r="H65" s="14">
        <v>0</v>
      </c>
      <c r="I65" s="14">
        <f>I$6*I37/I$51</f>
        <v>0</v>
      </c>
      <c r="J65" s="14">
        <f>J$6*J37/J$51</f>
        <v>0</v>
      </c>
      <c r="K65" s="14">
        <f>K$6*K37/K$51</f>
        <v>0</v>
      </c>
      <c r="L65" s="14">
        <f>L$6*L37/L$51</f>
        <v>0</v>
      </c>
      <c r="M65" s="14">
        <f>M$6*M37/M$51</f>
        <v>0</v>
      </c>
      <c r="N65" s="14">
        <v>0</v>
      </c>
      <c r="O65" s="14">
        <v>0</v>
      </c>
      <c r="P65" s="14">
        <v>0</v>
      </c>
      <c r="Q65" s="14">
        <f>Q$6*Q37/Q$51</f>
        <v>0</v>
      </c>
      <c r="R65" s="14">
        <v>0</v>
      </c>
      <c r="S65" s="14">
        <v>0</v>
      </c>
      <c r="T65" s="13"/>
    </row>
    <row r="66" spans="1:20" ht="12.75">
      <c r="A66" s="13" t="s">
        <v>96</v>
      </c>
      <c r="B66" s="14">
        <v>0</v>
      </c>
      <c r="C66" s="14">
        <v>0</v>
      </c>
      <c r="D66" s="14">
        <f>D$6*D38/D$51</f>
        <v>0.5832820307815312</v>
      </c>
      <c r="E66" s="14">
        <v>0</v>
      </c>
      <c r="F66" s="14">
        <f>F$6*F38/F$51</f>
        <v>0</v>
      </c>
      <c r="G66" s="14">
        <v>0</v>
      </c>
      <c r="H66" s="14">
        <v>0</v>
      </c>
      <c r="I66" s="14">
        <f>I$6*I38/I$51</f>
        <v>1.5359398424063033</v>
      </c>
      <c r="J66" s="14">
        <f>J$6*J38/J$51</f>
        <v>10.248526196603189</v>
      </c>
      <c r="K66" s="14">
        <f>K$6*K38/K$51</f>
        <v>2.835151915645516</v>
      </c>
      <c r="L66" s="14">
        <f>L$6*L38/L$51</f>
        <v>0</v>
      </c>
      <c r="M66" s="14">
        <f>M$6*M38/M$51</f>
        <v>27.25299327483239</v>
      </c>
      <c r="N66" s="14">
        <v>0</v>
      </c>
      <c r="O66" s="14">
        <v>0</v>
      </c>
      <c r="P66" s="14">
        <v>0</v>
      </c>
      <c r="Q66" s="14">
        <f>Q$6*Q38/Q$51</f>
        <v>0</v>
      </c>
      <c r="R66" s="14">
        <v>0</v>
      </c>
      <c r="S66" s="14">
        <v>0</v>
      </c>
      <c r="T66" s="13"/>
    </row>
    <row r="67" spans="1:20" ht="12.75">
      <c r="A67" s="13" t="s">
        <v>100</v>
      </c>
      <c r="B67" s="14">
        <v>0</v>
      </c>
      <c r="C67" s="14">
        <v>0</v>
      </c>
      <c r="D67" s="14">
        <f>D$6*D39/D$51</f>
        <v>0</v>
      </c>
      <c r="E67" s="14">
        <v>0</v>
      </c>
      <c r="F67" s="14">
        <f>F$6*F39/F$51</f>
        <v>0</v>
      </c>
      <c r="G67" s="14">
        <v>0</v>
      </c>
      <c r="H67" s="14">
        <v>0</v>
      </c>
      <c r="I67" s="14">
        <f>I$6*I39/I$51</f>
        <v>0</v>
      </c>
      <c r="J67" s="14">
        <f>J$6*J39/J$51</f>
        <v>0</v>
      </c>
      <c r="K67" s="14">
        <f>K$6*K39/K$51</f>
        <v>0</v>
      </c>
      <c r="L67" s="14">
        <f>L$6*L39/L$51</f>
        <v>0</v>
      </c>
      <c r="M67" s="14">
        <f>M$6*M39/M$51</f>
        <v>0</v>
      </c>
      <c r="N67" s="14">
        <v>0</v>
      </c>
      <c r="O67" s="14">
        <v>0</v>
      </c>
      <c r="P67" s="14">
        <v>0</v>
      </c>
      <c r="Q67" s="14">
        <f>Q$6*Q39/Q$51</f>
        <v>0</v>
      </c>
      <c r="R67" s="14">
        <v>0</v>
      </c>
      <c r="S67" s="14">
        <v>0</v>
      </c>
      <c r="T67" s="13"/>
    </row>
    <row r="68" spans="1:20" ht="12.75">
      <c r="A68" s="13" t="s">
        <v>102</v>
      </c>
      <c r="B68" s="14">
        <v>0</v>
      </c>
      <c r="C68" s="14">
        <v>0</v>
      </c>
      <c r="D68" s="14">
        <f>D$6*D40/D$51</f>
        <v>0</v>
      </c>
      <c r="E68" s="14">
        <v>0</v>
      </c>
      <c r="F68" s="14">
        <f>F$6*F40/F$51</f>
        <v>0</v>
      </c>
      <c r="G68" s="14">
        <v>0</v>
      </c>
      <c r="H68" s="14">
        <v>0</v>
      </c>
      <c r="I68" s="14">
        <f>I$6*I40/I$51</f>
        <v>0</v>
      </c>
      <c r="J68" s="14">
        <f>J$6*J40/J$51</f>
        <v>0</v>
      </c>
      <c r="K68" s="14">
        <f>K$6*K40/K$51</f>
        <v>0</v>
      </c>
      <c r="L68" s="14">
        <f>L$6*L40/L$51</f>
        <v>0</v>
      </c>
      <c r="M68" s="14">
        <f>M$6*M40/M$51</f>
        <v>0</v>
      </c>
      <c r="N68" s="14">
        <v>0</v>
      </c>
      <c r="O68" s="14">
        <v>0</v>
      </c>
      <c r="P68" s="14">
        <v>0</v>
      </c>
      <c r="Q68" s="14">
        <f>Q$6*Q40/Q$51</f>
        <v>0</v>
      </c>
      <c r="R68" s="14">
        <v>0</v>
      </c>
      <c r="S68" s="14">
        <v>0</v>
      </c>
      <c r="T68" s="13"/>
    </row>
    <row r="69" spans="1:20" ht="12.75">
      <c r="A69" s="13" t="s">
        <v>106</v>
      </c>
      <c r="B69" s="14">
        <v>0</v>
      </c>
      <c r="C69" s="14">
        <v>0</v>
      </c>
      <c r="D69" s="14">
        <f>D$6*D41/D$51</f>
        <v>0</v>
      </c>
      <c r="E69" s="14">
        <v>0</v>
      </c>
      <c r="F69" s="14">
        <f>F$6*F41/F$51</f>
        <v>0</v>
      </c>
      <c r="G69" s="14">
        <v>0</v>
      </c>
      <c r="H69" s="14">
        <v>0</v>
      </c>
      <c r="I69" s="14">
        <f>I$6*I41/I$51</f>
        <v>0</v>
      </c>
      <c r="J69" s="14">
        <f>J$6*J41/J$51</f>
        <v>0</v>
      </c>
      <c r="K69" s="14">
        <f>K$6*K41/K$51</f>
        <v>0</v>
      </c>
      <c r="L69" s="14">
        <f>L$6*L41/L$51</f>
        <v>0</v>
      </c>
      <c r="M69" s="14">
        <f>M$6*M41/M$51</f>
        <v>0</v>
      </c>
      <c r="N69" s="14">
        <v>0</v>
      </c>
      <c r="O69" s="14">
        <v>0</v>
      </c>
      <c r="P69" s="14">
        <v>0</v>
      </c>
      <c r="Q69" s="14">
        <f>Q$6*Q41/Q$51</f>
        <v>0</v>
      </c>
      <c r="R69" s="14">
        <v>0</v>
      </c>
      <c r="S69" s="14">
        <v>0</v>
      </c>
      <c r="T69" s="13"/>
    </row>
    <row r="70" spans="1:20" ht="12.75">
      <c r="A70" s="13" t="s">
        <v>33</v>
      </c>
      <c r="B70" s="14">
        <v>0</v>
      </c>
      <c r="C70" s="14">
        <v>0</v>
      </c>
      <c r="D70" s="14">
        <f>D$6*D42/D$51</f>
        <v>0</v>
      </c>
      <c r="E70" s="14">
        <v>0</v>
      </c>
      <c r="F70" s="14">
        <f>F$6*F42/F$51</f>
        <v>0</v>
      </c>
      <c r="G70" s="14">
        <v>0</v>
      </c>
      <c r="H70" s="14">
        <v>0</v>
      </c>
      <c r="I70" s="14">
        <f>I$6*I42/I$51</f>
        <v>0</v>
      </c>
      <c r="J70" s="14">
        <f>J$6*J42/J$51</f>
        <v>0</v>
      </c>
      <c r="K70" s="14">
        <f>K$6*K42/K$51</f>
        <v>0</v>
      </c>
      <c r="L70" s="14">
        <f>L$6*L42/L$51</f>
        <v>0</v>
      </c>
      <c r="M70" s="14">
        <f>M$6*M42/M$51</f>
        <v>0</v>
      </c>
      <c r="N70" s="14">
        <v>0</v>
      </c>
      <c r="O70" s="14">
        <v>0</v>
      </c>
      <c r="P70" s="14">
        <v>0</v>
      </c>
      <c r="Q70" s="14">
        <f>Q$6*Q42/Q$51</f>
        <v>0</v>
      </c>
      <c r="R70" s="14">
        <v>0</v>
      </c>
      <c r="S70" s="14">
        <v>0</v>
      </c>
      <c r="T70" s="13"/>
    </row>
    <row r="71" spans="1:20" ht="12.75">
      <c r="A71" s="13" t="s">
        <v>108</v>
      </c>
      <c r="B71" s="14">
        <v>0</v>
      </c>
      <c r="C71" s="14">
        <v>0</v>
      </c>
      <c r="D71" s="14">
        <f>D$6*D43/D$51</f>
        <v>0</v>
      </c>
      <c r="E71" s="14">
        <v>0</v>
      </c>
      <c r="F71" s="14">
        <f>F$6*F43/F$51</f>
        <v>0</v>
      </c>
      <c r="G71" s="14">
        <v>0</v>
      </c>
      <c r="H71" s="14">
        <v>0</v>
      </c>
      <c r="I71" s="14">
        <f>I$6*I43/I$51</f>
        <v>0</v>
      </c>
      <c r="J71" s="14">
        <f>J$6*J43/J$51</f>
        <v>0</v>
      </c>
      <c r="K71" s="14">
        <f>K$6*K43/K$51</f>
        <v>0</v>
      </c>
      <c r="L71" s="14">
        <f>L$6*L43/L$51</f>
        <v>0</v>
      </c>
      <c r="M71" s="14">
        <f>M$6*M43/M$51</f>
        <v>0</v>
      </c>
      <c r="N71" s="14">
        <v>0</v>
      </c>
      <c r="O71" s="14">
        <v>0</v>
      </c>
      <c r="P71" s="14">
        <v>0</v>
      </c>
      <c r="Q71" s="14">
        <f>Q$6*Q43/Q$51</f>
        <v>0</v>
      </c>
      <c r="R71" s="14">
        <v>0</v>
      </c>
      <c r="S71" s="14">
        <v>0</v>
      </c>
      <c r="T71" s="13"/>
    </row>
    <row r="72" spans="1:20" ht="12.75">
      <c r="A72" s="13" t="s">
        <v>0</v>
      </c>
      <c r="B72" s="14">
        <v>0</v>
      </c>
      <c r="C72" s="14">
        <v>0</v>
      </c>
      <c r="D72" s="14">
        <f>D$6*D44/D$51</f>
        <v>0</v>
      </c>
      <c r="E72" s="14">
        <v>0</v>
      </c>
      <c r="F72" s="14">
        <f>F$6*F44/F$51</f>
        <v>0</v>
      </c>
      <c r="G72" s="14">
        <v>0</v>
      </c>
      <c r="H72" s="14">
        <v>0</v>
      </c>
      <c r="I72" s="14">
        <f>I$6*I44/I$51</f>
        <v>0.006508219671213149</v>
      </c>
      <c r="J72" s="14">
        <f>J$6*J44/J$51</f>
        <v>0.2046781266083376</v>
      </c>
      <c r="K72" s="14">
        <f>K$6*K44/K$51</f>
        <v>0.0488819295800951</v>
      </c>
      <c r="L72" s="14">
        <f>L$6*L44/L$51</f>
        <v>0</v>
      </c>
      <c r="M72" s="14">
        <f>M$6*M44/M$51</f>
        <v>0.004136134963550219</v>
      </c>
      <c r="N72" s="14">
        <v>0</v>
      </c>
      <c r="O72" s="14">
        <v>0</v>
      </c>
      <c r="P72" s="14">
        <v>0</v>
      </c>
      <c r="Q72" s="14">
        <f>Q$6*Q44/Q$51</f>
        <v>0</v>
      </c>
      <c r="R72" s="14">
        <v>0</v>
      </c>
      <c r="S72" s="14">
        <v>0</v>
      </c>
      <c r="T72" s="13"/>
    </row>
    <row r="73" spans="1:20" ht="12.75">
      <c r="A73" s="13" t="s">
        <v>109</v>
      </c>
      <c r="B73" s="14">
        <v>0</v>
      </c>
      <c r="C73" s="14">
        <v>0</v>
      </c>
      <c r="D73" s="14">
        <f>D$6*D45/D$51</f>
        <v>0</v>
      </c>
      <c r="E73" s="14">
        <v>0</v>
      </c>
      <c r="F73" s="14">
        <f>F$6*F45/F$51</f>
        <v>0</v>
      </c>
      <c r="G73" s="14">
        <v>0</v>
      </c>
      <c r="H73" s="14">
        <v>0</v>
      </c>
      <c r="I73" s="14">
        <f>I$6*I45/I$51</f>
        <v>0</v>
      </c>
      <c r="J73" s="14">
        <f>J$6*J45/J$51</f>
        <v>0</v>
      </c>
      <c r="K73" s="14">
        <f>K$6*K45/K$51</f>
        <v>0</v>
      </c>
      <c r="L73" s="14">
        <f>L$6*L45/L$51</f>
        <v>0</v>
      </c>
      <c r="M73" s="14">
        <f>M$6*M45/M$51</f>
        <v>0</v>
      </c>
      <c r="N73" s="14">
        <v>0</v>
      </c>
      <c r="O73" s="14">
        <v>0</v>
      </c>
      <c r="P73" s="14">
        <v>0</v>
      </c>
      <c r="Q73" s="14">
        <f>Q$6*Q45/Q$51</f>
        <v>0</v>
      </c>
      <c r="R73" s="14">
        <v>0</v>
      </c>
      <c r="S73" s="14">
        <v>0</v>
      </c>
      <c r="T73" s="13"/>
    </row>
    <row r="74" spans="1:20" ht="12.75">
      <c r="A74" s="13" t="s">
        <v>112</v>
      </c>
      <c r="B74" s="14">
        <v>0</v>
      </c>
      <c r="C74" s="14">
        <v>0</v>
      </c>
      <c r="D74" s="14">
        <f>D$6*D46/D$51</f>
        <v>0</v>
      </c>
      <c r="E74" s="14">
        <v>0</v>
      </c>
      <c r="F74" s="14">
        <f>F$6*F46/F$51</f>
        <v>0.011209585093363863</v>
      </c>
      <c r="G74" s="14">
        <v>0</v>
      </c>
      <c r="H74" s="14">
        <v>0</v>
      </c>
      <c r="I74" s="14">
        <f>I$6*I46/I$51</f>
        <v>0</v>
      </c>
      <c r="J74" s="14">
        <f>J$6*J46/J$51</f>
        <v>0</v>
      </c>
      <c r="K74" s="14">
        <f>K$6*K46/K$51</f>
        <v>0.003055120598755944</v>
      </c>
      <c r="L74" s="14">
        <f>L$6*L46/L$51</f>
        <v>0</v>
      </c>
      <c r="M74" s="14">
        <f>M$6*M46/M$51</f>
        <v>0</v>
      </c>
      <c r="N74" s="14">
        <v>0</v>
      </c>
      <c r="O74" s="14">
        <v>0</v>
      </c>
      <c r="P74" s="14">
        <v>0</v>
      </c>
      <c r="Q74" s="14">
        <f>Q$6*Q46/Q$51</f>
        <v>0</v>
      </c>
      <c r="R74" s="14">
        <v>0</v>
      </c>
      <c r="S74" s="14">
        <v>0</v>
      </c>
      <c r="T74" s="13"/>
    </row>
    <row r="75" spans="1:20" ht="12.75">
      <c r="A75" s="13" t="s">
        <v>92</v>
      </c>
      <c r="B75" s="14">
        <v>0</v>
      </c>
      <c r="C75" s="14">
        <v>0</v>
      </c>
      <c r="D75" s="14">
        <f>D$6*D47/D$51</f>
        <v>0</v>
      </c>
      <c r="E75" s="14">
        <v>0</v>
      </c>
      <c r="F75" s="14">
        <f>F$6*F47/F$51</f>
        <v>0</v>
      </c>
      <c r="G75" s="14">
        <v>0</v>
      </c>
      <c r="H75" s="14">
        <v>0</v>
      </c>
      <c r="I75" s="14">
        <f>I$6*I47/I$51</f>
        <v>0</v>
      </c>
      <c r="J75" s="14">
        <f>J$6*J47/J$51</f>
        <v>0</v>
      </c>
      <c r="K75" s="14">
        <f>K$6*K47/K$51</f>
        <v>0</v>
      </c>
      <c r="L75" s="14">
        <f>L$6*L47/L$51</f>
        <v>0</v>
      </c>
      <c r="M75" s="14">
        <f>M$6*M47/M$51</f>
        <v>0</v>
      </c>
      <c r="N75" s="14">
        <v>0</v>
      </c>
      <c r="O75" s="14">
        <v>0</v>
      </c>
      <c r="P75" s="14">
        <v>0</v>
      </c>
      <c r="Q75" s="14">
        <f>Q$6*Q47/Q$51</f>
        <v>0</v>
      </c>
      <c r="R75" s="14">
        <v>0</v>
      </c>
      <c r="S75" s="14">
        <v>0</v>
      </c>
      <c r="T75" s="13"/>
    </row>
    <row r="76" spans="1:20" ht="12.75">
      <c r="A76" s="13" t="s">
        <v>107</v>
      </c>
      <c r="B76" s="14">
        <v>0</v>
      </c>
      <c r="C76" s="14">
        <v>0</v>
      </c>
      <c r="D76" s="14">
        <f>D$6*D48/D$51</f>
        <v>0</v>
      </c>
      <c r="E76" s="14">
        <v>0</v>
      </c>
      <c r="F76" s="14">
        <f>F$6*F48/F$51</f>
        <v>0.2690300422407327</v>
      </c>
      <c r="G76" s="14">
        <v>0</v>
      </c>
      <c r="H76" s="14">
        <v>0</v>
      </c>
      <c r="I76" s="38">
        <f>I$6*I48/I$51+I21</f>
        <v>50.90707971681133</v>
      </c>
      <c r="J76" s="14">
        <f>J$6*J48/J$51</f>
        <v>10.28873082861554</v>
      </c>
      <c r="K76" s="14">
        <f>K$6*K48/K$51</f>
        <v>3.2537034376750804</v>
      </c>
      <c r="L76" s="14">
        <f>L$6*L48/L$51</f>
        <v>0</v>
      </c>
      <c r="M76" s="14">
        <f>M$6*M48/M$51</f>
        <v>0.4353282049136606</v>
      </c>
      <c r="N76" s="14">
        <v>0</v>
      </c>
      <c r="O76" s="14">
        <v>0</v>
      </c>
      <c r="P76" s="14">
        <v>0</v>
      </c>
      <c r="Q76" s="14">
        <f>Q$6*Q48/Q$51</f>
        <v>0</v>
      </c>
      <c r="R76" s="14">
        <v>0</v>
      </c>
      <c r="S76" s="14">
        <v>0</v>
      </c>
      <c r="T76" s="13"/>
    </row>
    <row r="77" spans="1:20" ht="12.75">
      <c r="A77" s="13" t="s">
        <v>103</v>
      </c>
      <c r="B77" s="14">
        <v>0</v>
      </c>
      <c r="C77" s="14">
        <v>0</v>
      </c>
      <c r="D77" s="14">
        <f>D$6*D49/D$51</f>
        <v>1.4165420747551472</v>
      </c>
      <c r="E77" s="14">
        <v>0</v>
      </c>
      <c r="F77" s="14">
        <f>F$6*F49/F$51</f>
        <v>0.325077967707552</v>
      </c>
      <c r="G77" s="14">
        <v>0</v>
      </c>
      <c r="H77" s="14">
        <v>0</v>
      </c>
      <c r="I77" s="14">
        <f>I$6*I49/I$51</f>
        <v>0</v>
      </c>
      <c r="J77" s="14">
        <f>J$6*J49/J$51</f>
        <v>0</v>
      </c>
      <c r="K77" s="14">
        <f>K$6*K49/K$51</f>
        <v>0</v>
      </c>
      <c r="L77" s="14">
        <f>L$6*L49/L$51</f>
        <v>0</v>
      </c>
      <c r="M77" s="14">
        <f>M$6*M49/M$51</f>
        <v>0</v>
      </c>
      <c r="N77" s="14">
        <v>0</v>
      </c>
      <c r="O77" s="14">
        <v>0</v>
      </c>
      <c r="P77" s="14">
        <v>0</v>
      </c>
      <c r="Q77" s="14">
        <f>Q$6*Q49/Q$51</f>
        <v>0</v>
      </c>
      <c r="R77" s="14">
        <v>0</v>
      </c>
      <c r="S77" s="14">
        <v>0</v>
      </c>
      <c r="T77" s="13"/>
    </row>
    <row r="78" spans="1:20" ht="12.75">
      <c r="A78" s="13" t="s">
        <v>130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3"/>
    </row>
    <row r="79" spans="1:20" ht="12.75">
      <c r="A79" s="13" t="s">
        <v>119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3"/>
    </row>
    <row r="80" spans="1:20" ht="12.75">
      <c r="A80" s="13" t="s">
        <v>104</v>
      </c>
      <c r="B80" s="14">
        <f>B14</f>
        <v>0.601097492608894</v>
      </c>
      <c r="C80" s="14">
        <f aca="true" t="shared" si="4" ref="C80:R80">C14</f>
        <v>0</v>
      </c>
      <c r="D80" s="14">
        <f t="shared" si="4"/>
        <v>6.522047520593017</v>
      </c>
      <c r="E80" s="14">
        <f t="shared" si="4"/>
        <v>3.3215204547957113</v>
      </c>
      <c r="F80" s="14">
        <f t="shared" si="4"/>
        <v>0.2715431268725454</v>
      </c>
      <c r="G80" s="14">
        <f>G14</f>
        <v>0.04601833317927425</v>
      </c>
      <c r="H80" s="14">
        <f t="shared" si="4"/>
        <v>2.9703853088520327</v>
      </c>
      <c r="I80" s="14">
        <f>I14</f>
        <v>5.037093043952515</v>
      </c>
      <c r="J80" s="14">
        <f t="shared" si="4"/>
        <v>0.48112852944434004</v>
      </c>
      <c r="K80" s="14">
        <f>K14</f>
        <v>21.136917229416476</v>
      </c>
      <c r="L80" s="14">
        <f t="shared" si="4"/>
        <v>4.0108219229712345</v>
      </c>
      <c r="M80" s="14">
        <f t="shared" si="4"/>
        <v>49.434522542097405</v>
      </c>
      <c r="N80" s="14">
        <f t="shared" si="4"/>
        <v>3.3223967655960873</v>
      </c>
      <c r="O80" s="14">
        <f t="shared" si="4"/>
        <v>1.439547932756722</v>
      </c>
      <c r="P80" s="14">
        <f t="shared" si="4"/>
        <v>59.3155022539414</v>
      </c>
      <c r="Q80" s="14">
        <f>Q14</f>
        <v>50.185</v>
      </c>
      <c r="R80" s="14">
        <f t="shared" si="4"/>
        <v>5.015504157530665</v>
      </c>
      <c r="S80" s="14">
        <f>S14</f>
        <v>22.25</v>
      </c>
      <c r="T80" s="13"/>
    </row>
    <row r="81" spans="1:20" ht="12.75">
      <c r="A81" s="13" t="s">
        <v>118</v>
      </c>
      <c r="B81" s="14">
        <f>B15</f>
        <v>32.49890250739111</v>
      </c>
      <c r="C81" s="14">
        <f aca="true" t="shared" si="5" ref="C81:R81">C15</f>
        <v>0.8999999999999999</v>
      </c>
      <c r="D81" s="14">
        <f t="shared" si="5"/>
        <v>116.63795247940698</v>
      </c>
      <c r="E81" s="14">
        <f t="shared" si="5"/>
        <v>64.17847954520428</v>
      </c>
      <c r="F81" s="14">
        <f t="shared" si="5"/>
        <v>131.27845687312745</v>
      </c>
      <c r="G81" s="14">
        <f>G15</f>
        <v>1.5539816668207258</v>
      </c>
      <c r="H81" s="14">
        <f t="shared" si="5"/>
        <v>58.52961469114797</v>
      </c>
      <c r="I81" s="14">
        <f>I15</f>
        <v>139.2029069560475</v>
      </c>
      <c r="J81" s="14">
        <f t="shared" si="5"/>
        <v>158.69887147055567</v>
      </c>
      <c r="K81" s="14">
        <f>K15</f>
        <v>102.49308277058351</v>
      </c>
      <c r="L81" s="14">
        <f t="shared" si="5"/>
        <v>99.90917807702877</v>
      </c>
      <c r="M81" s="14">
        <f t="shared" si="5"/>
        <v>72.5354774579026</v>
      </c>
      <c r="N81" s="14">
        <f t="shared" si="5"/>
        <v>37.57760323440391</v>
      </c>
      <c r="O81" s="14">
        <f t="shared" si="5"/>
        <v>58.36045206724328</v>
      </c>
      <c r="P81" s="14">
        <f t="shared" si="5"/>
        <v>15.484497746058585</v>
      </c>
      <c r="Q81" s="14">
        <f>Q15</f>
        <v>50.185</v>
      </c>
      <c r="R81" s="14">
        <f t="shared" si="5"/>
        <v>2.484495842469335</v>
      </c>
      <c r="S81" s="14">
        <f>S15</f>
        <v>22.25</v>
      </c>
      <c r="T81" s="13"/>
    </row>
    <row r="82" spans="1:20" ht="12.75">
      <c r="A82" s="13" t="s">
        <v>165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3"/>
    </row>
    <row r="83" spans="1:19" ht="12.75">
      <c r="A83" s="22" t="s">
        <v>117</v>
      </c>
      <c r="B83" s="23">
        <f>SUM(B54:B82)</f>
        <v>33.1</v>
      </c>
      <c r="C83" s="23">
        <f aca="true" t="shared" si="6" ref="C83:S83">SUM(C54:C82)</f>
        <v>0.8999999999999999</v>
      </c>
      <c r="D83" s="23">
        <f t="shared" si="6"/>
        <v>331.6</v>
      </c>
      <c r="E83" s="23">
        <f t="shared" si="6"/>
        <v>67.5</v>
      </c>
      <c r="F83" s="23">
        <f t="shared" si="6"/>
        <v>415.4999999999999</v>
      </c>
      <c r="G83" s="23">
        <f t="shared" si="6"/>
        <v>1.6</v>
      </c>
      <c r="H83" s="23">
        <f t="shared" si="6"/>
        <v>61.5</v>
      </c>
      <c r="I83" s="23">
        <f t="shared" si="6"/>
        <v>542.4000000000001</v>
      </c>
      <c r="J83" s="23">
        <f t="shared" si="6"/>
        <v>691.7999999999998</v>
      </c>
      <c r="K83" s="23">
        <f t="shared" si="6"/>
        <v>336.3</v>
      </c>
      <c r="L83" s="23">
        <f t="shared" si="6"/>
        <v>139.2</v>
      </c>
      <c r="M83" s="23">
        <f t="shared" si="6"/>
        <v>319.7</v>
      </c>
      <c r="N83" s="23">
        <f t="shared" si="6"/>
        <v>40.9</v>
      </c>
      <c r="O83" s="23">
        <f t="shared" si="6"/>
        <v>59.800000000000004</v>
      </c>
      <c r="P83" s="23">
        <f t="shared" si="6"/>
        <v>74.79999999999998</v>
      </c>
      <c r="Q83" s="23">
        <f t="shared" si="6"/>
        <v>103.7</v>
      </c>
      <c r="R83" s="23">
        <f t="shared" si="6"/>
        <v>7.5</v>
      </c>
      <c r="S83" s="23">
        <f t="shared" si="6"/>
        <v>44.5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"/>
  <cols>
    <col min="2" max="2" width="9.10546875" style="0" bestFit="1" customWidth="1"/>
    <col min="3" max="3" width="9.99609375" style="0" bestFit="1" customWidth="1"/>
    <col min="4" max="5" width="9.4453125" style="0" bestFit="1" customWidth="1"/>
  </cols>
  <sheetData>
    <row r="1" spans="1:5" ht="18">
      <c r="A1" s="29" t="s">
        <v>24</v>
      </c>
      <c r="B1" s="14"/>
      <c r="C1" s="14"/>
      <c r="D1" s="14"/>
      <c r="E1" s="14"/>
    </row>
    <row r="2" spans="1:5" ht="15">
      <c r="A2" s="8" t="s">
        <v>113</v>
      </c>
      <c r="B2" s="20" t="s">
        <v>1</v>
      </c>
      <c r="C2" s="20" t="s">
        <v>35</v>
      </c>
      <c r="D2" s="20" t="s">
        <v>36</v>
      </c>
      <c r="E2" s="20" t="s">
        <v>51</v>
      </c>
    </row>
    <row r="3" spans="1:5" ht="15">
      <c r="A3" s="13" t="s">
        <v>93</v>
      </c>
      <c r="B3" s="21">
        <v>5</v>
      </c>
      <c r="C3" s="1">
        <v>22027</v>
      </c>
      <c r="D3" s="21">
        <v>21613</v>
      </c>
      <c r="E3" s="1">
        <v>813</v>
      </c>
    </row>
    <row r="4" spans="1:5" ht="15">
      <c r="A4" s="13" t="s">
        <v>94</v>
      </c>
      <c r="B4" s="21">
        <v>298</v>
      </c>
      <c r="C4" s="1">
        <v>39319</v>
      </c>
      <c r="D4" s="21">
        <v>14081</v>
      </c>
      <c r="E4" s="1">
        <v>2002</v>
      </c>
    </row>
    <row r="5" spans="1:5" ht="15">
      <c r="A5" s="13" t="s">
        <v>95</v>
      </c>
      <c r="B5" s="21">
        <v>1</v>
      </c>
      <c r="C5" s="1">
        <v>61515</v>
      </c>
      <c r="D5" s="21">
        <v>27189</v>
      </c>
      <c r="E5" s="1">
        <v>1206</v>
      </c>
    </row>
    <row r="6" spans="1:5" ht="15">
      <c r="A6" s="13" t="s">
        <v>97</v>
      </c>
      <c r="B6" s="21">
        <v>125</v>
      </c>
      <c r="C6" s="1">
        <v>1507</v>
      </c>
      <c r="D6" s="21">
        <v>788</v>
      </c>
      <c r="E6" s="1">
        <v>583</v>
      </c>
    </row>
    <row r="7" spans="1:5" ht="15">
      <c r="A7" s="13" t="s">
        <v>98</v>
      </c>
      <c r="B7" s="21">
        <v>0</v>
      </c>
      <c r="C7" s="1">
        <v>10382</v>
      </c>
      <c r="D7" s="21">
        <v>556</v>
      </c>
      <c r="E7" s="1">
        <v>6700</v>
      </c>
    </row>
    <row r="8" spans="1:5" ht="15">
      <c r="A8" s="13" t="s">
        <v>99</v>
      </c>
      <c r="B8" s="21">
        <v>565</v>
      </c>
      <c r="C8" s="1">
        <v>388</v>
      </c>
      <c r="D8" s="21">
        <v>319</v>
      </c>
      <c r="E8" s="1">
        <v>34</v>
      </c>
    </row>
    <row r="9" spans="1:5" ht="15">
      <c r="A9" s="13" t="s">
        <v>101</v>
      </c>
      <c r="B9" s="21">
        <v>0</v>
      </c>
      <c r="C9" s="1">
        <v>1371</v>
      </c>
      <c r="D9" s="21">
        <v>708</v>
      </c>
      <c r="E9" s="1">
        <v>15</v>
      </c>
    </row>
    <row r="10" spans="1:5" ht="15">
      <c r="A10" s="13" t="s">
        <v>105</v>
      </c>
      <c r="B10" s="21">
        <v>0</v>
      </c>
      <c r="C10" s="1">
        <v>387</v>
      </c>
      <c r="D10" s="21">
        <v>184</v>
      </c>
      <c r="E10" s="1">
        <v>15</v>
      </c>
    </row>
    <row r="11" spans="1:5" ht="15">
      <c r="A11" s="13" t="s">
        <v>26</v>
      </c>
      <c r="B11" s="21">
        <v>2</v>
      </c>
      <c r="C11" s="1">
        <v>950</v>
      </c>
      <c r="D11" s="21">
        <v>352</v>
      </c>
      <c r="E11" s="1">
        <v>5</v>
      </c>
    </row>
    <row r="12" spans="1:5" ht="15">
      <c r="A12" s="13" t="s">
        <v>110</v>
      </c>
      <c r="B12" s="21">
        <v>1635</v>
      </c>
      <c r="C12" s="1">
        <v>2202</v>
      </c>
      <c r="D12" s="21">
        <v>1808</v>
      </c>
      <c r="E12" s="1">
        <v>165</v>
      </c>
    </row>
    <row r="13" spans="1:5" ht="15">
      <c r="A13" s="13" t="s">
        <v>111</v>
      </c>
      <c r="B13" s="21">
        <v>1</v>
      </c>
      <c r="C13" s="1">
        <v>2</v>
      </c>
      <c r="D13" s="21">
        <v>3</v>
      </c>
      <c r="E13" s="1">
        <v>345</v>
      </c>
    </row>
    <row r="14" spans="1:5" ht="15">
      <c r="A14" s="13" t="s">
        <v>91</v>
      </c>
      <c r="B14" s="21">
        <v>0</v>
      </c>
      <c r="C14" s="1">
        <v>0</v>
      </c>
      <c r="D14" s="21">
        <v>0</v>
      </c>
      <c r="E14" s="1">
        <v>0</v>
      </c>
    </row>
    <row r="15" spans="1:5" ht="15">
      <c r="A15" s="13" t="s">
        <v>96</v>
      </c>
      <c r="B15" s="21">
        <v>0</v>
      </c>
      <c r="C15" s="1">
        <v>2804</v>
      </c>
      <c r="D15" s="21">
        <v>928</v>
      </c>
      <c r="E15" s="1">
        <v>29</v>
      </c>
    </row>
    <row r="16" spans="1:5" ht="15">
      <c r="A16" s="13" t="s">
        <v>100</v>
      </c>
      <c r="B16" s="21">
        <v>0</v>
      </c>
      <c r="C16" s="1">
        <v>0</v>
      </c>
      <c r="D16" s="21">
        <v>0</v>
      </c>
      <c r="E16" s="1">
        <v>0</v>
      </c>
    </row>
    <row r="17" spans="1:5" ht="15">
      <c r="A17" s="13" t="s">
        <v>102</v>
      </c>
      <c r="B17" s="21">
        <v>0</v>
      </c>
      <c r="C17" s="1">
        <v>0</v>
      </c>
      <c r="D17" s="21">
        <v>0</v>
      </c>
      <c r="E17" s="1">
        <v>0</v>
      </c>
    </row>
    <row r="18" spans="1:5" ht="15">
      <c r="A18" s="13" t="s">
        <v>106</v>
      </c>
      <c r="B18" s="21">
        <v>0</v>
      </c>
      <c r="C18" s="1">
        <v>0</v>
      </c>
      <c r="D18" s="21">
        <v>0</v>
      </c>
      <c r="E18" s="1">
        <v>0</v>
      </c>
    </row>
    <row r="19" spans="1:5" ht="15">
      <c r="A19" s="13" t="s">
        <v>33</v>
      </c>
      <c r="B19" s="21">
        <v>0</v>
      </c>
      <c r="C19" s="1">
        <v>0</v>
      </c>
      <c r="D19" s="21">
        <v>0</v>
      </c>
      <c r="E19" s="1">
        <v>0</v>
      </c>
    </row>
    <row r="20" spans="1:5" ht="15">
      <c r="A20" s="13" t="s">
        <v>108</v>
      </c>
      <c r="B20" s="21">
        <v>0</v>
      </c>
      <c r="C20" s="1">
        <v>0</v>
      </c>
      <c r="D20" s="21">
        <v>0</v>
      </c>
      <c r="E20" s="1">
        <v>0</v>
      </c>
    </row>
    <row r="21" spans="1:5" ht="15">
      <c r="A21" s="13" t="s">
        <v>0</v>
      </c>
      <c r="B21" s="21">
        <v>0</v>
      </c>
      <c r="C21" s="1">
        <v>56</v>
      </c>
      <c r="D21" s="21">
        <v>16</v>
      </c>
      <c r="E21" s="1">
        <v>0</v>
      </c>
    </row>
    <row r="22" spans="1:5" ht="15">
      <c r="A22" s="13" t="s">
        <v>109</v>
      </c>
      <c r="B22" s="21">
        <v>0</v>
      </c>
      <c r="C22" s="1">
        <v>0</v>
      </c>
      <c r="D22" s="21">
        <v>0</v>
      </c>
      <c r="E22" s="1">
        <v>0</v>
      </c>
    </row>
    <row r="23" spans="1:5" ht="15">
      <c r="A23" s="13" t="s">
        <v>112</v>
      </c>
      <c r="B23" s="21">
        <v>6</v>
      </c>
      <c r="C23" s="1">
        <v>0</v>
      </c>
      <c r="D23" s="21">
        <v>1</v>
      </c>
      <c r="E23" s="1">
        <v>11</v>
      </c>
    </row>
    <row r="24" spans="1:5" ht="15">
      <c r="A24" s="13" t="s">
        <v>92</v>
      </c>
      <c r="B24" s="21">
        <v>10</v>
      </c>
      <c r="C24" s="1">
        <v>0</v>
      </c>
      <c r="D24" s="21">
        <v>0</v>
      </c>
      <c r="E24" s="1">
        <v>0</v>
      </c>
    </row>
    <row r="25" spans="1:5" ht="15">
      <c r="A25" s="13" t="s">
        <v>107</v>
      </c>
      <c r="B25" s="21">
        <v>26</v>
      </c>
      <c r="C25" s="1">
        <v>2815</v>
      </c>
      <c r="D25" s="21">
        <v>1065</v>
      </c>
      <c r="E25" s="1">
        <v>262</v>
      </c>
    </row>
    <row r="26" spans="1:5" ht="15">
      <c r="A26" s="13" t="s">
        <v>103</v>
      </c>
      <c r="B26" s="21">
        <v>24</v>
      </c>
      <c r="C26" s="1">
        <v>0</v>
      </c>
      <c r="D26" s="21">
        <v>0</v>
      </c>
      <c r="E26" s="1">
        <v>0</v>
      </c>
    </row>
    <row r="27" spans="1:5" ht="15">
      <c r="A27" s="13" t="s">
        <v>130</v>
      </c>
      <c r="B27" s="21">
        <v>0</v>
      </c>
      <c r="C27" s="1">
        <v>0</v>
      </c>
      <c r="D27" s="21">
        <v>0</v>
      </c>
      <c r="E27" s="1">
        <v>0</v>
      </c>
    </row>
    <row r="28" spans="1:5" ht="15">
      <c r="A28" s="13" t="s">
        <v>104</v>
      </c>
      <c r="B28" s="21">
        <v>6</v>
      </c>
      <c r="C28" s="21">
        <v>12</v>
      </c>
      <c r="D28" s="21">
        <v>44</v>
      </c>
      <c r="E28" s="21">
        <v>15</v>
      </c>
    </row>
    <row r="29" spans="1:5" ht="15">
      <c r="A29" s="13" t="s">
        <v>134</v>
      </c>
      <c r="B29" s="24">
        <v>43.15176422331801</v>
      </c>
      <c r="C29" s="24">
        <v>485.3140716674415</v>
      </c>
      <c r="D29" s="24">
        <v>1117.8283197392966</v>
      </c>
      <c r="E29" s="24">
        <v>1.5</v>
      </c>
    </row>
    <row r="30" spans="1:5" ht="15">
      <c r="A30" s="22" t="s">
        <v>117</v>
      </c>
      <c r="B30" s="25">
        <f>SUM(B3:B29)</f>
        <v>2747.151764223318</v>
      </c>
      <c r="C30" s="25">
        <f>SUM(C3:C29)</f>
        <v>146222.31407166744</v>
      </c>
      <c r="D30" s="25">
        <f>SUM(D3:D29)</f>
        <v>70772.8283197393</v>
      </c>
      <c r="E30" s="25">
        <f>SUM(E3:E29)</f>
        <v>12201.5</v>
      </c>
    </row>
    <row r="31" spans="1:5" ht="15">
      <c r="A31" s="12"/>
      <c r="B31" s="12"/>
      <c r="C31" s="12"/>
      <c r="D31" s="12"/>
      <c r="E31" s="12"/>
    </row>
    <row r="32" spans="1:5" ht="15">
      <c r="A32" s="8" t="s">
        <v>135</v>
      </c>
      <c r="B32" s="12"/>
      <c r="C32" s="12"/>
      <c r="D32" s="12"/>
      <c r="E32" s="12"/>
    </row>
    <row r="33" spans="1:5" ht="15">
      <c r="A33" s="13" t="s">
        <v>93</v>
      </c>
      <c r="B33" s="5">
        <f aca="true" t="shared" si="0" ref="B33:C59">B$60*B3/B$30</f>
        <v>0.001461560947091493</v>
      </c>
      <c r="C33" s="5">
        <f t="shared" si="0"/>
        <v>52.90592802437069</v>
      </c>
      <c r="D33" s="5">
        <f aca="true" t="shared" si="1" ref="D33:D58">(D$60-D$59)*D3/SUM(D$3:D$28)</f>
        <v>160.26920564491914</v>
      </c>
      <c r="E33" s="5">
        <f aca="true" t="shared" si="2" ref="E33:E59">E$60*E3/E$30</f>
        <v>35.70965121317158</v>
      </c>
    </row>
    <row r="34" spans="1:5" ht="15">
      <c r="A34" s="13" t="s">
        <v>94</v>
      </c>
      <c r="B34" s="5">
        <f t="shared" si="0"/>
        <v>0.087109032446653</v>
      </c>
      <c r="C34" s="5">
        <f t="shared" si="0"/>
        <v>94.43901502656881</v>
      </c>
      <c r="D34" s="5">
        <f t="shared" si="1"/>
        <v>104.41635518836378</v>
      </c>
      <c r="E34" s="5">
        <f t="shared" si="2"/>
        <v>87.9344670710572</v>
      </c>
    </row>
    <row r="35" spans="1:5" ht="15">
      <c r="A35" s="13" t="s">
        <v>95</v>
      </c>
      <c r="B35" s="5">
        <f t="shared" si="0"/>
        <v>0.0002923121894182986</v>
      </c>
      <c r="C35" s="5">
        <f t="shared" si="0"/>
        <v>147.75085860167806</v>
      </c>
      <c r="D35" s="5">
        <f t="shared" si="1"/>
        <v>201.61751872852943</v>
      </c>
      <c r="E35" s="5">
        <f t="shared" si="2"/>
        <v>52.97151213171578</v>
      </c>
    </row>
    <row r="36" spans="1:5" ht="15">
      <c r="A36" s="13" t="s">
        <v>97</v>
      </c>
      <c r="B36" s="5">
        <f t="shared" si="0"/>
        <v>0.03653902367728733</v>
      </c>
      <c r="C36" s="5">
        <f t="shared" si="0"/>
        <v>3.619613816349327</v>
      </c>
      <c r="D36" s="5">
        <f t="shared" si="1"/>
        <v>5.843341232045356</v>
      </c>
      <c r="E36" s="5">
        <f t="shared" si="2"/>
        <v>25.607289861351823</v>
      </c>
    </row>
    <row r="37" spans="1:5" ht="15">
      <c r="A37" s="13" t="s">
        <v>98</v>
      </c>
      <c r="B37" s="5">
        <f t="shared" si="0"/>
        <v>0</v>
      </c>
      <c r="C37" s="5">
        <f t="shared" si="0"/>
        <v>24.936184898034977</v>
      </c>
      <c r="D37" s="5">
        <f t="shared" si="1"/>
        <v>4.122966656113221</v>
      </c>
      <c r="E37" s="5">
        <f t="shared" si="2"/>
        <v>294.28617850953214</v>
      </c>
    </row>
    <row r="38" spans="1:5" ht="15">
      <c r="A38" s="13" t="s">
        <v>99</v>
      </c>
      <c r="B38" s="5">
        <f t="shared" si="0"/>
        <v>0.16515638702133872</v>
      </c>
      <c r="C38" s="5">
        <f t="shared" si="0"/>
        <v>0.9319244596838347</v>
      </c>
      <c r="D38" s="5">
        <f t="shared" si="1"/>
        <v>2.365515041906686</v>
      </c>
      <c r="E38" s="5">
        <f t="shared" si="2"/>
        <v>1.493392547660312</v>
      </c>
    </row>
    <row r="39" spans="1:5" ht="15">
      <c r="A39" s="13" t="s">
        <v>101</v>
      </c>
      <c r="B39" s="5">
        <f t="shared" si="0"/>
        <v>0</v>
      </c>
      <c r="C39" s="5">
        <f t="shared" si="0"/>
        <v>3.292959882027158</v>
      </c>
      <c r="D39" s="5">
        <f t="shared" si="1"/>
        <v>5.250108619654965</v>
      </c>
      <c r="E39" s="5">
        <f t="shared" si="2"/>
        <v>0.6588496533795495</v>
      </c>
    </row>
    <row r="40" spans="1:5" ht="15">
      <c r="A40" s="13" t="s">
        <v>105</v>
      </c>
      <c r="B40" s="5">
        <f t="shared" si="0"/>
        <v>0</v>
      </c>
      <c r="C40" s="5">
        <f t="shared" si="0"/>
        <v>0.929522592519701</v>
      </c>
      <c r="D40" s="5">
        <f t="shared" si="1"/>
        <v>1.3644350084979004</v>
      </c>
      <c r="E40" s="5">
        <f t="shared" si="2"/>
        <v>0.6588496533795495</v>
      </c>
    </row>
    <row r="41" spans="1:5" ht="15">
      <c r="A41" s="13" t="s">
        <v>26</v>
      </c>
      <c r="B41" s="5">
        <f t="shared" si="0"/>
        <v>0.0005846243788365972</v>
      </c>
      <c r="C41" s="5">
        <f t="shared" si="0"/>
        <v>2.281773805926915</v>
      </c>
      <c r="D41" s="5">
        <f t="shared" si="1"/>
        <v>2.6102234945177227</v>
      </c>
      <c r="E41" s="5">
        <f t="shared" si="2"/>
        <v>0.2196165511265165</v>
      </c>
    </row>
    <row r="42" spans="1:5" ht="15">
      <c r="A42" s="13" t="s">
        <v>110</v>
      </c>
      <c r="B42" s="5">
        <f t="shared" si="0"/>
        <v>0.4779304296989183</v>
      </c>
      <c r="C42" s="5">
        <f t="shared" si="0"/>
        <v>5.288911495422175</v>
      </c>
      <c r="D42" s="5">
        <f t="shared" si="1"/>
        <v>13.407057040022847</v>
      </c>
      <c r="E42" s="5">
        <f t="shared" si="2"/>
        <v>7.247346187175045</v>
      </c>
    </row>
    <row r="43" spans="1:5" ht="15">
      <c r="A43" s="13" t="s">
        <v>111</v>
      </c>
      <c r="B43" s="5">
        <f t="shared" si="0"/>
        <v>0.0002923121894182986</v>
      </c>
      <c r="C43" s="5">
        <f t="shared" si="0"/>
        <v>0.004803734328267189</v>
      </c>
      <c r="D43" s="5">
        <f t="shared" si="1"/>
        <v>0.02224622296463968</v>
      </c>
      <c r="E43" s="5">
        <f t="shared" si="2"/>
        <v>15.153542027729637</v>
      </c>
    </row>
    <row r="44" spans="1:5" ht="15">
      <c r="A44" s="13" t="s">
        <v>91</v>
      </c>
      <c r="B44" s="5">
        <f t="shared" si="0"/>
        <v>0</v>
      </c>
      <c r="C44" s="5">
        <f t="shared" si="0"/>
        <v>0</v>
      </c>
      <c r="D44" s="5">
        <f t="shared" si="1"/>
        <v>0</v>
      </c>
      <c r="E44" s="5">
        <f t="shared" si="2"/>
        <v>0</v>
      </c>
    </row>
    <row r="45" spans="1:5" ht="15">
      <c r="A45" s="13" t="s">
        <v>96</v>
      </c>
      <c r="B45" s="5">
        <f t="shared" si="0"/>
        <v>0</v>
      </c>
      <c r="C45" s="5">
        <f t="shared" si="0"/>
        <v>6.734835528230599</v>
      </c>
      <c r="D45" s="5">
        <f t="shared" si="1"/>
        <v>6.881498303728541</v>
      </c>
      <c r="E45" s="5">
        <f t="shared" si="2"/>
        <v>1.2737759965337958</v>
      </c>
    </row>
    <row r="46" spans="1:5" ht="15">
      <c r="A46" s="13" t="s">
        <v>100</v>
      </c>
      <c r="B46" s="5">
        <f t="shared" si="0"/>
        <v>0</v>
      </c>
      <c r="C46" s="5">
        <f t="shared" si="0"/>
        <v>0</v>
      </c>
      <c r="D46" s="5">
        <f t="shared" si="1"/>
        <v>0</v>
      </c>
      <c r="E46" s="5">
        <f t="shared" si="2"/>
        <v>0</v>
      </c>
    </row>
    <row r="47" spans="1:5" ht="15">
      <c r="A47" s="13" t="s">
        <v>102</v>
      </c>
      <c r="B47" s="5">
        <f t="shared" si="0"/>
        <v>0</v>
      </c>
      <c r="C47" s="5">
        <f t="shared" si="0"/>
        <v>0</v>
      </c>
      <c r="D47" s="5">
        <f t="shared" si="1"/>
        <v>0</v>
      </c>
      <c r="E47" s="5">
        <f t="shared" si="2"/>
        <v>0</v>
      </c>
    </row>
    <row r="48" spans="1:5" ht="15">
      <c r="A48" s="13" t="s">
        <v>106</v>
      </c>
      <c r="B48" s="5">
        <f t="shared" si="0"/>
        <v>0</v>
      </c>
      <c r="C48" s="5">
        <f t="shared" si="0"/>
        <v>0</v>
      </c>
      <c r="D48" s="5">
        <f t="shared" si="1"/>
        <v>0</v>
      </c>
      <c r="E48" s="5">
        <f t="shared" si="2"/>
        <v>0</v>
      </c>
    </row>
    <row r="49" spans="1:5" ht="15">
      <c r="A49" s="13" t="s">
        <v>33</v>
      </c>
      <c r="B49" s="5">
        <f t="shared" si="0"/>
        <v>0</v>
      </c>
      <c r="C49" s="5">
        <f t="shared" si="0"/>
        <v>0</v>
      </c>
      <c r="D49" s="5">
        <f t="shared" si="1"/>
        <v>0</v>
      </c>
      <c r="E49" s="5">
        <f t="shared" si="2"/>
        <v>0</v>
      </c>
    </row>
    <row r="50" spans="1:5" ht="15">
      <c r="A50" s="13" t="s">
        <v>108</v>
      </c>
      <c r="B50" s="5">
        <f t="shared" si="0"/>
        <v>0</v>
      </c>
      <c r="C50" s="5">
        <f t="shared" si="0"/>
        <v>0</v>
      </c>
      <c r="D50" s="5">
        <f t="shared" si="1"/>
        <v>0</v>
      </c>
      <c r="E50" s="5">
        <f t="shared" si="2"/>
        <v>0</v>
      </c>
    </row>
    <row r="51" spans="1:5" ht="15">
      <c r="A51" s="13" t="s">
        <v>0</v>
      </c>
      <c r="B51" s="5">
        <f t="shared" si="0"/>
        <v>0</v>
      </c>
      <c r="C51" s="5">
        <f t="shared" si="0"/>
        <v>0.1345045611914813</v>
      </c>
      <c r="D51" s="5">
        <f t="shared" si="1"/>
        <v>0.11864652247807829</v>
      </c>
      <c r="E51" s="5">
        <f t="shared" si="2"/>
        <v>0</v>
      </c>
    </row>
    <row r="52" spans="1:5" ht="15">
      <c r="A52" s="13" t="s">
        <v>109</v>
      </c>
      <c r="B52" s="5">
        <f t="shared" si="0"/>
        <v>0</v>
      </c>
      <c r="C52" s="5">
        <f t="shared" si="0"/>
        <v>0</v>
      </c>
      <c r="D52" s="5">
        <f t="shared" si="1"/>
        <v>0</v>
      </c>
      <c r="E52" s="5">
        <f t="shared" si="2"/>
        <v>0</v>
      </c>
    </row>
    <row r="53" spans="1:5" ht="15">
      <c r="A53" s="13" t="s">
        <v>112</v>
      </c>
      <c r="B53" s="5">
        <f t="shared" si="0"/>
        <v>0.001753873136509792</v>
      </c>
      <c r="C53" s="5">
        <f t="shared" si="0"/>
        <v>0</v>
      </c>
      <c r="D53" s="5">
        <f t="shared" si="1"/>
        <v>0.007415407654879893</v>
      </c>
      <c r="E53" s="5">
        <f t="shared" si="2"/>
        <v>0.48315641247833635</v>
      </c>
    </row>
    <row r="54" spans="1:5" ht="15">
      <c r="A54" s="13" t="s">
        <v>92</v>
      </c>
      <c r="B54" s="5">
        <f t="shared" si="0"/>
        <v>0.002923121894182986</v>
      </c>
      <c r="C54" s="5">
        <f t="shared" si="0"/>
        <v>0</v>
      </c>
      <c r="D54" s="5">
        <f t="shared" si="1"/>
        <v>0</v>
      </c>
      <c r="E54" s="5">
        <f t="shared" si="2"/>
        <v>0</v>
      </c>
    </row>
    <row r="55" spans="1:5" ht="15">
      <c r="A55" s="13" t="s">
        <v>107</v>
      </c>
      <c r="B55" s="5">
        <f t="shared" si="0"/>
        <v>0.007600116924875765</v>
      </c>
      <c r="C55" s="5">
        <f t="shared" si="0"/>
        <v>6.761256067036069</v>
      </c>
      <c r="D55" s="5">
        <f t="shared" si="1"/>
        <v>7.897409152447087</v>
      </c>
      <c r="E55" s="5">
        <f t="shared" si="2"/>
        <v>11.507907279029464</v>
      </c>
    </row>
    <row r="56" spans="1:5" ht="15">
      <c r="A56" s="13" t="s">
        <v>103</v>
      </c>
      <c r="B56" s="5">
        <f t="shared" si="0"/>
        <v>0.007015492546039168</v>
      </c>
      <c r="C56" s="5">
        <f t="shared" si="0"/>
        <v>0</v>
      </c>
      <c r="D56" s="5">
        <f t="shared" si="1"/>
        <v>0</v>
      </c>
      <c r="E56" s="5">
        <f t="shared" si="2"/>
        <v>0</v>
      </c>
    </row>
    <row r="57" spans="1:5" ht="15">
      <c r="A57" s="13" t="s">
        <v>130</v>
      </c>
      <c r="B57" s="5">
        <f t="shared" si="0"/>
        <v>0</v>
      </c>
      <c r="C57" s="5">
        <f t="shared" si="0"/>
        <v>0</v>
      </c>
      <c r="D57" s="5">
        <f t="shared" si="1"/>
        <v>0</v>
      </c>
      <c r="E57" s="5">
        <f t="shared" si="2"/>
        <v>0</v>
      </c>
    </row>
    <row r="58" spans="1:5" ht="15">
      <c r="A58" s="13" t="s">
        <v>104</v>
      </c>
      <c r="B58" s="5">
        <f t="shared" si="0"/>
        <v>0.001753873136509792</v>
      </c>
      <c r="C58" s="5">
        <f t="shared" si="0"/>
        <v>0.028822405969603136</v>
      </c>
      <c r="D58" s="5">
        <f t="shared" si="1"/>
        <v>0.32627793681471534</v>
      </c>
      <c r="E58" s="5">
        <f t="shared" si="2"/>
        <v>0.6588496533795495</v>
      </c>
    </row>
    <row r="59" spans="1:5" ht="15">
      <c r="A59" s="13" t="s">
        <v>166</v>
      </c>
      <c r="B59" s="5">
        <f t="shared" si="0"/>
        <v>0.012613786677380296</v>
      </c>
      <c r="C59" s="5">
        <f t="shared" si="0"/>
        <v>1.1656599330300057</v>
      </c>
      <c r="D59" s="34">
        <v>197.5069172294165</v>
      </c>
      <c r="E59" s="5">
        <f t="shared" si="2"/>
        <v>0.06588496533795495</v>
      </c>
    </row>
    <row r="60" spans="1:6" ht="15">
      <c r="A60" s="22" t="s">
        <v>117</v>
      </c>
      <c r="B60" s="26">
        <v>0.8030259468644598</v>
      </c>
      <c r="C60" s="26">
        <v>351.20657483236766</v>
      </c>
      <c r="D60" s="26">
        <v>714.0271374300754</v>
      </c>
      <c r="E60" s="26">
        <v>535.9302697140382</v>
      </c>
      <c r="F60" s="26"/>
    </row>
    <row r="61" spans="1:5" ht="15">
      <c r="A61" s="12"/>
      <c r="B61" s="14"/>
      <c r="C61" s="14"/>
      <c r="D61" s="14"/>
      <c r="E61" s="14"/>
    </row>
    <row r="62" spans="1:5" ht="15">
      <c r="A62" s="12"/>
      <c r="B62" s="12"/>
      <c r="C62" s="12"/>
      <c r="D62" s="12"/>
      <c r="E62" s="12"/>
    </row>
    <row r="63" spans="1:5" ht="15">
      <c r="A63" s="12"/>
      <c r="B63" s="12"/>
      <c r="C63" s="12"/>
      <c r="D63" s="12"/>
      <c r="E63" s="12"/>
    </row>
    <row r="64" spans="1:5" ht="15">
      <c r="A64" s="12"/>
      <c r="B64" s="12"/>
      <c r="C64" s="12"/>
      <c r="D64" s="12"/>
      <c r="E64" s="12"/>
    </row>
    <row r="65" spans="1:5" ht="15">
      <c r="A65" s="12"/>
      <c r="B65" s="12"/>
      <c r="C65" s="12"/>
      <c r="D65" s="12"/>
      <c r="E65" s="12"/>
    </row>
    <row r="66" spans="1:5" ht="15">
      <c r="A66" s="12"/>
      <c r="B66" s="12"/>
      <c r="C66" s="12"/>
      <c r="D66" s="12"/>
      <c r="E66" s="12"/>
    </row>
    <row r="67" spans="1:5" ht="15">
      <c r="A67" s="12"/>
      <c r="B67" s="12"/>
      <c r="C67" s="12"/>
      <c r="D67" s="12"/>
      <c r="E67" s="12"/>
    </row>
    <row r="68" spans="1:5" ht="15">
      <c r="A68" s="12"/>
      <c r="B68" s="12"/>
      <c r="C68" s="12"/>
      <c r="D68" s="12"/>
      <c r="E68" s="12"/>
    </row>
    <row r="69" spans="1:5" ht="15">
      <c r="A69" s="12"/>
      <c r="B69" s="12"/>
      <c r="C69" s="12"/>
      <c r="D69" s="12"/>
      <c r="E69" s="12"/>
    </row>
    <row r="70" spans="1:5" ht="15">
      <c r="A70" s="12"/>
      <c r="B70" s="12"/>
      <c r="C70" s="12"/>
      <c r="D70" s="12"/>
      <c r="E70" s="12"/>
    </row>
    <row r="71" spans="1:5" ht="15">
      <c r="A71" s="12"/>
      <c r="B71" s="12"/>
      <c r="C71" s="12"/>
      <c r="D71" s="12"/>
      <c r="E71" s="12"/>
    </row>
    <row r="72" spans="1:5" ht="15">
      <c r="A72" s="12"/>
      <c r="B72" s="12"/>
      <c r="C72" s="12"/>
      <c r="D72" s="12"/>
      <c r="E72" s="12"/>
    </row>
    <row r="73" spans="1:5" ht="15">
      <c r="A73" s="12"/>
      <c r="B73" s="12"/>
      <c r="C73" s="12"/>
      <c r="D73" s="12"/>
      <c r="E73" s="12"/>
    </row>
    <row r="74" spans="1:5" ht="15">
      <c r="A74" s="12"/>
      <c r="B74" s="12"/>
      <c r="C74" s="12"/>
      <c r="D74" s="12"/>
      <c r="E74" s="12"/>
    </row>
    <row r="75" spans="1:5" ht="15">
      <c r="A75" s="12"/>
      <c r="B75" s="12"/>
      <c r="C75" s="12"/>
      <c r="D75" s="12"/>
      <c r="E75" s="12"/>
    </row>
    <row r="76" spans="1:5" ht="15">
      <c r="A76" s="12"/>
      <c r="B76" s="12"/>
      <c r="C76" s="12"/>
      <c r="D76" s="12"/>
      <c r="E76" s="12"/>
    </row>
    <row r="77" spans="1:5" ht="15">
      <c r="A77" s="12"/>
      <c r="B77" s="12"/>
      <c r="C77" s="12"/>
      <c r="D77" s="12"/>
      <c r="E77" s="12"/>
    </row>
    <row r="78" spans="1:5" ht="15">
      <c r="A78" s="12"/>
      <c r="B78" s="12"/>
      <c r="C78" s="12"/>
      <c r="D78" s="12"/>
      <c r="E78" s="12"/>
    </row>
    <row r="79" spans="1:5" ht="15">
      <c r="A79" s="12"/>
      <c r="B79" s="12"/>
      <c r="C79" s="12"/>
      <c r="D79" s="12"/>
      <c r="E79" s="12"/>
    </row>
    <row r="80" spans="1:5" ht="15">
      <c r="A80" s="12"/>
      <c r="B80" s="12"/>
      <c r="C80" s="12"/>
      <c r="D80" s="12"/>
      <c r="E80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4.99609375" style="0" customWidth="1"/>
  </cols>
  <sheetData>
    <row r="1" ht="15">
      <c r="B1" s="3" t="s">
        <v>25</v>
      </c>
    </row>
    <row r="2" spans="1:2" ht="15">
      <c r="A2" s="19" t="s">
        <v>113</v>
      </c>
      <c r="B2" s="4" t="s">
        <v>12</v>
      </c>
    </row>
    <row r="3" spans="1:2" ht="15">
      <c r="A3" s="13" t="s">
        <v>93</v>
      </c>
      <c r="B3" s="12">
        <v>-7</v>
      </c>
    </row>
    <row r="4" spans="1:2" ht="15">
      <c r="A4" s="13" t="s">
        <v>94</v>
      </c>
      <c r="B4" s="12">
        <f>-29-320</f>
        <v>-349</v>
      </c>
    </row>
    <row r="5" spans="1:2" ht="15">
      <c r="A5" s="13" t="s">
        <v>95</v>
      </c>
      <c r="B5" s="12">
        <v>0</v>
      </c>
    </row>
    <row r="6" spans="1:2" ht="15">
      <c r="A6" s="13" t="s">
        <v>97</v>
      </c>
      <c r="B6" s="12">
        <v>-1</v>
      </c>
    </row>
    <row r="7" spans="1:2" ht="15">
      <c r="A7" s="13" t="s">
        <v>98</v>
      </c>
      <c r="B7" s="12">
        <v>0</v>
      </c>
    </row>
    <row r="8" spans="1:2" ht="15">
      <c r="A8" s="13" t="s">
        <v>99</v>
      </c>
      <c r="B8" s="12">
        <v>0</v>
      </c>
    </row>
    <row r="9" spans="1:2" ht="15">
      <c r="A9" s="13" t="s">
        <v>101</v>
      </c>
      <c r="B9" s="12">
        <v>0</v>
      </c>
    </row>
    <row r="10" spans="1:2" ht="15">
      <c r="A10" s="13" t="s">
        <v>105</v>
      </c>
      <c r="B10" s="12">
        <v>0</v>
      </c>
    </row>
    <row r="11" spans="1:2" ht="15">
      <c r="A11" s="13" t="s">
        <v>26</v>
      </c>
      <c r="B11" s="12">
        <v>0</v>
      </c>
    </row>
    <row r="12" spans="1:2" ht="15">
      <c r="A12" s="13" t="s">
        <v>110</v>
      </c>
      <c r="B12" s="12">
        <f>-114-727</f>
        <v>-841</v>
      </c>
    </row>
    <row r="13" spans="1:2" ht="15">
      <c r="A13" s="13" t="s">
        <v>118</v>
      </c>
      <c r="B13" s="12">
        <f>-SUM(B3:B12)</f>
        <v>1198</v>
      </c>
    </row>
    <row r="14" ht="15">
      <c r="B14" s="12"/>
    </row>
    <row r="15" spans="1:2" ht="15">
      <c r="A15" s="36" t="s">
        <v>138</v>
      </c>
      <c r="B15" s="37">
        <v>1.2479310036643134</v>
      </c>
    </row>
    <row r="17" ht="15">
      <c r="A17" s="22" t="s">
        <v>139</v>
      </c>
    </row>
    <row r="18" spans="1:4" ht="15">
      <c r="A18" s="13" t="s">
        <v>93</v>
      </c>
      <c r="B18" s="14">
        <f aca="true" t="shared" si="0" ref="B18:B27">B$15*B3/100</f>
        <v>-0.08735517025650194</v>
      </c>
      <c r="D18" s="13"/>
    </row>
    <row r="19" spans="1:4" ht="15">
      <c r="A19" s="13" t="s">
        <v>94</v>
      </c>
      <c r="B19" s="14">
        <f t="shared" si="0"/>
        <v>-4.355279202788454</v>
      </c>
      <c r="D19" s="13"/>
    </row>
    <row r="20" spans="1:4" ht="15">
      <c r="A20" s="13" t="s">
        <v>95</v>
      </c>
      <c r="B20" s="14">
        <f t="shared" si="0"/>
        <v>0</v>
      </c>
      <c r="D20" s="13"/>
    </row>
    <row r="21" spans="1:4" ht="15">
      <c r="A21" s="13" t="s">
        <v>97</v>
      </c>
      <c r="B21" s="14">
        <f t="shared" si="0"/>
        <v>-0.012479310036643133</v>
      </c>
      <c r="D21" s="13"/>
    </row>
    <row r="22" spans="1:4" ht="15">
      <c r="A22" s="13" t="s">
        <v>98</v>
      </c>
      <c r="B22" s="14">
        <f t="shared" si="0"/>
        <v>0</v>
      </c>
      <c r="D22" s="13"/>
    </row>
    <row r="23" spans="1:4" ht="15">
      <c r="A23" s="13" t="s">
        <v>99</v>
      </c>
      <c r="B23" s="14">
        <f t="shared" si="0"/>
        <v>0</v>
      </c>
      <c r="D23" s="13"/>
    </row>
    <row r="24" spans="1:4" ht="15">
      <c r="A24" s="13" t="s">
        <v>101</v>
      </c>
      <c r="B24" s="14">
        <f t="shared" si="0"/>
        <v>0</v>
      </c>
      <c r="D24" s="13"/>
    </row>
    <row r="25" spans="1:4" ht="15">
      <c r="A25" s="13" t="s">
        <v>105</v>
      </c>
      <c r="B25" s="14">
        <f t="shared" si="0"/>
        <v>0</v>
      </c>
      <c r="D25" s="13"/>
    </row>
    <row r="26" spans="1:4" ht="15">
      <c r="A26" s="13" t="s">
        <v>26</v>
      </c>
      <c r="B26" s="14">
        <f t="shared" si="0"/>
        <v>0</v>
      </c>
      <c r="D26" s="13"/>
    </row>
    <row r="27" spans="1:4" ht="15">
      <c r="A27" s="13" t="s">
        <v>110</v>
      </c>
      <c r="B27" s="14">
        <f t="shared" si="0"/>
        <v>-10.495099740816876</v>
      </c>
      <c r="D27" s="13"/>
    </row>
    <row r="28" spans="1:2" ht="15">
      <c r="A28" s="13" t="s">
        <v>118</v>
      </c>
      <c r="B28" s="14">
        <f>-SUM(B18:B27)</f>
        <v>14.950213423898475</v>
      </c>
    </row>
    <row r="29" ht="15">
      <c r="B29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cp:lastPrinted>2017-03-01T11:55:19Z</cp:lastPrinted>
  <dcterms:created xsi:type="dcterms:W3CDTF">2013-03-25T10:29:32Z</dcterms:created>
  <dcterms:modified xsi:type="dcterms:W3CDTF">2017-04-12T15:27:18Z</dcterms:modified>
  <cp:category/>
  <cp:version/>
  <cp:contentType/>
  <cp:contentStatus/>
</cp:coreProperties>
</file>