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41 April 2017\without noms\"/>
    </mc:Choice>
  </mc:AlternateContent>
  <bookViews>
    <workbookView xWindow="0" yWindow="0" windowWidth="28800" windowHeight="11835" tabRatio="871"/>
  </bookViews>
  <sheets>
    <sheet name="Cover" sheetId="17" r:id="rId1"/>
    <sheet name="Caveats,limitations,definitions" sheetId="34" r:id="rId2"/>
    <sheet name=" April 2017 Inspire Programme" sheetId="66" r:id="rId3"/>
    <sheet name="April 2017 St Giles Trust" sheetId="72" r:id="rId4"/>
    <sheet name="Multi-purpose Interventions" sheetId="68" r:id="rId5"/>
    <sheet name="Youth interventions " sheetId="16" r:id="rId6"/>
    <sheet name="Restorative justice" sheetId="30" r:id="rId7"/>
    <sheet name="Relationship-building" sheetId="23" r:id="rId8"/>
    <sheet name="Problem-solving" sheetId="58" r:id="rId9"/>
    <sheet name="Mentoring" sheetId="22" r:id="rId10"/>
    <sheet name="Health and wellbeing" sheetId="37" r:id="rId11"/>
    <sheet name="Substance misuse" sheetId="70" r:id="rId12"/>
    <sheet name="Employment" sheetId="21" r:id="rId13"/>
    <sheet name="Education" sheetId="31" r:id="rId14"/>
    <sheet name="Arts" sheetId="32" r:id="rId15"/>
    <sheet name="Accommodation" sheetId="33" r:id="rId16"/>
    <sheet name="Female-only" sheetId="57" r:id="rId17"/>
    <sheet name="Intervention type chart" sheetId="48" r:id="rId18"/>
    <sheet name="Sector type chart" sheetId="49" r:id="rId19"/>
    <sheet name="Sheet1" sheetId="45" state="hidden" r:id="rId20"/>
    <sheet name="Summary chart (sig and non-sig)" sheetId="60" r:id="rId21"/>
    <sheet name="Summary" sheetId="9" r:id="rId22"/>
    <sheet name="Forest plot (sig requests only)" sheetId="63" r:id="rId23"/>
    <sheet name="Summary (for forest plots)" sheetId="40" r:id="rId24"/>
    <sheet name="Interpretation of forest plots" sheetId="50" r:id="rId25"/>
    <sheet name="Bespoke comparisons" sheetId="69" r:id="rId26"/>
    <sheet name="Documentation" sheetId="73" r:id="rId27"/>
  </sheets>
  <definedNames>
    <definedName name="_AMO_UniqueIdentifier" hidden="1">"'d71c50bd-2376-4e53-bf11-37edda7a8dfa'"</definedName>
    <definedName name="_xlnm._FilterDatabase" localSheetId="12" hidden="1">Employment!$A$3:$BY$3</definedName>
    <definedName name="_xlnm._FilterDatabase" localSheetId="21" hidden="1">Summary!$B$3:$S$163</definedName>
    <definedName name="_xlnm._FilterDatabase" localSheetId="23" hidden="1">'Summary (for forest plots)'!$B$5:$J$138</definedName>
    <definedName name="_ftn1" localSheetId="8">'Problem-solving'!$D$13</definedName>
    <definedName name="_ftnref1" localSheetId="8">'Problem-solving'!$D$10</definedName>
    <definedName name="OLE_LINK11" localSheetId="8">'Problem-solving'!$D$10</definedName>
    <definedName name="OLE_LINK3" localSheetId="11">'Substance misuse'!$C$6</definedName>
  </definedNames>
  <calcPr calcId="152511"/>
</workbook>
</file>

<file path=xl/calcChain.xml><?xml version="1.0" encoding="utf-8"?>
<calcChain xmlns="http://schemas.openxmlformats.org/spreadsheetml/2006/main">
  <c r="C170" i="9" l="1"/>
  <c r="T150" i="9" l="1"/>
  <c r="U150" i="9"/>
  <c r="J96" i="40" l="1"/>
  <c r="J81" i="40"/>
  <c r="J80" i="40"/>
  <c r="T149" i="9"/>
  <c r="U149" i="9"/>
  <c r="T11" i="9"/>
  <c r="U11" i="9"/>
  <c r="J79" i="40" l="1"/>
  <c r="T147" i="9"/>
  <c r="U147" i="9"/>
  <c r="T14" i="9" l="1"/>
  <c r="U14" i="9"/>
  <c r="C168" i="9"/>
  <c r="J7" i="40" l="1"/>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82" i="40"/>
  <c r="J83" i="40"/>
  <c r="J84" i="40"/>
  <c r="J85" i="40"/>
  <c r="J86" i="40"/>
  <c r="J87" i="40"/>
  <c r="J88" i="40"/>
  <c r="J89" i="40"/>
  <c r="J90" i="40"/>
  <c r="J91" i="40"/>
  <c r="J92" i="40"/>
  <c r="J93" i="40"/>
  <c r="J94" i="40"/>
  <c r="J95"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U13" i="9"/>
  <c r="T13" i="9"/>
  <c r="T35" i="9"/>
  <c r="U35" i="9"/>
  <c r="T151" i="9" l="1"/>
  <c r="U151" i="9"/>
  <c r="C192" i="9" l="1"/>
  <c r="C183" i="9"/>
  <c r="T145" i="9" l="1"/>
  <c r="U145" i="9"/>
  <c r="B7" i="50" l="1"/>
  <c r="T153" i="9" l="1"/>
  <c r="U153" i="9"/>
  <c r="C193" i="9" l="1"/>
  <c r="C191" i="9"/>
  <c r="C190" i="9"/>
  <c r="C189" i="9"/>
  <c r="C188" i="9"/>
  <c r="C187" i="9"/>
  <c r="C186" i="9"/>
  <c r="C185" i="9"/>
  <c r="C184" i="9"/>
  <c r="C182" i="9"/>
  <c r="C181" i="9"/>
  <c r="C180" i="9"/>
  <c r="C179" i="9"/>
  <c r="C178" i="9"/>
  <c r="C177" i="9"/>
  <c r="C176" i="9"/>
  <c r="U152" i="9" l="1"/>
  <c r="T152" i="9" l="1"/>
  <c r="T118" i="9" l="1"/>
  <c r="U118" i="9"/>
  <c r="T12" i="9" l="1"/>
  <c r="U12" i="9"/>
  <c r="C175" i="9" l="1"/>
  <c r="C174" i="9"/>
  <c r="T10" i="9" l="1"/>
  <c r="T15" i="9"/>
  <c r="T16" i="9"/>
  <c r="T17" i="9"/>
  <c r="T18" i="9"/>
  <c r="T9" i="9"/>
  <c r="T33" i="9" l="1"/>
  <c r="U33" i="9"/>
  <c r="AD7" i="9" l="1"/>
  <c r="AD8" i="9"/>
  <c r="AD9" i="9"/>
  <c r="AD10" i="9"/>
  <c r="AD11" i="9"/>
  <c r="AD12" i="9"/>
  <c r="AD13" i="9"/>
  <c r="AD14" i="9"/>
  <c r="AD15" i="9"/>
  <c r="AD16" i="9"/>
  <c r="AD17" i="9"/>
  <c r="AC13" i="9"/>
  <c r="AC14" i="9"/>
  <c r="AC15" i="9"/>
  <c r="AC16" i="9"/>
  <c r="AC17" i="9"/>
  <c r="AC12" i="9"/>
  <c r="U10" i="9"/>
  <c r="J6" i="40" l="1"/>
  <c r="O11" i="40" l="1"/>
  <c r="O9" i="40"/>
  <c r="O6" i="40"/>
  <c r="O8" i="40"/>
  <c r="O7" i="40"/>
  <c r="O10" i="40"/>
  <c r="P7" i="40"/>
  <c r="P11" i="40"/>
  <c r="P8" i="40"/>
  <c r="P6" i="40"/>
  <c r="P9" i="40"/>
  <c r="P10" i="40"/>
  <c r="U17" i="9"/>
  <c r="U16" i="9" l="1"/>
  <c r="T115" i="9" l="1"/>
  <c r="U115" i="9"/>
  <c r="T116" i="9"/>
  <c r="U116" i="9"/>
  <c r="T117" i="9"/>
  <c r="U117" i="9"/>
  <c r="Y13" i="9" l="1"/>
  <c r="U121" i="9" l="1"/>
  <c r="T121" i="9"/>
  <c r="C197" i="9" l="1"/>
  <c r="C196" i="9"/>
  <c r="C195" i="9"/>
  <c r="C194" i="9"/>
  <c r="C173" i="9"/>
  <c r="C172" i="9"/>
  <c r="C171" i="9"/>
  <c r="C169" i="9"/>
  <c r="Y17" i="9" l="1"/>
  <c r="Y16" i="9"/>
  <c r="Y15" i="9"/>
  <c r="Y14" i="9"/>
  <c r="Y12" i="9"/>
  <c r="Y11" i="9"/>
  <c r="Y10" i="9"/>
  <c r="Y9" i="9"/>
  <c r="Y8" i="9"/>
  <c r="Y7" i="9"/>
  <c r="Y6" i="9"/>
  <c r="T163" i="9"/>
  <c r="U163" i="9"/>
  <c r="T20" i="9" l="1"/>
  <c r="U20" i="9"/>
  <c r="T144" i="9" l="1"/>
  <c r="U144" i="9"/>
  <c r="U130" i="9" l="1"/>
  <c r="U131" i="9"/>
  <c r="U132" i="9"/>
  <c r="U133" i="9"/>
  <c r="U134" i="9"/>
  <c r="U135" i="9"/>
  <c r="U136" i="9"/>
  <c r="U137" i="9"/>
  <c r="T130" i="9"/>
  <c r="T131" i="9"/>
  <c r="T132" i="9"/>
  <c r="T133" i="9"/>
  <c r="T134" i="9"/>
  <c r="T135" i="9"/>
  <c r="T136" i="9"/>
  <c r="T137" i="9"/>
  <c r="U119" i="9"/>
  <c r="T161" i="9" l="1"/>
  <c r="U161" i="9"/>
  <c r="AC6" i="9"/>
  <c r="T162" i="9"/>
  <c r="T160" i="9"/>
  <c r="T159" i="9"/>
  <c r="T158" i="9"/>
  <c r="T157" i="9"/>
  <c r="T156" i="9"/>
  <c r="T155" i="9"/>
  <c r="T154" i="9"/>
  <c r="T148" i="9"/>
  <c r="T146" i="9"/>
  <c r="T143" i="9"/>
  <c r="T142" i="9"/>
  <c r="T141" i="9"/>
  <c r="T140" i="9"/>
  <c r="T139" i="9"/>
  <c r="T138" i="9"/>
  <c r="T129" i="9"/>
  <c r="T128" i="9"/>
  <c r="T127" i="9"/>
  <c r="T126" i="9"/>
  <c r="T125" i="9"/>
  <c r="T124" i="9"/>
  <c r="T123" i="9"/>
  <c r="T122" i="9"/>
  <c r="T120" i="9"/>
  <c r="T114" i="9"/>
  <c r="T113" i="9"/>
  <c r="T112" i="9"/>
  <c r="T111"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4" i="9"/>
  <c r="T32" i="9"/>
  <c r="T31" i="9"/>
  <c r="T30" i="9"/>
  <c r="T29" i="9"/>
  <c r="T28" i="9"/>
  <c r="T27" i="9"/>
  <c r="T26" i="9"/>
  <c r="T25" i="9"/>
  <c r="T24" i="9"/>
  <c r="T23" i="9"/>
  <c r="T22" i="9"/>
  <c r="T21" i="9"/>
  <c r="T19" i="9"/>
  <c r="T8" i="9"/>
  <c r="T7" i="9"/>
  <c r="T6" i="9"/>
  <c r="U34" i="9"/>
  <c r="U22" i="9"/>
  <c r="U7" i="9"/>
  <c r="U8" i="9"/>
  <c r="U9" i="9"/>
  <c r="U15" i="9"/>
  <c r="U18" i="9"/>
  <c r="U19" i="9"/>
  <c r="U21" i="9"/>
  <c r="U23" i="9"/>
  <c r="U24" i="9"/>
  <c r="U25" i="9"/>
  <c r="U26" i="9"/>
  <c r="U27" i="9"/>
  <c r="U28" i="9"/>
  <c r="U29" i="9"/>
  <c r="U30" i="9"/>
  <c r="U31" i="9"/>
  <c r="U32"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20" i="9"/>
  <c r="U122" i="9"/>
  <c r="U123" i="9"/>
  <c r="U124" i="9"/>
  <c r="U125" i="9"/>
  <c r="U126" i="9"/>
  <c r="U127" i="9"/>
  <c r="U128" i="9"/>
  <c r="U129" i="9"/>
  <c r="U138" i="9"/>
  <c r="U139" i="9"/>
  <c r="U140" i="9"/>
  <c r="U141" i="9"/>
  <c r="U142" i="9"/>
  <c r="U143" i="9"/>
  <c r="U146" i="9"/>
  <c r="U148" i="9"/>
  <c r="U154" i="9"/>
  <c r="U155" i="9"/>
  <c r="U156" i="9"/>
  <c r="U157" i="9"/>
  <c r="U158" i="9"/>
  <c r="U159" i="9"/>
  <c r="U160" i="9"/>
  <c r="U162" i="9"/>
  <c r="U6" i="9"/>
  <c r="AC7" i="9"/>
  <c r="AC8" i="9"/>
  <c r="AD6" i="9"/>
  <c r="AC9" i="9"/>
  <c r="AC10" i="9"/>
  <c r="AC11" i="9"/>
  <c r="AC23" i="9"/>
  <c r="AD23" i="9"/>
  <c r="AE24" i="9"/>
  <c r="AC24" i="9"/>
  <c r="AD24" i="9"/>
  <c r="AE25" i="9"/>
  <c r="AC25" i="9"/>
  <c r="AD25" i="9"/>
  <c r="AE26" i="9"/>
  <c r="AC26" i="9"/>
  <c r="AD26" i="9"/>
  <c r="AE27" i="9"/>
  <c r="AA23" i="9" l="1"/>
  <c r="AB24" i="9"/>
  <c r="Z23" i="9"/>
  <c r="AB15" i="9"/>
  <c r="AB9" i="9"/>
  <c r="AB12" i="9"/>
  <c r="AB17" i="9"/>
  <c r="AB10" i="9"/>
  <c r="AB11" i="9"/>
  <c r="AB8" i="9"/>
  <c r="AB14" i="9"/>
  <c r="AB13" i="9"/>
  <c r="AB7" i="9"/>
  <c r="AB16" i="9"/>
  <c r="AA7" i="9"/>
  <c r="AB6" i="9"/>
  <c r="AA17" i="9"/>
  <c r="AA12" i="9"/>
  <c r="Z12" i="9" s="1"/>
  <c r="AA14" i="9"/>
  <c r="AA24" i="9"/>
  <c r="AA13" i="9"/>
  <c r="AA10" i="9"/>
  <c r="AB25" i="9"/>
  <c r="AA16" i="9"/>
  <c r="AA25" i="9"/>
  <c r="Z24" i="9"/>
  <c r="AA8" i="9"/>
  <c r="Z25" i="9"/>
  <c r="AB23" i="9"/>
  <c r="AA15" i="9"/>
  <c r="AA11" i="9"/>
  <c r="AA9" i="9"/>
  <c r="Z26" i="9"/>
  <c r="AB26" i="9"/>
  <c r="AA26" i="9"/>
  <c r="AA6" i="9"/>
  <c r="Z6" i="9" s="1"/>
  <c r="Z14" i="9" l="1"/>
  <c r="Z17" i="9"/>
  <c r="Z13" i="9"/>
  <c r="Z15" i="9"/>
  <c r="Z10" i="9"/>
  <c r="Z9" i="9"/>
  <c r="Z16" i="9"/>
  <c r="Z11" i="9"/>
  <c r="Z8" i="9"/>
  <c r="Z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40" authorId="0" shapeId="0">
      <text>
        <r>
          <rPr>
            <sz val="8"/>
            <color indexed="81"/>
            <rFont val="Tahoma"/>
            <family val="2"/>
          </rPr>
          <t>This analysis was classified as "Public" although in reality the providers were from all sectors</t>
        </r>
      </text>
    </comment>
    <comment ref="E4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6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9"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<sst xmlns="http://schemas.openxmlformats.org/spreadsheetml/2006/main" count="3430" uniqueCount="1124">
  <si>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</si>
  <si>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</si>
  <si>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</si>
  <si>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</si>
  <si>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</si>
  <si>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</si>
  <si>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</si>
  <si>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</si>
  <si>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</si>
  <si>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</si>
  <si>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</si>
  <si>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</si>
  <si>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</si>
  <si>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</si>
  <si>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</si>
  <si>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</si>
  <si>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</si>
  <si>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</si>
  <si>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</si>
  <si>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</si>
  <si>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</si>
  <si>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</si>
  <si>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</si>
  <si>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</si>
  <si>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</si>
  <si>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</si>
  <si>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</si>
  <si>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</si>
  <si>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</si>
  <si>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</si>
  <si>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</si>
  <si>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</si>
  <si>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</si>
  <si>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</si>
  <si>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</si>
  <si>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</si>
  <si>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</si>
  <si>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</si>
  <si>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</si>
  <si>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</si>
  <si>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</si>
  <si>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</si>
  <si>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</si>
  <si>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</si>
  <si>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</si>
  <si>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</si>
  <si>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</si>
  <si>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</si>
  <si>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</si>
  <si>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</si>
  <si>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</si>
  <si>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</si>
  <si>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</si>
  <si>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</si>
  <si>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</si>
  <si>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</si>
  <si>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</si>
  <si>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</si>
  <si>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</si>
  <si>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</si>
  <si>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</si>
  <si>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</si>
  <si>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</si>
  <si>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</si>
  <si>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</si>
  <si>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</si>
  <si>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</si>
  <si>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</si>
  <si>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</si>
  <si>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</si>
  <si>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</si>
  <si>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</si>
  <si>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</si>
  <si>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</si>
  <si>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</si>
  <si>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</si>
  <si>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</si>
  <si>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</si>
  <si>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</si>
  <si>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</si>
  <si>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</si>
  <si>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</si>
  <si>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</si>
  <si>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</si>
  <si>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</si>
  <si>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</si>
  <si>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</si>
  <si>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</si>
  <si>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</si>
  <si>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</si>
  <si>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</si>
  <si>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</si>
  <si>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</si>
  <si>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</si>
  <si>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</si>
  <si>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</si>
  <si>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</si>
  <si>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</si>
  <si>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</si>
  <si>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</si>
  <si>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</si>
  <si>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</si>
  <si>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</si>
  <si>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</si>
  <si>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</si>
  <si>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</si>
  <si>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</si>
  <si>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</si>
  <si>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</si>
  <si>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</si>
  <si>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</si>
  <si>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</si>
  <si>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</si>
  <si>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</si>
  <si>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</si>
  <si>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</si>
  <si>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</si>
  <si>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</si>
  <si>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</si>
  <si>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</si>
  <si>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</si>
  <si>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</si>
  <si>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</si>
  <si>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</si>
  <si>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</si>
  <si>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</si>
  <si>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</si>
  <si>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</si>
  <si>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</si>
  <si>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</si>
  <si>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</si>
  <si>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</si>
  <si>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</si>
  <si>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</si>
  <si>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</si>
  <si>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</si>
  <si>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</si>
  <si>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</si>
  <si>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</si>
  <si>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</si>
  <si>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</si>
  <si>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</si>
  <si>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</si>
  <si>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</si>
  <si>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</si>
  <si>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</si>
  <si>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</si>
  <si>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</si>
  <si>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</si>
  <si>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</si>
  <si>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</si>
  <si>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</si>
  <si>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</si>
  <si>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</si>
  <si>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</si>
  <si>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</si>
  <si>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</si>
  <si>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</si>
  <si>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</si>
  <si>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</si>
  <si>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</si>
  <si>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</si>
  <si>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</si>
  <si>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</si>
  <si>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</si>
  <si>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</si>
  <si>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</si>
  <si>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</si>
  <si>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</si>
  <si>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</si>
  <si>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</si>
  <si>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</si>
  <si>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</si>
  <si>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</si>
  <si>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</si>
  <si>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</si>
  <si>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</si>
  <si>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</si>
  <si>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</si>
  <si>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</si>
  <si>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</si>
  <si>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</si>
  <si>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</si>
  <si>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</si>
  <si>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</si>
  <si>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</si>
  <si>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</si>
  <si>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</si>
  <si>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</si>
  <si>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</si>
  <si>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</si>
  <si>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</si>
  <si>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</si>
  <si>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</si>
  <si>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</si>
  <si>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</si>
  <si>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</si>
  <si>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</si>
  <si>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</si>
  <si>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</si>
  <si>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</si>
  <si>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</si>
  <si>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</si>
  <si>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</si>
  <si>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</si>
  <si>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</si>
  <si>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</si>
  <si>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</si>
  <si>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</si>
  <si>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</si>
  <si>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</si>
  <si>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</si>
  <si>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</si>
  <si>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</si>
  <si>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</si>
  <si>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</si>
  <si>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</si>
  <si>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</si>
  <si>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</si>
  <si>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</si>
  <si>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</si>
  <si>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</si>
  <si>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</si>
  <si>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</si>
  <si>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</si>
  <si>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</si>
  <si>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</si>
  <si>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</si>
  <si>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</si>
  <si>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</si>
  <si>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</si>
  <si>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</si>
  <si>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</si>
  <si>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</si>
  <si>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</si>
  <si>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</si>
  <si>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</si>
  <si>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</si>
  <si>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</si>
  <si>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</si>
  <si>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</si>
  <si>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</si>
  <si>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</si>
  <si>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</si>
  <si>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</si>
  <si>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</si>
  <si>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</si>
  <si>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</si>
  <si>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</si>
  <si>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</si>
  <si>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</si>
  <si>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</si>
  <si>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</si>
  <si>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</si>
  <si>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</si>
  <si>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</si>
  <si>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</si>
  <si>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</si>
  <si>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</si>
  <si>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</si>
  <si>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</si>
  <si>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</si>
  <si>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</si>
  <si>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</si>
  <si>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</si>
  <si>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</si>
  <si>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</si>
  <si>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</si>
  <si>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</si>
  <si>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</si>
  <si>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</si>
  <si>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</si>
  <si>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</si>
  <si>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</si>
  <si>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</si>
  <si>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</si>
  <si>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</si>
  <si>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</si>
  <si>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</si>
  <si>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</si>
  <si>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</si>
  <si>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</si>
  <si>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</si>
  <si>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</si>
  <si>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</si>
  <si>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</si>
  <si>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</si>
  <si>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</si>
  <si>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</si>
  <si>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</si>
  <si>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</si>
  <si>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</si>
  <si>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</si>
  <si>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</si>
  <si>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</si>
  <si>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</si>
  <si>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</si>
  <si>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</si>
  <si>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</si>
  <si>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</si>
  <si>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</si>
  <si>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</si>
  <si>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</si>
  <si>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</si>
  <si>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</si>
  <si>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</si>
  <si>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</si>
  <si>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</si>
  <si>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</si>
  <si>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</si>
  <si>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</si>
  <si>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</si>
  <si>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</si>
  <si>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</si>
  <si>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</si>
  <si>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</si>
  <si>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</si>
  <si>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</si>
  <si>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</si>
  <si>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</si>
  <si>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</si>
  <si>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</si>
  <si>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</si>
  <si>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</si>
  <si>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</si>
  <si>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</si>
  <si>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</si>
  <si>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</si>
  <si>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</si>
  <si>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</si>
  <si>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</si>
  <si>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</si>
  <si>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</si>
  <si>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</si>
  <si>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</si>
  <si>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</si>
  <si>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</si>
  <si>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</si>
  <si>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</si>
  <si>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</si>
  <si>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</si>
  <si>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</si>
  <si>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</si>
  <si>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</si>
  <si>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</si>
  <si>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</si>
  <si>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</si>
  <si>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</si>
  <si>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</si>
  <si>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</si>
  <si>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</si>
  <si>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</si>
  <si>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</si>
  <si>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</si>
  <si>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</si>
  <si>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</si>
  <si>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</si>
  <si>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</si>
  <si>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</si>
  <si>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</si>
  <si>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</si>
  <si>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</si>
  <si>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</si>
  <si>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</si>
  <si>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</si>
  <si>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</si>
  <si>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</si>
  <si>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</si>
  <si>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</si>
  <si>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</si>
  <si>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</si>
  <si>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</si>
  <si>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</si>
  <si>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</si>
  <si>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</si>
  <si>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</si>
  <si>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</si>
  <si>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</si>
  <si>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</si>
  <si>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</si>
  <si>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</si>
  <si>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</si>
  <si>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</si>
  <si>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</si>
  <si>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</si>
  <si>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</si>
  <si>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</si>
  <si>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</si>
  <si>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</si>
  <si>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</si>
  <si>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</si>
  <si>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</si>
  <si>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</si>
  <si>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</si>
  <si>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</si>
  <si>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</si>
  <si>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</si>
  <si>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</si>
  <si>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</si>
  <si>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</si>
  <si>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</si>
  <si>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</si>
  <si>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</si>
  <si>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</si>
  <si>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</si>
  <si>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</si>
  <si>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</si>
  <si>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</si>
  <si>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</si>
  <si>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</si>
  <si>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</si>
  <si>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</si>
  <si>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</si>
  <si>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</si>
  <si>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</si>
  <si>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</si>
  <si>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</si>
  <si>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</si>
  <si>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</si>
  <si>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</si>
  <si>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</si>
  <si>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</si>
  <si>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</si>
  <si>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</si>
  <si>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</si>
  <si>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</si>
  <si>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</si>
  <si>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</si>
  <si>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</si>
  <si>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</si>
  <si>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</si>
  <si>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</si>
  <si>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</si>
  <si>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</si>
  <si>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</si>
  <si>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</si>
  <si>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</si>
  <si>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</si>
  <si>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</si>
  <si>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</si>
  <si>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</si>
  <si>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</si>
  <si>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</si>
  <si>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</si>
  <si>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</si>
  <si>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</si>
  <si>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</si>
  <si>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</si>
  <si>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</si>
  <si>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</si>
  <si>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</si>
  <si>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</si>
  <si>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</si>
  <si>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</si>
  <si>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</si>
  <si>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</si>
  <si>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</si>
  <si>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</si>
  <si>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</si>
  <si>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</si>
  <si>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</si>
  <si>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</si>
  <si>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</si>
  <si>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</si>
  <si>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</si>
  <si>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</si>
  <si>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</si>
  <si>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</si>
  <si>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</si>
  <si>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</si>
  <si>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</si>
  <si>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</si>
  <si>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</si>
  <si>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</si>
  <si>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</si>
  <si>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</si>
  <si>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</si>
  <si>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</si>
  <si>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</si>
  <si>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</si>
  <si>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</si>
  <si>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</si>
  <si>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</si>
  <si>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</si>
  <si>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</si>
  <si>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</si>
  <si>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</si>
  <si>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</si>
  <si>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</si>
  <si>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</si>
  <si>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</si>
  <si>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</si>
  <si>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</si>
  <si>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</si>
  <si>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</si>
  <si>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</si>
  <si>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</si>
  <si>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</si>
  <si>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</si>
  <si>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</si>
  <si>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</si>
  <si>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</si>
  <si>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</si>
  <si>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</si>
  <si>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</si>
  <si>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</si>
  <si>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</si>
  <si>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</si>
  <si>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</si>
  <si>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</si>
  <si>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</si>
  <si>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</si>
  <si>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</si>
  <si>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</si>
  <si>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</si>
  <si>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</si>
  <si>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</si>
  <si>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</si>
  <si>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</si>
  <si>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</si>
  <si>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</si>
  <si>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</si>
  <si>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</si>
  <si>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</si>
  <si>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</si>
  <si>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</si>
  <si>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</si>
  <si>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</si>
  <si>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</si>
  <si>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</si>
  <si>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</si>
  <si>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</si>
  <si>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</si>
  <si>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</si>
  <si>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</si>
  <si>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</si>
  <si>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</si>
  <si>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</si>
  <si>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</si>
  <si>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</si>
  <si>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</si>
  <si>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</si>
  <si>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</si>
  <si>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</si>
  <si>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</si>
  <si>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</si>
  <si>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</si>
  <si>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</si>
  <si>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</si>
  <si>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</si>
  <si>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</si>
  <si>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</si>
  <si>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</si>
  <si>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</si>
  <si>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</si>
  <si>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</si>
  <si>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</si>
  <si>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</si>
  <si>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</si>
  <si>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</si>
  <si>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</si>
  <si>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</si>
  <si>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</si>
  <si>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</si>
  <si>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</si>
  <si>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</si>
  <si>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</si>
  <si>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</si>
  <si>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</si>
  <si>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</si>
  <si>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</si>
  <si>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</si>
  <si>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</si>
  <si>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</si>
  <si>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</si>
  <si>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</si>
  <si>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</si>
  <si>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</si>
  <si>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</si>
  <si>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</si>
  <si>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</si>
  <si>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</si>
  <si>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</si>
  <si>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</si>
  <si>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</si>
  <si>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</si>
  <si>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</si>
  <si>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</si>
  <si>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</si>
  <si>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</si>
  <si>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</si>
  <si>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</si>
  <si>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</si>
  <si>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</si>
  <si>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</si>
  <si>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</si>
  <si>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</si>
  <si>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</si>
  <si>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</si>
  <si>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</si>
  <si>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</si>
  <si>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</si>
  <si>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</si>
  <si>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</si>
  <si>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</si>
  <si>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</si>
  <si>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</si>
  <si>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</si>
  <si>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</si>
  <si>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</si>
  <si>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</si>
  <si>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</si>
  <si>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</si>
  <si>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</si>
  <si>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</si>
  <si>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</si>
  <si>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</si>
  <si>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</si>
  <si>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</si>
  <si>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</si>
  <si>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</si>
  <si>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</si>
  <si>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</si>
  <si>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</si>
  <si>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</si>
  <si>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</si>
  <si>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</si>
  <si>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</si>
  <si>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</si>
  <si>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</si>
  <si>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</si>
  <si>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</si>
  <si>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</si>
  <si>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</si>
  <si>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</si>
  <si>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</si>
  <si>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</si>
  <si>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</si>
  <si>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</si>
  <si>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</si>
  <si>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</si>
  <si>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</si>
  <si>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</si>
  <si>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</si>
  <si>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</si>
  <si>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</si>
  <si>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</si>
  <si>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</si>
  <si>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</si>
  <si>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</si>
  <si>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</si>
  <si>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</si>
  <si>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</si>
  <si>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</si>
  <si>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</si>
  <si>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</si>
  <si>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</si>
  <si>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</si>
  <si>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</si>
  <si>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</si>
  <si>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</si>
  <si>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</si>
  <si>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</si>
  <si>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</si>
  <si>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</si>
  <si>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</si>
  <si>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</si>
  <si>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</si>
  <si>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</si>
  <si>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</si>
  <si>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</si>
  <si>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</si>
  <si>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</si>
  <si>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</si>
  <si>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</si>
  <si>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</si>
  <si>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</si>
  <si>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</si>
  <si>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</si>
  <si>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</si>
  <si>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</si>
  <si>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</si>
  <si>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</si>
  <si>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</si>
  <si>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</si>
  <si>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</si>
  <si>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</si>
  <si>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</si>
  <si>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</si>
  <si>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</si>
  <si>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</si>
  <si>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</si>
  <si>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</si>
  <si>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</si>
  <si>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</si>
  <si>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</si>
  <si>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</si>
  <si>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</si>
  <si>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</si>
  <si>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</si>
  <si>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</si>
  <si>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</si>
  <si>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</si>
  <si>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</si>
  <si>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</si>
  <si>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</si>
  <si>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</si>
  <si>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</si>
  <si>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</si>
  <si>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</si>
  <si>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</si>
  <si>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</si>
  <si>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</si>
  <si>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</si>
  <si>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</si>
  <si>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</si>
  <si>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</si>
  <si>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</si>
  <si>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</si>
  <si>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</si>
  <si>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</si>
  <si>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</si>
  <si>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</si>
  <si>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</si>
  <si>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</si>
  <si>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</si>
  <si>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</si>
  <si>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</si>
  <si>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</si>
  <si>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</si>
  <si>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</si>
  <si>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</si>
  <si>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</si>
  <si>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</si>
  <si>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</si>
  <si>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</si>
  <si>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</si>
  <si>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</si>
  <si>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</si>
  <si>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</si>
  <si>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</si>
  <si>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</si>
  <si>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</si>
  <si>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</si>
  <si>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</si>
  <si>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</si>
  <si>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</si>
  <si>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</si>
  <si>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</si>
  <si>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</si>
  <si>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</si>
  <si>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</si>
  <si>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</si>
  <si>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</si>
  <si>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</si>
  <si>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</si>
  <si>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</si>
  <si>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</si>
  <si>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</si>
  <si>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</si>
  <si>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</si>
  <si>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</si>
  <si>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</si>
  <si>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</si>
  <si>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</si>
  <si>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</si>
  <si>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</si>
  <si>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</si>
  <si>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</si>
  <si>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</si>
  <si>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</si>
  <si>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</si>
  <si>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</si>
  <si>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</si>
  <si>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</si>
  <si>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</si>
  <si>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</si>
  <si>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</si>
  <si>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</si>
  <si>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</si>
  <si>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</si>
  <si>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</si>
  <si>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</si>
  <si>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</si>
  <si>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</si>
  <si>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</si>
  <si>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</si>
  <si>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</si>
  <si>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</si>
  <si>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</si>
  <si>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</si>
  <si>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</si>
  <si>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</si>
  <si>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</si>
  <si>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</si>
  <si>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</si>
  <si>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</si>
  <si>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</si>
  <si>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</si>
  <si>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</si>
  <si>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</si>
  <si>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</si>
  <si>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</si>
  <si>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</si>
  <si>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</si>
  <si>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</si>
  <si>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</si>
  <si>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</si>
  <si>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</si>
  <si>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</si>
  <si>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</si>
  <si>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</si>
  <si>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</si>
  <si>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</si>
  <si>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</si>
  <si>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</si>
  <si>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</si>
  <si>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</si>
  <si>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</si>
  <si>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</si>
  <si>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</si>
  <si>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</si>
  <si>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</si>
  <si>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</si>
  <si>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</si>
  <si>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</si>
  <si>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</si>
  <si>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</si>
  <si>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</si>
  <si>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</si>
  <si>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</si>
  <si>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</si>
  <si>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</si>
  <si>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</si>
  <si>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</si>
  <si>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</si>
  <si>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</si>
  <si>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</si>
  <si>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</si>
  <si>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</si>
  <si>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</si>
  <si>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</si>
  <si>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</si>
  <si>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</si>
  <si>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</si>
  <si>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</si>
  <si>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</si>
  <si>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</si>
  <si>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</si>
  <si>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</si>
  <si>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</si>
  <si>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</si>
  <si>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</si>
  <si>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</si>
  <si>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</si>
  <si>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</si>
  <si>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</si>
  <si>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</si>
  <si>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</si>
  <si>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</si>
  <si>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</si>
  <si>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</si>
  <si>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</si>
  <si>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</si>
  <si>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</si>
  <si>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</si>
  <si>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</si>
  <si>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</si>
  <si>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</si>
  <si>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</si>
  <si>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</si>
  <si>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</si>
  <si>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</si>
  <si>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</si>
  <si>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</si>
  <si>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</si>
  <si>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</si>
  <si>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</si>
  <si>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</si>
  <si>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</si>
  <si>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</si>
  <si>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</si>
  <si>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</si>
  <si>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</si>
  <si>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</si>
  <si>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</si>
  <si>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</si>
  <si>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</si>
  <si>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</si>
  <si>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</si>
  <si>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</si>
  <si>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</si>
  <si>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</si>
  <si>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</si>
  <si>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</si>
  <si>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</si>
  <si>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</si>
  <si>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</si>
  <si>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</si>
  <si>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</si>
  <si>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</si>
  <si>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</si>
  <si>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</si>
  <si>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</si>
  <si>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</si>
  <si>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</si>
  <si>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</si>
  <si>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</si>
  <si>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</si>
  <si>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</si>
  <si>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</si>
  <si>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</si>
  <si>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</si>
  <si>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</si>
  <si>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</si>
  <si>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</si>
  <si>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</si>
  <si>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</si>
  <si>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</si>
  <si>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</si>
  <si>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</si>
  <si>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</si>
  <si>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</si>
  <si>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</si>
  <si>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</si>
  <si>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</si>
  <si>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</si>
  <si>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</si>
  <si>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</si>
  <si>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</si>
  <si>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</si>
  <si>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</si>
  <si>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</si>
  <si>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</si>
  <si>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</si>
  <si>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</si>
  <si>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</si>
  <si>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</si>
  <si>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</si>
  <si>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</si>
  <si>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</si>
  <si>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</si>
  <si>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</si>
  <si>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</si>
  <si>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</si>
  <si>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</si>
  <si>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</si>
  <si>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</si>
  <si>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</si>
  <si>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</si>
  <si>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</si>
  <si>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</si>
  <si>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</si>
  <si>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</si>
  <si>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</si>
  <si>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</si>
  <si>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</si>
  <si>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</si>
  <si>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</si>
  <si>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</si>
  <si>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</si>
  <si>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</si>
  <si>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</si>
  <si>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</si>
  <si>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</si>
  <si>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</si>
  <si>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</si>
  <si>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</si>
  <si>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</si>
  <si>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</si>
  <si>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</si>
  <si>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</si>
  <si>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</si>
  <si>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</si>
  <si>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</si>
  <si>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</si>
  <si>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</si>
  <si>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</si>
  <si>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</si>
  <si>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</si>
  <si>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</si>
  <si>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</si>
  <si>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</si>
  <si>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</si>
  <si>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</si>
  <si>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</si>
  <si>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</si>
  <si>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</si>
  <si>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</si>
  <si>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</si>
  <si>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</si>
  <si>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</si>
  <si>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</si>
  <si>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</si>
  <si>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</si>
  <si>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</si>
  <si>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</si>
  <si>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</si>
  <si>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</si>
  <si>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</si>
  <si>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</si>
  <si>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</si>
  <si>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</si>
  <si>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</si>
  <si>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</si>
  <si>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</si>
  <si>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</si>
  <si>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</si>
  <si>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</si>
  <si>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</si>
  <si>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</si>
  <si>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</si>
  <si>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</si>
  <si>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</si>
  <si>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</si>
  <si>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</si>
  <si>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</si>
  <si>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</si>
  <si>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</si>
  <si>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</si>
  <si>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</si>
  <si>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</si>
  <si>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</si>
  <si>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</si>
  <si>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</si>
  <si>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</si>
  <si>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</si>
  <si>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r>
      <t xml:space="preserve">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t>
    </r>
    <r>
      <rPr>
        <b/>
        <sz val="10"/>
        <rFont val="Arial"/>
        <family val="2"/>
      </rPr>
      <t>decrease of between 4 and 28 percentage points, which is statistically significant</t>
    </r>
    <r>
      <rPr>
        <sz val="10"/>
        <rFont val="Arial"/>
        <family val="2"/>
      </rPr>
      <t>.</t>
    </r>
  </si>
  <si>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</si>
  <si>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</si>
  <si>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</si>
  <si>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</si>
  <si>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 xml:space="preserve">The frequency of one-year proven re-offending for 51 offenders who received the intervention was 0.6 offences per individual, compared with 1.3 offences per individual in the matched control group.
The impact on the one-year proven re-offending frequency is a </t>
    </r>
    <r>
      <rPr>
        <b/>
        <sz val="10"/>
        <rFont val="Arial"/>
        <family val="2"/>
      </rPr>
      <t>decrease of between 0.2 and 1.2 offences per person, which is statistically significant</t>
    </r>
    <r>
      <rPr>
        <sz val="10"/>
        <rFont val="Arial"/>
        <family val="2"/>
      </rPr>
      <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</si>
  <si>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</si>
  <si>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</si>
  <si>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</si>
  <si>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</si>
  <si>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</si>
  <si>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</si>
  <si>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</si>
  <si>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</si>
  <si>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</si>
  <si>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</si>
  <si>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</si>
  <si>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</si>
  <si>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</si>
  <si>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Making Connections - HMP Send</t>
  </si>
  <si>
    <t>City &amp; Guilds</t>
  </si>
  <si>
    <t>February 2017</t>
  </si>
  <si>
    <t>All statistics included in this document have previously been published at the following link:</t>
  </si>
  <si>
    <t xml:space="preserve">There were no statistically significant differences between the treatment and comparison groups in the rate or frequency of custodial sentencing for people who re-offended within a one-year period. </t>
  </si>
  <si>
    <t>Making Connections - 
HMP Send
(February 2017)</t>
  </si>
  <si>
    <r>
      <t>The one-year proven re-offending rate for 83 offenders who received the intervention was 16% compared with 28% for a matched comparison group of similar offenders from England and Wales.</t>
    </r>
    <r>
      <rPr>
        <b/>
        <sz val="10"/>
        <rFont val="Arial"/>
        <family val="2"/>
      </rPr>
      <t xml:space="preserve"> This difference is statistically significant.</t>
    </r>
    <r>
      <rPr>
        <sz val="10"/>
        <rFont val="Arial"/>
        <family val="2"/>
      </rPr>
      <t xml:space="preserve">
The impact on the one-year proven re-offending rate is a decrease of between 4 and 20 percentage points.
</t>
    </r>
  </si>
  <si>
    <t>City &amp; Guilds
(February 2017)</t>
  </si>
  <si>
    <r>
      <t xml:space="preserve">The one-year proven re-offending rate for 8,513 offenders who registered for a City &amp; Guilds course was 40% compared with 42% for a matched comparison group of similar offenders from England and Wales. 
</t>
    </r>
    <r>
      <rPr>
        <b/>
        <sz val="10"/>
        <rFont val="Arial"/>
        <family val="2"/>
      </rPr>
      <t>This difference is statistically significant.</t>
    </r>
    <r>
      <rPr>
        <sz val="10"/>
        <rFont val="Arial"/>
        <family val="2"/>
      </rPr>
      <t xml:space="preserve">
The impact on the one-year proven re-offending rate is a decrease of between 2 and 4 percentage points.</t>
    </r>
  </si>
  <si>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</si>
  <si>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</si>
  <si>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r>
      <t xml:space="preserve">The frequency of one-year proven re-offending for 8,513 offenders who registered for a City &amp; Guilds course was 1.6 offences per individual, compared with 1.7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0.1 and 0.2 offences per person.
</t>
    </r>
  </si>
  <si>
    <r>
      <t xml:space="preserve">The average time to first re-offence for 3,366 offenders who registered for a City &amp; Guilds course, and who re-offended within a one-year period, was 129 days, compared with 122 days for those who re-offended in the matched comparison group. </t>
    </r>
    <r>
      <rPr>
        <b/>
        <sz val="10"/>
        <rFont val="Arial"/>
        <family val="2"/>
      </rPr>
      <t xml:space="preserve">This difference is statistically significant. </t>
    </r>
    <r>
      <rPr>
        <sz val="10"/>
        <rFont val="Arial"/>
        <family val="2"/>
      </rPr>
      <t xml:space="preserve">
The impact on the average time to first re-offence is an increase of between 4 and 11 days.
</t>
    </r>
  </si>
  <si>
    <r>
      <t xml:space="preserve">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t>
    </r>
    <r>
      <rPr>
        <b/>
        <sz val="10"/>
        <rFont val="Arial"/>
        <family val="2"/>
      </rPr>
      <t>All these differences are statistically significant</t>
    </r>
    <r>
      <rPr>
        <sz val="10"/>
        <rFont val="Arial"/>
        <family val="2"/>
      </rPr>
      <t>.
All other differences in the severity of re-offences between the treatment and comparison group were not statistically significant.</t>
    </r>
  </si>
  <si>
    <t>City &amp; Guilds - all registered</t>
  </si>
  <si>
    <t>City &amp; Guilds - certified only</t>
  </si>
  <si>
    <r>
      <t xml:space="preserve">The frequency of one-year proven re-offending for 83 offenders who received the intervention was 0.3 offences per individual, compared with 1.1 offences per individual in the matched comparison group. </t>
    </r>
    <r>
      <rPr>
        <b/>
        <sz val="10"/>
        <rFont val="Arial"/>
        <family val="2"/>
      </rPr>
      <t>This difference is statistically significant.</t>
    </r>
    <r>
      <rPr>
        <sz val="10"/>
        <rFont val="Arial"/>
        <family val="2"/>
      </rPr>
      <t xml:space="preserve">
The impact on the one-year proven re-offending frequency is a decrease of between 0.5 and 1 offences per person.</t>
    </r>
  </si>
  <si>
    <t>Making Connections - 
HMP Send
(February 2017)
Mentoring intervention</t>
  </si>
  <si>
    <r>
      <t xml:space="preserve">The average time to first re-offence for 13 offenders who received the intervention, and who re-offended within a one-year period, was 75 days, compared with 143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is a decrease of between 21 and 115 days.</t>
    </r>
  </si>
  <si>
    <t>March 2017</t>
  </si>
  <si>
    <t>St Andrew's Healthcare psychological treatment programme</t>
  </si>
  <si>
    <t>St Andrew's Healthcare psychological treatment programme
(March 2017)</t>
  </si>
  <si>
    <t>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t>
  </si>
  <si>
    <t>The one-year proven re-offending rate for 32 offenders who received the intervention was 44%, compared with 41% for a matched comparison group of similar offenders from England and Wales. This difference is not statistically significant.
The estimated impact on the proven one-year re-offending rate is between a decrease of 15 percentage points and an increase of 21 percentage points.
The estimated impact was similar when using a control group from South East England only.</t>
  </si>
  <si>
    <t>The frequency of one-year proven re-offending for the same 32 offenders who received the intervention was 1.4 offences per individual, compared with 1.5 offences per individual in the matched comparison group. This difference is also not statistically significant.
The estimated impact on the one-year re-offending frequency is between a decrease of 0.9 offences per person and an increase of 0.7 offences per person.
The estimated impact was similar when using a control group from South East England only.</t>
  </si>
  <si>
    <t>The average time to first re-offence for 14 offenders who received the intervention, and who re-offended within a one-year period, was 155 days, compared with 129 days for those who re-offended in the matched comparison group. Again, this difference is not statistically significant.
The estimated impact on the average time to first re-offence is between a decrease of 29 days and an increase of 82 days.
The estimated impact was similar when using a control group from South East England only.</t>
  </si>
  <si>
    <t>April 2017</t>
  </si>
  <si>
    <t>St Giles Trust Cymru’s Resettlement service</t>
  </si>
  <si>
    <t>Brighton Women's Centre's Inspire Programme</t>
  </si>
  <si>
    <t>Findings April 2017</t>
  </si>
  <si>
    <t>St Giles Trust Cymru worked in conjunction with HMP Cardiff to help serving prisoners and ex-offenders returning to Cardiff or the surrounding area resettle via the Through the Gates Resettlement Service.</t>
  </si>
  <si>
    <t xml:space="preserve">There were no statistically significant differences between the treatment and comparison group. This remained consistent when matching to a regional comparison group and when looking at those who received through-the-gate support only. </t>
  </si>
  <si>
    <t>Brighton Women's Centre</t>
  </si>
  <si>
    <t>St Giles Trust Cymru’s Resettlement service- Through-the-gate analysis</t>
  </si>
  <si>
    <t>City &amp; Guilds (certified only)</t>
  </si>
  <si>
    <r>
      <rPr>
        <sz val="10"/>
        <rFont val="Arial"/>
        <family val="2"/>
      </rPr>
      <t>The one-year proven re-offending rate for 127 offenders who received the intervention was 69%, compared with 64% for a matched comparison group of similar offenders from England and Wales. This difference is not statistically significant.
The estimated impact on the one-year proven re-offending rate remained consistent when using a regional control group from Wales only and when looking at those who received through-the-gate support only.</t>
    </r>
    <r>
      <rPr>
        <b/>
        <sz val="10"/>
        <rFont val="Arial"/>
        <family val="2"/>
      </rPr>
      <t xml:space="preserve">
</t>
    </r>
  </si>
  <si>
    <r>
      <rPr>
        <sz val="10"/>
        <rFont val="Arial"/>
        <family val="2"/>
      </rPr>
      <t xml:space="preserve">The average time to first re-offence for the 87 offenders who received the intervention, and who re-offended within a one-year period, was 110 days, compared with 102 days for those who re-offended in the matched comparison group. This difference is not statistically significant.
Estimated differences in the time to re-offend is consistent when using a regional comparison group and when looking at those who had through the gate support only who were matched to a national comparison group, 
When looking at those who received through the gate support who were matched to a regional comparison group, the intervention group had slightly fewer days until the first re-offence. This result is not statistically significant. </t>
    </r>
    <r>
      <rPr>
        <b/>
        <sz val="10"/>
        <rFont val="Arial"/>
        <family val="2"/>
      </rPr>
      <t xml:space="preserve">
</t>
    </r>
  </si>
  <si>
    <r>
      <t xml:space="preserve">For the 86 offenders who received the intervention, and who re-offended within a one-year period (and had available re-offence severity information), the frequency of tier 3 re-offences was 4.4 offences per person compared with 5.3 tier 3 re-offences for those who did not receive the intervention. </t>
    </r>
    <r>
      <rPr>
        <b/>
        <sz val="10"/>
        <rFont val="Arial"/>
        <family val="2"/>
      </rPr>
      <t xml:space="preserve">This difference is statistically significant. </t>
    </r>
    <r>
      <rPr>
        <sz val="10"/>
        <rFont val="Arial"/>
        <family val="2"/>
      </rPr>
      <t xml:space="preserve">
All other differences in the severity of re-offences using a national control group,  were not statistically significant. Estimated effects on the severity of re-offences remained broadly consistent when matched to a regional comparison group and when looking at those who received through the gate support only matched to a national comparison group. 
</t>
    </r>
  </si>
  <si>
    <t>St Giles Trust Cymru’s Resettlement service-Through-the-gate support only</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</si>
  <si>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 For this analysis the offenders that were residing with Adelaide House were placed on community orders or released from prison on licence between 2006 and 2010 with mandatory residence to Adelaide House.</t>
  </si>
  <si>
    <t>See explanation in number 5 above. This analysis relates to offenders who received the Residential and support service provided by Home Group after release from custody.</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</si>
  <si>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 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</si>
  <si>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 This analysis relates to offenders who received the Support Only service provided by Home Group whilst on community sentences</t>
  </si>
  <si>
    <t xml:space="preserve">The frequency of one-year proven re-offences for the same 127 offenders who received the intervention was  3.1 offences per person, compared with 3.6 offences per person in the matched comparison group. This difference is not statistically significant.
The estimated impact on the frequency of  proven re-offending within one year remained consistent when using a regional control group from Wales only and when looking at those who received through the gate support only compared with a national comparison group. 
When looking at those who received through the gate support only, and who were matched to a regional comparison group, a slightly higher frequency of re-offences was found in the intervention group. This difference is not statistically significant. </t>
  </si>
  <si>
    <t>NOMS Bail Accommodation and Support Services (BASS) - Bail with a conditional discharge or fine - first request</t>
  </si>
  <si>
    <t>NOMS Bail Accommodation and Support Services (BASS) - Bail with a prison or probation sentence - first request</t>
  </si>
  <si>
    <t>NOMS Bail Accommodation and Support Services (BASS) - Home Detention Curfew Order following custody - first request</t>
  </si>
  <si>
    <t>NOMS Bail Accommodation and Support Services (BASS)
Bail with a prison or probation sentence - first request
(January 2014)</t>
  </si>
  <si>
    <t>NOMS Bail Accommodation and Support Services (BASS). Bail with a conditional discharge or fine - first request
(January 2014)</t>
  </si>
  <si>
    <t>NOMS Bail Accommodation and Support Services (BASS)
Home Detention Curfew Order following custody - first request
(January 2014)</t>
  </si>
  <si>
    <t>NOMS Bail Accommodation and Support Services (BASS) - Bail with a conditional discharge or fine  - first request</t>
  </si>
  <si>
    <t>NOMS Bail Accommodation and Support Services (BASS) - Home Detention Curfew Order following release from custody - first request</t>
  </si>
  <si>
    <r>
      <t xml:space="preserve">The frequency of one-year proven re-offending for the same 44 offenders who received the intervention was 0.4 offences per individual, compared with 0.9 offences per individual in the matched comparison group. </t>
    </r>
    <r>
      <rPr>
        <b/>
        <sz val="10"/>
        <rFont val="Arial"/>
        <family val="2"/>
      </rPr>
      <t>This difference is statistically significant.</t>
    </r>
    <r>
      <rPr>
        <sz val="10"/>
        <rFont val="Arial"/>
        <family val="2"/>
      </rPr>
      <t xml:space="preserve">
The estimated impact on the re-offending frequency was similar when using a control group from the south east of England only.</t>
    </r>
  </si>
  <si>
    <t>Brighton Women's Centre's Inspire Programme
(April 2017)
Multi-purpose intervention</t>
  </si>
  <si>
    <t>The one-year proven re-offending rate for 44 offenders who received the intervention was 25%, compared with 29% for a matched comparison group of similar offenders from England and Wales. This difference is not statistically significant.
The one year proven re-offending rate for 42 offenders who received the intervention and who were matched to a regional control group of offenders from the south east of England was 24% compared with 22% for those who did not. this difference is not statistically significant.</t>
  </si>
  <si>
    <t>Switchback Rehabilitation Programme
(January 2017)</t>
  </si>
  <si>
    <t>Brighton Women's Centre's Inspire Programme
(April 2017)</t>
  </si>
  <si>
    <t>Brighton Women’s Centre aims to empower women and reduce inequality by promoting independence in safe, women-only spaces across Sussex. Their Inspire programme supports women with multiple vulnerabilities at all stages of involvement in the criminal justice system. Women who come to Inspire receive trauma informed, bespoke, integrated case work support from a multi-agency team.</t>
  </si>
  <si>
    <t>St Giles Trust Cymru’s Resettlement Service</t>
  </si>
  <si>
    <t>St Giles Trust Cymru’s Resettlement Service
(April 2017)</t>
  </si>
  <si>
    <t>St. Giles Trust Cymru’s Resettlement Service</t>
  </si>
  <si>
    <t>Documentation</t>
  </si>
  <si>
    <t>Including review papers and methodology notes</t>
  </si>
  <si>
    <t xml:space="preserve">Documentation: </t>
  </si>
  <si>
    <t>Paper title and link</t>
  </si>
  <si>
    <t>Description</t>
  </si>
  <si>
    <t>Justice Data Lab Methodology Paper</t>
  </si>
  <si>
    <t xml:space="preserve">Incorporating Offender Assessment data to the Justice Data Lab process – Methodology </t>
  </si>
  <si>
    <t>Methodology review response</t>
  </si>
  <si>
    <t>Justice Data Lab: The pilot year</t>
  </si>
  <si>
    <t>Justice Data Lab: Pilot summary</t>
  </si>
  <si>
    <t>Justice Data Lab: Feedback report</t>
  </si>
  <si>
    <t>Shares learning from our experience of running the pilot in its first year, published in March 2014</t>
  </si>
  <si>
    <t>The methodology agreed for the Data Lab when it was launched in 2013.</t>
  </si>
  <si>
    <t>A response to a peer review consultation in 2015 on Justice Data Lab methodology, published March 2016</t>
  </si>
  <si>
    <t>Explains the method for incorporating Offender Assessment System (OASys) data, to control for specific issues an offender needs help with (e.g. accommodation, relationships, drug/alcohol misuse, mental health). Published January 2016</t>
  </si>
  <si>
    <t>Shows opinions on the Justice Data Lab gathered from organisations that used the service during the pilot, published June 2015</t>
  </si>
  <si>
    <t>Presents aggregated results from all reports analysed during the two-year pilot period, published June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</si>
</sst>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50"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
      <b/>
      <sz val="11"/>
      <color theme="1"/>
      <name val="Calibri"/>
      <family val="2"/>
    </font>
    <font>
      <sz val="11"/>
      <color theme="1"/>
      <name val="Calibri"/>
      <family val="2"/>
    </font>
    <font>
      <sz val="12"/>
      <name val="Arial"/>
      <family val="2"/>
    </font>
    <font>
      <b/>
      <u/>
      <sz val="11"/>
      <color indexed="12"/>
      <name val="Arial"/>
      <family val="2"/>
    </font>
    <font>
      <u/>
      <sz val="12"/>
      <color indexed="12"/>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19">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2" fillId="2" borderId="0" xfId="0" applyFont="1" applyFill="1" applyBorder="1"/>
    <xf numFmtId="0" fontId="31" fillId="0" borderId="0" xfId="0" applyFont="1" applyAlignment="1">
      <alignment horizontal="justify"/>
    </xf>
    <xf numFmtId="0" fontId="6" fillId="0" borderId="0" xfId="0" applyFont="1" applyFill="1"/>
    <xf numFmtId="0" fontId="33"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3" fillId="2" borderId="0" xfId="0" applyFont="1" applyFill="1" applyBorder="1"/>
    <xf numFmtId="0" fontId="34" fillId="2" borderId="0" xfId="0" applyFont="1" applyFill="1" applyBorder="1"/>
    <xf numFmtId="49" fontId="6" fillId="0" borderId="0" xfId="0" applyNumberFormat="1" applyFont="1" applyAlignment="1">
      <alignment vertical="center"/>
    </xf>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5" fillId="0" borderId="0" xfId="0" applyFont="1" applyFill="1"/>
    <xf numFmtId="0" fontId="35"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5" fillId="0" borderId="0" xfId="0" applyFont="1"/>
    <xf numFmtId="1" fontId="35" fillId="0" borderId="0" xfId="0" applyNumberFormat="1" applyFont="1" applyFill="1"/>
    <xf numFmtId="0" fontId="4" fillId="0" borderId="10" xfId="0" applyFont="1" applyFill="1" applyBorder="1" applyAlignment="1">
      <alignment horizontal="center" vertical="center" wrapText="1"/>
    </xf>
    <xf numFmtId="0" fontId="35"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7"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38"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1" fillId="0" borderId="0" xfId="0" applyFont="1"/>
    <xf numFmtId="0" fontId="42" fillId="0" borderId="0" xfId="0" applyFont="1"/>
    <xf numFmtId="0" fontId="42" fillId="0" borderId="0" xfId="0" applyFont="1" applyAlignment="1"/>
    <xf numFmtId="0" fontId="42" fillId="0" borderId="0" xfId="0" applyFont="1" applyFill="1"/>
    <xf numFmtId="0" fontId="42" fillId="0" borderId="0" xfId="0" applyFont="1" applyFill="1" applyAlignment="1"/>
    <xf numFmtId="0" fontId="42" fillId="0" borderId="0" xfId="0" applyFont="1" applyAlignment="1">
      <alignment vertical="center"/>
    </xf>
    <xf numFmtId="0" fontId="42" fillId="0" borderId="0" xfId="1" applyFont="1" applyAlignment="1" applyProtection="1"/>
    <xf numFmtId="0" fontId="40" fillId="0" borderId="12" xfId="0" applyFont="1" applyBorder="1" applyAlignment="1">
      <alignment horizontal="center"/>
    </xf>
    <xf numFmtId="0" fontId="39" fillId="0" borderId="10" xfId="0" applyFont="1" applyBorder="1" applyAlignment="1">
      <alignment horizontal="left"/>
    </xf>
    <xf numFmtId="0" fontId="39" fillId="0" borderId="12" xfId="0" applyFont="1" applyBorder="1"/>
    <xf numFmtId="0" fontId="39" fillId="0" borderId="5" xfId="0" applyFont="1" applyBorder="1" applyAlignment="1">
      <alignment horizontal="left"/>
    </xf>
    <xf numFmtId="0" fontId="39" fillId="0" borderId="13" xfId="0" applyFont="1" applyBorder="1"/>
    <xf numFmtId="0" fontId="39" fillId="0" borderId="5" xfId="0" applyFont="1" applyBorder="1" applyAlignment="1">
      <alignment horizontal="left" wrapText="1"/>
    </xf>
    <xf numFmtId="0" fontId="39" fillId="0" borderId="5" xfId="0" applyFont="1" applyFill="1" applyBorder="1" applyAlignment="1">
      <alignment horizontal="left"/>
    </xf>
    <xf numFmtId="0" fontId="39" fillId="0" borderId="5" xfId="0" applyFont="1" applyBorder="1"/>
    <xf numFmtId="0" fontId="39" fillId="0" borderId="7" xfId="0" applyFont="1" applyBorder="1"/>
    <xf numFmtId="0" fontId="39" fillId="0" borderId="14" xfId="0" applyFont="1" applyBorder="1"/>
    <xf numFmtId="0" fontId="6" fillId="3" borderId="11" xfId="0" applyFont="1" applyFill="1" applyBorder="1" applyAlignment="1">
      <alignment horizontal="center" vertical="center" wrapText="1"/>
    </xf>
    <xf numFmtId="0" fontId="11" fillId="2" borderId="0" xfId="1" applyFont="1" applyFill="1" applyAlignment="1" applyProtection="1">
      <alignment wrapText="1"/>
    </xf>
    <xf numFmtId="0" fontId="1" fillId="0" borderId="0" xfId="0" applyFont="1" applyAlignment="1">
      <alignment horizontal="center"/>
    </xf>
    <xf numFmtId="1" fontId="35"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6" fillId="7" borderId="0" xfId="0" applyFont="1" applyFill="1" applyAlignment="1">
      <alignment vertical="center"/>
    </xf>
    <xf numFmtId="0" fontId="1" fillId="0" borderId="3" xfId="0" applyFont="1" applyBorder="1" applyAlignment="1">
      <alignment horizontal="center" vertical="center" wrapText="1"/>
    </xf>
    <xf numFmtId="0" fontId="35" fillId="0" borderId="0" xfId="0" applyFont="1" applyAlignment="1"/>
    <xf numFmtId="0" fontId="44" fillId="0" borderId="0" xfId="0" applyFont="1" applyFill="1" applyAlignment="1">
      <alignment wrapText="1"/>
    </xf>
    <xf numFmtId="0" fontId="4" fillId="0" borderId="10" xfId="0" applyFont="1" applyFill="1" applyBorder="1" applyAlignment="1">
      <alignment horizontal="center" vertical="center" wrapText="1"/>
    </xf>
    <xf numFmtId="0" fontId="29" fillId="0" borderId="0" xfId="0" applyFont="1"/>
    <xf numFmtId="0" fontId="5" fillId="0" borderId="0" xfId="0" applyFont="1" applyFill="1" applyBorder="1" applyAlignment="1">
      <alignment horizontal="center" vertical="center" wrapText="1"/>
    </xf>
    <xf numFmtId="0" fontId="39" fillId="2" borderId="0" xfId="0" applyFont="1" applyFill="1" applyBorder="1"/>
    <xf numFmtId="0" fontId="40" fillId="2" borderId="0" xfId="0" applyFont="1" applyFill="1" applyBorder="1"/>
    <xf numFmtId="9" fontId="40" fillId="2" borderId="0" xfId="3" applyNumberFormat="1" applyFont="1" applyFill="1" applyBorder="1"/>
    <xf numFmtId="9" fontId="45" fillId="2" borderId="0" xfId="3" applyNumberFormat="1" applyFont="1" applyFill="1" applyBorder="1"/>
    <xf numFmtId="9" fontId="39" fillId="2" borderId="0" xfId="3" applyNumberFormat="1" applyFont="1" applyFill="1" applyBorder="1"/>
    <xf numFmtId="9" fontId="46" fillId="2" borderId="0" xfId="3" applyNumberFormat="1" applyFont="1" applyFill="1" applyBorder="1"/>
    <xf numFmtId="9" fontId="40" fillId="2" borderId="0" xfId="2" applyNumberFormat="1" applyFont="1" applyFill="1" applyBorder="1"/>
    <xf numFmtId="9" fontId="39" fillId="2" borderId="0" xfId="2" applyNumberFormat="1" applyFont="1" applyFill="1" applyBorder="1"/>
    <xf numFmtId="0" fontId="39"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7"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11" fillId="7" borderId="0" xfId="1" applyFont="1" applyFill="1" applyAlignment="1" applyProtection="1"/>
    <xf numFmtId="0" fontId="5" fillId="0" borderId="0" xfId="0" applyFont="1" applyFill="1" applyAlignment="1">
      <alignment vertical="center"/>
    </xf>
    <xf numFmtId="0" fontId="6" fillId="0" borderId="0" xfId="0" applyFont="1" applyFill="1" applyAlignment="1">
      <alignment vertical="top" wrapText="1"/>
    </xf>
    <xf numFmtId="0" fontId="5" fillId="0" borderId="9" xfId="0" applyFont="1" applyFill="1" applyBorder="1" applyAlignment="1">
      <alignment vertical="center"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xf numFmtId="0" fontId="4" fillId="0" borderId="11" xfId="0" applyFont="1" applyFill="1" applyBorder="1" applyAlignment="1">
      <alignment horizontal="center" vertical="center" wrapText="1"/>
    </xf>
    <xf numFmtId="0" fontId="8" fillId="0" borderId="0" xfId="0" applyFont="1" applyBorder="1" applyAlignment="1">
      <alignment horizontal="center" vertical="center"/>
    </xf>
    <xf numFmtId="0" fontId="1"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49" fontId="6" fillId="0" borderId="0" xfId="0" applyNumberFormat="1" applyFont="1"/>
    <xf numFmtId="0" fontId="6"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8" fillId="0" borderId="0" xfId="1" applyFont="1" applyAlignment="1" applyProtection="1">
      <alignment vertical="center"/>
    </xf>
    <xf numFmtId="0" fontId="6" fillId="8" borderId="0" xfId="0" applyFont="1" applyFill="1" applyAlignment="1">
      <alignment vertical="center"/>
    </xf>
    <xf numFmtId="0" fontId="11" fillId="8" borderId="0" xfId="1" applyFont="1" applyFill="1" applyAlignment="1" applyProtection="1">
      <alignment vertical="center"/>
    </xf>
    <xf numFmtId="0" fontId="8" fillId="3" borderId="0" xfId="0" applyFont="1" applyFill="1" applyBorder="1"/>
    <xf numFmtId="0" fontId="47" fillId="3" borderId="0" xfId="0" applyFont="1" applyFill="1"/>
    <xf numFmtId="0" fontId="8" fillId="3" borderId="0" xfId="0" applyFont="1" applyFill="1"/>
    <xf numFmtId="0" fontId="49" fillId="3" borderId="0" xfId="1" applyFont="1" applyFill="1" applyBorder="1" applyAlignment="1" applyProtection="1"/>
    <xf numFmtId="0" fontId="47" fillId="3" borderId="0" xfId="0" applyFont="1" applyFill="1" applyBorder="1"/>
    <xf numFmtId="0" fontId="47" fillId="3" borderId="0" xfId="0" applyFont="1" applyFill="1" applyBorder="1" applyAlignment="1">
      <alignment vertical="center"/>
    </xf>
    <xf numFmtId="0" fontId="49" fillId="3" borderId="0" xfId="1" applyFont="1" applyFill="1" applyBorder="1" applyAlignment="1" applyProtection="1">
      <alignment wrapText="1"/>
    </xf>
    <xf numFmtId="0" fontId="47" fillId="3" borderId="0" xfId="0" applyFont="1" applyFill="1" applyBorder="1" applyAlignment="1">
      <alignment wrapText="1"/>
    </xf>
    <xf numFmtId="0" fontId="47" fillId="3" borderId="0" xfId="0" applyFont="1" applyFill="1" applyAlignment="1">
      <alignment wrapText="1"/>
    </xf>
    <xf numFmtId="0" fontId="8" fillId="3" borderId="0" xfId="0" applyFont="1" applyFill="1" applyAlignment="1">
      <alignment vertical="center"/>
    </xf>
    <xf numFmtId="0" fontId="49" fillId="3" borderId="0" xfId="1" applyFont="1" applyFill="1" applyAlignment="1" applyProtection="1">
      <alignment vertical="center"/>
    </xf>
    <xf numFmtId="0" fontId="11" fillId="7" borderId="0" xfId="1" applyFont="1" applyFill="1" applyAlignment="1" applyProtection="1">
      <alignment horizontal="left" vertical="center"/>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center" wrapText="1"/>
    </xf>
    <xf numFmtId="0" fontId="6" fillId="0" borderId="0" xfId="0" applyFont="1" applyBorder="1" applyAlignment="1">
      <alignment horizontal="center" wrapText="1"/>
    </xf>
    <xf numFmtId="0" fontId="13" fillId="0" borderId="0" xfId="0" applyFont="1" applyBorder="1" applyAlignment="1">
      <alignment horizontal="left" wrapText="1"/>
    </xf>
    <xf numFmtId="0" fontId="2" fillId="0" borderId="6" xfId="1" applyBorder="1" applyAlignment="1" applyProtection="1">
      <alignment horizontal="center" wrapText="1"/>
    </xf>
    <xf numFmtId="0" fontId="4" fillId="0" borderId="9" xfId="0" applyFont="1" applyBorder="1" applyAlignment="1">
      <alignment horizontal="center"/>
    </xf>
    <xf numFmtId="0" fontId="16" fillId="0" borderId="0" xfId="0" applyFont="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5" fillId="0" borderId="9" xfId="0" applyFont="1" applyBorder="1" applyAlignment="1">
      <alignment horizontal="center" vertical="center"/>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1" fillId="0" borderId="0" xfId="0" applyFont="1" applyAlignment="1">
      <alignment wrapText="1"/>
    </xf>
    <xf numFmtId="0" fontId="41" fillId="0" borderId="0" xfId="0" applyFont="1" applyAlignment="1">
      <alignment horizontal="center"/>
    </xf>
    <xf numFmtId="0" fontId="39" fillId="0" borderId="0" xfId="0" applyFont="1" applyAlignment="1">
      <alignment horizontal="center"/>
    </xf>
    <xf numFmtId="0" fontId="42" fillId="0" borderId="0" xfId="0" applyFont="1" applyAlignment="1">
      <alignment horizontal="center"/>
    </xf>
    <xf numFmtId="0" fontId="41" fillId="0" borderId="0" xfId="0" applyFont="1" applyAlignment="1">
      <alignment horizontal="center" wrapText="1"/>
    </xf>
    <xf numFmtId="0" fontId="39" fillId="0" borderId="0" xfId="0" applyFont="1" applyAlignment="1">
      <alignment horizontal="center" wrapText="1"/>
    </xf>
    <xf numFmtId="0" fontId="39" fillId="0" borderId="0" xfId="0" applyFont="1" applyAlignment="1"/>
    <xf numFmtId="0" fontId="41" fillId="0" borderId="0" xfId="0" applyFont="1" applyAlignment="1"/>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Summary!$Z$5</c:f>
              <c:strCache>
                <c:ptCount val="1"/>
                <c:pt idx="0">
                  <c:v>Inconclusive Result</c:v>
                </c:pt>
              </c:strCache>
            </c:strRef>
          </c:tx>
          <c:spPr>
            <a:solidFill>
              <a:srgbClr val="002060"/>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8</c:v>
                </c:pt>
                <c:pt idx="1">
                  <c:v>2</c:v>
                </c:pt>
                <c:pt idx="2">
                  <c:v>1</c:v>
                </c:pt>
                <c:pt idx="3">
                  <c:v>64</c:v>
                </c:pt>
                <c:pt idx="4">
                  <c:v>1</c:v>
                </c:pt>
                <c:pt idx="5">
                  <c:v>11</c:v>
                </c:pt>
                <c:pt idx="6">
                  <c:v>2</c:v>
                </c:pt>
                <c:pt idx="7">
                  <c:v>4</c:v>
                </c:pt>
                <c:pt idx="8">
                  <c:v>9</c:v>
                </c:pt>
                <c:pt idx="9">
                  <c:v>1</c:v>
                </c:pt>
                <c:pt idx="10">
                  <c:v>2</c:v>
                </c:pt>
                <c:pt idx="11">
                  <c:v>3</c:v>
                </c:pt>
              </c:numCache>
            </c:numRef>
          </c:val>
        </c:ser>
        <c:ser>
          <c:idx val="1"/>
          <c:order val="1"/>
          <c:tx>
            <c:strRef>
              <c:f>Summary!$AA$5</c:f>
              <c:strCache>
                <c:ptCount val="1"/>
                <c:pt idx="0">
                  <c:v>Statistically significant decreases</c:v>
                </c:pt>
              </c:strCache>
            </c:strRef>
          </c:tx>
          <c:spPr>
            <a:solidFill>
              <a:srgbClr val="99CCFF"/>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4</c:v>
                </c:pt>
                <c:pt idx="1">
                  <c:v>0</c:v>
                </c:pt>
                <c:pt idx="2">
                  <c:v>14</c:v>
                </c:pt>
                <c:pt idx="3">
                  <c:v>20</c:v>
                </c:pt>
                <c:pt idx="4">
                  <c:v>0</c:v>
                </c:pt>
                <c:pt idx="5">
                  <c:v>2</c:v>
                </c:pt>
                <c:pt idx="6">
                  <c:v>0</c:v>
                </c:pt>
                <c:pt idx="7">
                  <c:v>0</c:v>
                </c:pt>
                <c:pt idx="8">
                  <c:v>1</c:v>
                </c:pt>
                <c:pt idx="9">
                  <c:v>0</c:v>
                </c:pt>
                <c:pt idx="10">
                  <c:v>1</c:v>
                </c:pt>
                <c:pt idx="11">
                  <c:v>0</c:v>
                </c:pt>
              </c:numCache>
            </c:numRef>
          </c:val>
        </c:ser>
        <c:ser>
          <c:idx val="2"/>
          <c:order val="2"/>
          <c:tx>
            <c:strRef>
              <c:f>Summary!$AB$5</c:f>
              <c:strCache>
                <c:ptCount val="1"/>
                <c:pt idx="0">
                  <c:v>Statistically significant increases</c:v>
                </c:pt>
              </c:strCache>
            </c:strRef>
          </c:tx>
          <c:spPr>
            <a:solidFill>
              <a:srgbClr val="0070C0"/>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Summary!$X$6:$X$17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272206080"/>
        <c:axId val="428490792"/>
      </c:barChart>
      <c:catAx>
        <c:axId val="272206080"/>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8490792"/>
        <c:crosses val="autoZero"/>
        <c:auto val="1"/>
        <c:lblAlgn val="ctr"/>
        <c:lblOffset val="100"/>
        <c:noMultiLvlLbl val="0"/>
      </c:catAx>
      <c:valAx>
        <c:axId val="428490792"/>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72206080"/>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Summary!$Z$22</c:f>
              <c:strCache>
                <c:ptCount val="1"/>
                <c:pt idx="0">
                  <c:v>Inconclusive Result</c:v>
                </c:pt>
              </c:strCache>
            </c:strRef>
          </c:tx>
          <c:spPr>
            <a:solidFill>
              <a:srgbClr val="002060"/>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Summary!$X$23:$X$26</c:f>
              <c:strCache>
                <c:ptCount val="4"/>
                <c:pt idx="0">
                  <c:v>Educational Institution</c:v>
                </c:pt>
                <c:pt idx="1">
                  <c:v>Private</c:v>
                </c:pt>
                <c:pt idx="2">
                  <c:v>Public</c:v>
                </c:pt>
                <c:pt idx="3">
                  <c:v>Voluntary Community Sector</c:v>
                </c:pt>
              </c:strCache>
            </c:strRef>
          </c:cat>
          <c:val>
            <c:numRef>
              <c:f>Summary!$Z$23:$Z$26</c:f>
              <c:numCache>
                <c:formatCode>General</c:formatCode>
                <c:ptCount val="4"/>
                <c:pt idx="0">
                  <c:v>7</c:v>
                </c:pt>
                <c:pt idx="1">
                  <c:v>22</c:v>
                </c:pt>
                <c:pt idx="2">
                  <c:v>36</c:v>
                </c:pt>
                <c:pt idx="3">
                  <c:v>43</c:v>
                </c:pt>
              </c:numCache>
            </c:numRef>
          </c:val>
        </c:ser>
        <c:ser>
          <c:idx val="1"/>
          <c:order val="1"/>
          <c:tx>
            <c:strRef>
              <c:f>Summary!$AA$22</c:f>
              <c:strCache>
                <c:ptCount val="1"/>
                <c:pt idx="0">
                  <c:v>Significant Decrease in Re-Offending</c:v>
                </c:pt>
              </c:strCache>
            </c:strRef>
          </c:tx>
          <c:spPr>
            <a:solidFill>
              <a:srgbClr val="99CCFF"/>
            </a:solidFill>
            <a:ln w="12700">
              <a:noFill/>
              <a:prstDash val="solid"/>
            </a:ln>
          </c:spPr>
          <c:invertIfNegative val="0"/>
          <c:dLbls>
            <c:spPr>
              <a:noFill/>
              <a:ln w="25400">
                <a:noFill/>
              </a:ln>
            </c:spPr>
            <c:txPr>
              <a:bodyPr/>
              <a:lstStyle/>
              <a:p>
                <a:pPr>
                  <a:defRPr sz="950" b="0" i="0" u="none" strike="noStrike" baseline="0">
                    <a:ln>
                      <a:noFill/>
                    </a:ln>
                    <a:solidFill>
                      <a:schemeClr val="tx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Summary!$X$23:$X$26</c:f>
              <c:strCache>
                <c:ptCount val="4"/>
                <c:pt idx="0">
                  <c:v>Educational Institution</c:v>
                </c:pt>
                <c:pt idx="1">
                  <c:v>Private</c:v>
                </c:pt>
                <c:pt idx="2">
                  <c:v>Public</c:v>
                </c:pt>
                <c:pt idx="3">
                  <c:v>Voluntary Community Sector</c:v>
                </c:pt>
              </c:strCache>
            </c:strRef>
          </c:cat>
          <c:val>
            <c:numRef>
              <c:f>Summary!$AA$23:$AA$26</c:f>
              <c:numCache>
                <c:formatCode>General</c:formatCode>
                <c:ptCount val="4"/>
                <c:pt idx="0">
                  <c:v>1</c:v>
                </c:pt>
                <c:pt idx="1">
                  <c:v>6</c:v>
                </c:pt>
                <c:pt idx="2">
                  <c:v>10</c:v>
                </c:pt>
                <c:pt idx="3">
                  <c:v>25</c:v>
                </c:pt>
              </c:numCache>
            </c:numRef>
          </c:val>
        </c:ser>
        <c:ser>
          <c:idx val="2"/>
          <c:order val="2"/>
          <c:tx>
            <c:strRef>
              <c:f>Summary!$AB$22</c:f>
              <c:strCache>
                <c:ptCount val="1"/>
                <c:pt idx="0">
                  <c:v>Significant Increase in Re-Offending</c:v>
                </c:pt>
              </c:strCache>
            </c:strRef>
          </c:tx>
          <c:spPr>
            <a:solidFill>
              <a:srgbClr val="0070C0"/>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Summary!$X$23:$X$26</c:f>
              <c:strCache>
                <c:ptCount val="4"/>
                <c:pt idx="0">
                  <c:v>Educational Institution</c:v>
                </c:pt>
                <c:pt idx="1">
                  <c:v>Private</c:v>
                </c:pt>
                <c:pt idx="2">
                  <c:v>Public</c:v>
                </c:pt>
                <c:pt idx="3">
                  <c:v>Voluntary Community Sector</c:v>
                </c:pt>
              </c:strCache>
            </c:strRef>
          </c:cat>
          <c:val>
            <c:numRef>
              <c:f>Summary!$AB$23:$AB$26</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428492752"/>
        <c:axId val="428495104"/>
      </c:barChart>
      <c:catAx>
        <c:axId val="42849275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8495104"/>
        <c:crosses val="autoZero"/>
        <c:auto val="1"/>
        <c:lblAlgn val="ctr"/>
        <c:lblOffset val="100"/>
        <c:tickLblSkip val="1"/>
        <c:tickMarkSkip val="1"/>
        <c:noMultiLvlLbl val="0"/>
      </c:catAx>
      <c:valAx>
        <c:axId val="428495104"/>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428492752"/>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'Summary (for forest plots)'!$N$6:$N$11</c15:sqref>
                  </c15:fullRef>
                </c:ext>
              </c:extLst>
              <c:f>('Summary (for forest plots)'!$N$6:$N$7,'Summary (for forest plots)'!$N$9:$N$11)</c:f>
              <c:strCache>
                <c:ptCount val="5"/>
                <c:pt idx="0">
                  <c:v>30-100</c:v>
                </c:pt>
                <c:pt idx="1">
                  <c:v>101-200</c:v>
                </c:pt>
                <c:pt idx="2">
                  <c:v>301-400</c:v>
                </c:pt>
                <c:pt idx="3">
                  <c:v>401-500</c:v>
                </c:pt>
                <c:pt idx="4">
                  <c:v>501+</c:v>
                </c:pt>
              </c:strCache>
            </c:strRef>
          </c:cat>
          <c:val>
            <c:numRef>
              <c:extLst>
                <c:ext xmlns:c15="http://schemas.microsoft.com/office/drawing/2012/chart" uri="{02D57815-91ED-43cb-92C2-25804820EDAC}">
                  <c15:fullRef>
                    <c15:sqref>'Summary (for forest plots)'!$Q$6:$Q$11</c15:sqref>
                  </c15:fullRef>
                </c:ext>
              </c:extLst>
              <c:f>('Summary (for forest plots)'!$Q$6:$Q$7,'Summary (for forest plots)'!$Q$9:$Q$11)</c:f>
              <c:numCache>
                <c:formatCode>0%</c:formatCode>
                <c:ptCount val="5"/>
                <c:pt idx="0">
                  <c:v>0.39534883720930231</c:v>
                </c:pt>
                <c:pt idx="1">
                  <c:v>0.1744186046511628</c:v>
                </c:pt>
                <c:pt idx="2">
                  <c:v>5.8139534883720929E-2</c:v>
                </c:pt>
                <c:pt idx="3">
                  <c:v>3.4883720930232558E-2</c:v>
                </c:pt>
                <c:pt idx="4">
                  <c:v>0.12790697674418605</c:v>
                </c:pt>
              </c:numCache>
            </c:numRef>
          </c:val>
        </c:ser>
        <c:ser>
          <c:idx val="1"/>
          <c:order val="1"/>
          <c:tx>
            <c:strRef>
              <c:f>'Summary (for forest plots)'!$R$5</c:f>
              <c:strCache>
                <c:ptCount val="1"/>
                <c:pt idx="0">
                  <c:v>Statistically significant</c:v>
                </c:pt>
              </c:strCache>
            </c:strRef>
          </c:tx>
          <c:spPr>
            <a:solidFill>
              <a:srgbClr val="99CC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'Summary (for forest plots)'!$N$6:$N$11</c15:sqref>
                  </c15:fullRef>
                </c:ext>
              </c:extLst>
              <c:f>('Summary (for forest plots)'!$N$6:$N$7,'Summary (for forest plots)'!$N$9:$N$11)</c:f>
              <c:strCache>
                <c:ptCount val="5"/>
                <c:pt idx="0">
                  <c:v>30-100</c:v>
                </c:pt>
                <c:pt idx="1">
                  <c:v>101-200</c:v>
                </c:pt>
                <c:pt idx="2">
                  <c:v>301-400</c:v>
                </c:pt>
                <c:pt idx="3">
                  <c:v>401-500</c:v>
                </c:pt>
                <c:pt idx="4">
                  <c:v>501+</c:v>
                </c:pt>
              </c:strCache>
            </c:strRef>
          </c:cat>
          <c:val>
            <c:numRef>
              <c:extLst>
                <c:ext xmlns:c15="http://schemas.microsoft.com/office/drawing/2012/chart" uri="{02D57815-91ED-43cb-92C2-25804820EDAC}">
                  <c15:fullRef>
                    <c15:sqref>'Summary (for forest plots)'!$R$6:$R$11</c15:sqref>
                  </c15:fullRef>
                </c:ext>
              </c:extLst>
              <c:f>('Summary (for forest plots)'!$R$6:$R$7,'Summary (for forest plots)'!$R$9:$R$11)</c:f>
              <c:numCache>
                <c:formatCode>0%</c:formatCode>
                <c:ptCount val="5"/>
                <c:pt idx="0">
                  <c:v>0.23404255319148937</c:v>
                </c:pt>
                <c:pt idx="1">
                  <c:v>6.3829787234042548E-2</c:v>
                </c:pt>
                <c:pt idx="2">
                  <c:v>0.14893617021276595</c:v>
                </c:pt>
                <c:pt idx="3">
                  <c:v>8.5106382978723402E-2</c:v>
                </c:pt>
                <c:pt idx="4">
                  <c:v>0.34042553191489361</c:v>
                </c:pt>
              </c:numCache>
            </c:numRef>
          </c:val>
        </c:ser>
        <c:dLbls>
          <c:showLegendKey val="0"/>
          <c:showVal val="1"/>
          <c:showCatName val="0"/>
          <c:showSerName val="0"/>
          <c:showPercent val="0"/>
          <c:showBubbleSize val="0"/>
        </c:dLbls>
        <c:gapWidth val="150"/>
        <c:axId val="428493144"/>
        <c:axId val="428491184"/>
      </c:barChart>
      <c:catAx>
        <c:axId val="42849314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428491184"/>
        <c:crosses val="autoZero"/>
        <c:auto val="1"/>
        <c:lblAlgn val="ctr"/>
        <c:lblOffset val="100"/>
        <c:noMultiLvlLbl val="0"/>
      </c:catAx>
      <c:valAx>
        <c:axId val="428491184"/>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428493144"/>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plots)'!$I$92:$I$138</c:f>
                <c:numCache>
                  <c:formatCode>General</c:formatCode>
                  <c:ptCount val="47"/>
                  <c:pt idx="0">
                    <c:v>12.942756935421139</c:v>
                  </c:pt>
                  <c:pt idx="1">
                    <c:v>11.109770216702957</c:v>
                  </c:pt>
                  <c:pt idx="2">
                    <c:v>18.534959875655211</c:v>
                  </c:pt>
                  <c:pt idx="3">
                    <c:v>1.05248169238835</c:v>
                  </c:pt>
                  <c:pt idx="4">
                    <c:v>1</c:v>
                  </c:pt>
                  <c:pt idx="5">
                    <c:v>4.4042180000000002</c:v>
                  </c:pt>
                  <c:pt idx="6">
                    <c:v>3.2147994902810293</c:v>
                  </c:pt>
                  <c:pt idx="7">
                    <c:v>5.1095558379307526</c:v>
                  </c:pt>
                  <c:pt idx="8">
                    <c:v>5.0596480136096194</c:v>
                  </c:pt>
                  <c:pt idx="9">
                    <c:v>5.8557882541121407</c:v>
                  </c:pt>
                  <c:pt idx="10">
                    <c:v>8.0698257204032107</c:v>
                  </c:pt>
                  <c:pt idx="11">
                    <c:v>5.2796761084506043</c:v>
                  </c:pt>
                  <c:pt idx="12">
                    <c:v>5.600723999999996</c:v>
                  </c:pt>
                  <c:pt idx="13">
                    <c:v>4.4677760000000077</c:v>
                  </c:pt>
                  <c:pt idx="14">
                    <c:v>5.675774999999998</c:v>
                  </c:pt>
                  <c:pt idx="15">
                    <c:v>1.8969314019483328</c:v>
                  </c:pt>
                  <c:pt idx="16">
                    <c:v>4.5985830000000005</c:v>
                  </c:pt>
                  <c:pt idx="17">
                    <c:v>6.2212249999999978</c:v>
                  </c:pt>
                  <c:pt idx="18">
                    <c:v>6.0103770000000045</c:v>
                  </c:pt>
                  <c:pt idx="19">
                    <c:v>5.0481729999999985</c:v>
                  </c:pt>
                  <c:pt idx="20">
                    <c:v>3.7572134999999953</c:v>
                  </c:pt>
                  <c:pt idx="21">
                    <c:v>1.3606646184788742</c:v>
                  </c:pt>
                  <c:pt idx="22">
                    <c:v>4.6141579516448115</c:v>
                  </c:pt>
                  <c:pt idx="23">
                    <c:v>3.4922674483564728</c:v>
                  </c:pt>
                  <c:pt idx="24">
                    <c:v>2.2715348181173898</c:v>
                  </c:pt>
                  <c:pt idx="25">
                    <c:v>7.4753070013591465</c:v>
                  </c:pt>
                  <c:pt idx="26">
                    <c:v>5.7989497572385762</c:v>
                  </c:pt>
                  <c:pt idx="27">
                    <c:v>6.3094804783875338</c:v>
                  </c:pt>
                  <c:pt idx="28">
                    <c:v>10</c:v>
                  </c:pt>
                  <c:pt idx="29">
                    <c:v>2.4214884743424911</c:v>
                  </c:pt>
                  <c:pt idx="30">
                    <c:v>6.2513027078765617</c:v>
                  </c:pt>
                  <c:pt idx="31">
                    <c:v>8.8289790000000004</c:v>
                  </c:pt>
                  <c:pt idx="32">
                    <c:v>1.2048999999999994</c:v>
                  </c:pt>
                  <c:pt idx="33">
                    <c:v>1.7005235124991551</c:v>
                  </c:pt>
                  <c:pt idx="34">
                    <c:v>4.4611188267624833</c:v>
                  </c:pt>
                  <c:pt idx="35">
                    <c:v>4.1985635936963366</c:v>
                  </c:pt>
                  <c:pt idx="36">
                    <c:v>1.7988535439376119</c:v>
                  </c:pt>
                  <c:pt idx="37">
                    <c:v>1.2861742797216498</c:v>
                  </c:pt>
                  <c:pt idx="38">
                    <c:v>0.98097748093747827</c:v>
                  </c:pt>
                  <c:pt idx="39">
                    <c:v>2.2075209156158238</c:v>
                  </c:pt>
                  <c:pt idx="40">
                    <c:v>4.5510373024037598</c:v>
                  </c:pt>
                  <c:pt idx="41">
                    <c:v>12.059690023448301</c:v>
                  </c:pt>
                  <c:pt idx="42">
                    <c:v>8.626220437465193</c:v>
                  </c:pt>
                  <c:pt idx="43">
                    <c:v>7.9473576705063707</c:v>
                  </c:pt>
                  <c:pt idx="44">
                    <c:v>10.233467999999997</c:v>
                  </c:pt>
                  <c:pt idx="45">
                    <c:v>3.9043021210000002</c:v>
                  </c:pt>
                  <c:pt idx="46">
                    <c:v>6.5676636131113808</c:v>
                  </c:pt>
                </c:numCache>
              </c:numRef>
            </c:plus>
            <c:minus>
              <c:numRef>
                <c:f>'Summary (for forest plots)'!$H$92:$H$138</c:f>
                <c:numCache>
                  <c:formatCode>General</c:formatCode>
                  <c:ptCount val="47"/>
                  <c:pt idx="0">
                    <c:v>12.942756335421103</c:v>
                  </c:pt>
                  <c:pt idx="1">
                    <c:v>11.109769816702958</c:v>
                  </c:pt>
                  <c:pt idx="2">
                    <c:v>18.534959075655209</c:v>
                  </c:pt>
                  <c:pt idx="3">
                    <c:v>1.05248169238835</c:v>
                  </c:pt>
                  <c:pt idx="4">
                    <c:v>1</c:v>
                  </c:pt>
                  <c:pt idx="5">
                    <c:v>4.4042430000000001</c:v>
                  </c:pt>
                  <c:pt idx="6">
                    <c:v>3.2147991102810303</c:v>
                  </c:pt>
                  <c:pt idx="7">
                    <c:v>5.1095563979307581</c:v>
                  </c:pt>
                  <c:pt idx="8">
                    <c:v>5.0596486136095997</c:v>
                  </c:pt>
                  <c:pt idx="9">
                    <c:v>5.8557890541120994</c:v>
                  </c:pt>
                  <c:pt idx="10">
                    <c:v>8.0698257204032107</c:v>
                  </c:pt>
                  <c:pt idx="11">
                    <c:v>5.2796655084505959</c:v>
                  </c:pt>
                  <c:pt idx="12">
                    <c:v>5.3649022000000022</c:v>
                  </c:pt>
                  <c:pt idx="13">
                    <c:v>4.4677759999999953</c:v>
                  </c:pt>
                  <c:pt idx="14">
                    <c:v>5.6757750000000033</c:v>
                  </c:pt>
                  <c:pt idx="15">
                    <c:v>1.8969314019483372</c:v>
                  </c:pt>
                  <c:pt idx="16">
                    <c:v>4.9467819999999998</c:v>
                  </c:pt>
                  <c:pt idx="17">
                    <c:v>6.2212254000000033</c:v>
                  </c:pt>
                  <c:pt idx="18">
                    <c:v>6.0103769999999948</c:v>
                  </c:pt>
                  <c:pt idx="19">
                    <c:v>5.0481710000000017</c:v>
                  </c:pt>
                  <c:pt idx="20">
                    <c:v>3.7572141000000014</c:v>
                  </c:pt>
                  <c:pt idx="21">
                    <c:v>1.3606646184788698</c:v>
                  </c:pt>
                  <c:pt idx="22">
                    <c:v>4.6141579516448195</c:v>
                  </c:pt>
                  <c:pt idx="23">
                    <c:v>3.4922680483564701</c:v>
                  </c:pt>
                  <c:pt idx="24">
                    <c:v>2.2715300181173905</c:v>
                  </c:pt>
                  <c:pt idx="25">
                    <c:v>7.4753008013591007</c:v>
                  </c:pt>
                  <c:pt idx="26">
                    <c:v>5.7989497572385762</c:v>
                  </c:pt>
                  <c:pt idx="27">
                    <c:v>6.3094804783875276</c:v>
                  </c:pt>
                  <c:pt idx="28">
                    <c:v>10</c:v>
                  </c:pt>
                  <c:pt idx="29">
                    <c:v>2.4215384743424915</c:v>
                  </c:pt>
                  <c:pt idx="30">
                    <c:v>6.2513027078765564</c:v>
                  </c:pt>
                  <c:pt idx="31">
                    <c:v>8.8289210000000029</c:v>
                  </c:pt>
                  <c:pt idx="32">
                    <c:v>1.206500000000001</c:v>
                  </c:pt>
                  <c:pt idx="33">
                    <c:v>1.7005235124991551</c:v>
                  </c:pt>
                  <c:pt idx="34">
                    <c:v>4.4611188267624833</c:v>
                  </c:pt>
                  <c:pt idx="35">
                    <c:v>4.1985635936963366</c:v>
                  </c:pt>
                  <c:pt idx="36">
                    <c:v>1.7988535439376119</c:v>
                  </c:pt>
                  <c:pt idx="37">
                    <c:v>1.2861742797216498</c:v>
                  </c:pt>
                  <c:pt idx="38">
                    <c:v>0.98097748093747827</c:v>
                  </c:pt>
                  <c:pt idx="39">
                    <c:v>2.2075209156158238</c:v>
                  </c:pt>
                  <c:pt idx="40">
                    <c:v>4.5510373024037598</c:v>
                  </c:pt>
                  <c:pt idx="41">
                    <c:v>12.059690023448301</c:v>
                  </c:pt>
                  <c:pt idx="42">
                    <c:v>8.655781437465194</c:v>
                  </c:pt>
                  <c:pt idx="43">
                    <c:v>7.9473576705064</c:v>
                  </c:pt>
                  <c:pt idx="44">
                    <c:v>10.233431999999999</c:v>
                  </c:pt>
                  <c:pt idx="45">
                    <c:v>3.9043021210000002</c:v>
                  </c:pt>
                  <c:pt idx="46">
                    <c:v>6.5676636131114003</c:v>
                  </c:pt>
                </c:numCache>
              </c:numRef>
            </c:minus>
          </c:errBars>
          <c:errBars>
            <c:errDir val="y"/>
            <c:errBarType val="both"/>
            <c:errValType val="fixedVal"/>
            <c:noEndCap val="0"/>
            <c:val val="1"/>
          </c:errBars>
          <c:xVal>
            <c:numRef>
              <c:f>'Summary (for forest plots)'!$D$92:$D$138</c:f>
              <c:numCache>
                <c:formatCode>0</c:formatCode>
                <c:ptCount val="47"/>
                <c:pt idx="0">
                  <c:v>-13.963562999999999</c:v>
                </c:pt>
                <c:pt idx="1">
                  <c:v>-11.979486999999999</c:v>
                </c:pt>
                <c:pt idx="2">
                  <c:v>-19.558282000000005</c:v>
                </c:pt>
                <c:pt idx="3">
                  <c:v>-2.5959697870810299</c:v>
                </c:pt>
                <c:pt idx="4">
                  <c:v>-3</c:v>
                </c:pt>
                <c:pt idx="5">
                  <c:v>-7.3436370000000002</c:v>
                </c:pt>
                <c:pt idx="6">
                  <c:v>7.195039999999997</c:v>
                </c:pt>
                <c:pt idx="7">
                  <c:v>8.4370819999999966</c:v>
                </c:pt>
                <c:pt idx="8">
                  <c:v>-8.1588609999999999</c:v>
                </c:pt>
                <c:pt idx="9">
                  <c:v>-8.2716600000000007</c:v>
                </c:pt>
                <c:pt idx="10">
                  <c:v>-12.1457678810903</c:v>
                </c:pt>
                <c:pt idx="11">
                  <c:v>-6.1217700000000042</c:v>
                </c:pt>
                <c:pt idx="12">
                  <c:v>-5.9705579999999978</c:v>
                </c:pt>
                <c:pt idx="13">
                  <c:v>-5.3329150000000052</c:v>
                </c:pt>
                <c:pt idx="14">
                  <c:v>-8.554161999999998</c:v>
                </c:pt>
                <c:pt idx="15">
                  <c:v>-6.1798985000000028</c:v>
                </c:pt>
                <c:pt idx="16">
                  <c:v>-4.7726829999999998</c:v>
                </c:pt>
                <c:pt idx="17">
                  <c:v>-10.081953999999998</c:v>
                </c:pt>
                <c:pt idx="18">
                  <c:v>-13.451999000000004</c:v>
                </c:pt>
                <c:pt idx="19">
                  <c:v>-12.416348999999999</c:v>
                </c:pt>
                <c:pt idx="20">
                  <c:v>-4.1965619999999983</c:v>
                </c:pt>
                <c:pt idx="21">
                  <c:v>-1.3776372000000001</c:v>
                </c:pt>
                <c:pt idx="22">
                  <c:v>-4.7716219999999998</c:v>
                </c:pt>
                <c:pt idx="23">
                  <c:v>-3.655691</c:v>
                </c:pt>
                <c:pt idx="24">
                  <c:v>-2.8962763999999996</c:v>
                </c:pt>
                <c:pt idx="25">
                  <c:v>-8.3666409999999996</c:v>
                </c:pt>
                <c:pt idx="26">
                  <c:v>5.9123520000000003</c:v>
                </c:pt>
                <c:pt idx="27">
                  <c:v>6.588584</c:v>
                </c:pt>
                <c:pt idx="28">
                  <c:v>12</c:v>
                </c:pt>
                <c:pt idx="29">
                  <c:v>-5.0180460000000009</c:v>
                </c:pt>
                <c:pt idx="30">
                  <c:v>-7.3793965000000021</c:v>
                </c:pt>
                <c:pt idx="31">
                  <c:v>-11.338679000000001</c:v>
                </c:pt>
                <c:pt idx="32">
                  <c:v>-6.7119999999999997</c:v>
                </c:pt>
                <c:pt idx="33">
                  <c:v>-6.0006797000000001</c:v>
                </c:pt>
                <c:pt idx="34">
                  <c:v>-4.9424820000000036</c:v>
                </c:pt>
                <c:pt idx="35">
                  <c:v>-5.5219020000000008</c:v>
                </c:pt>
                <c:pt idx="36">
                  <c:v>-6.0255263000000001</c:v>
                </c:pt>
                <c:pt idx="37">
                  <c:v>-7.5831119999999999</c:v>
                </c:pt>
                <c:pt idx="38">
                  <c:v>-6.8400629999999998</c:v>
                </c:pt>
                <c:pt idx="39">
                  <c:v>-6.5004249999999981</c:v>
                </c:pt>
                <c:pt idx="40">
                  <c:v>-8.1901449999999993</c:v>
                </c:pt>
                <c:pt idx="41">
                  <c:v>-16.086361144497399</c:v>
                </c:pt>
                <c:pt idx="42">
                  <c:v>9.07</c:v>
                </c:pt>
                <c:pt idx="43">
                  <c:v>-12</c:v>
                </c:pt>
                <c:pt idx="44">
                  <c:v>-12.905467999999997</c:v>
                </c:pt>
                <c:pt idx="45">
                  <c:v>-4.6849340000000002</c:v>
                </c:pt>
                <c:pt idx="46">
                  <c:v>-6.8010130000000002</c:v>
                </c:pt>
              </c:numCache>
            </c:numRef>
          </c:xVal>
          <c:yVal>
            <c:numRef>
              <c:f>'Summary (for forest plots)'!$E$92:$E$138</c:f>
              <c:numCache>
                <c:formatCode>#,##0</c:formatCode>
                <c:ptCount val="47"/>
                <c:pt idx="0">
                  <c:v>49</c:v>
                </c:pt>
                <c:pt idx="1">
                  <c:v>72</c:v>
                </c:pt>
                <c:pt idx="2">
                  <c:v>30</c:v>
                </c:pt>
                <c:pt idx="3">
                  <c:v>8513</c:v>
                </c:pt>
                <c:pt idx="4">
                  <c:v>5506</c:v>
                </c:pt>
                <c:pt idx="5">
                  <c:v>180</c:v>
                </c:pt>
                <c:pt idx="6">
                  <c:v>1025</c:v>
                </c:pt>
                <c:pt idx="7">
                  <c:v>393</c:v>
                </c:pt>
                <c:pt idx="8">
                  <c:v>388</c:v>
                </c:pt>
                <c:pt idx="9">
                  <c:v>231</c:v>
                </c:pt>
                <c:pt idx="10">
                  <c:v>83</c:v>
                </c:pt>
                <c:pt idx="11">
                  <c:v>371</c:v>
                </c:pt>
                <c:pt idx="12">
                  <c:v>310</c:v>
                </c:pt>
                <c:pt idx="13">
                  <c:v>475</c:v>
                </c:pt>
                <c:pt idx="14">
                  <c:v>298</c:v>
                </c:pt>
                <c:pt idx="15">
                  <c:v>3345</c:v>
                </c:pt>
                <c:pt idx="16">
                  <c:v>413</c:v>
                </c:pt>
                <c:pt idx="17">
                  <c:v>234</c:v>
                </c:pt>
                <c:pt idx="18">
                  <c:v>228</c:v>
                </c:pt>
                <c:pt idx="19">
                  <c:v>319</c:v>
                </c:pt>
                <c:pt idx="20">
                  <c:v>700</c:v>
                </c:pt>
                <c:pt idx="21">
                  <c:v>4160</c:v>
                </c:pt>
                <c:pt idx="22" formatCode="General">
                  <c:v>414</c:v>
                </c:pt>
                <c:pt idx="23" formatCode="General">
                  <c:v>638</c:v>
                </c:pt>
                <c:pt idx="24">
                  <c:v>2301</c:v>
                </c:pt>
                <c:pt idx="25" formatCode="General">
                  <c:v>175</c:v>
                </c:pt>
                <c:pt idx="26" formatCode="General">
                  <c:v>289</c:v>
                </c:pt>
                <c:pt idx="27" formatCode="General">
                  <c:v>282</c:v>
                </c:pt>
                <c:pt idx="28" formatCode="General">
                  <c:v>64</c:v>
                </c:pt>
                <c:pt idx="29">
                  <c:v>805</c:v>
                </c:pt>
                <c:pt idx="30">
                  <c:v>173</c:v>
                </c:pt>
                <c:pt idx="31">
                  <c:v>76</c:v>
                </c:pt>
                <c:pt idx="32">
                  <c:v>3085</c:v>
                </c:pt>
                <c:pt idx="33">
                  <c:v>1885</c:v>
                </c:pt>
                <c:pt idx="34">
                  <c:v>408</c:v>
                </c:pt>
                <c:pt idx="35">
                  <c:v>331</c:v>
                </c:pt>
                <c:pt idx="36">
                  <c:v>1548</c:v>
                </c:pt>
                <c:pt idx="37">
                  <c:v>3268</c:v>
                </c:pt>
                <c:pt idx="38">
                  <c:v>5846</c:v>
                </c:pt>
                <c:pt idx="39">
                  <c:v>1082</c:v>
                </c:pt>
                <c:pt idx="40">
                  <c:v>340</c:v>
                </c:pt>
                <c:pt idx="41">
                  <c:v>51</c:v>
                </c:pt>
                <c:pt idx="42">
                  <c:v>99</c:v>
                </c:pt>
                <c:pt idx="43">
                  <c:v>89</c:v>
                </c:pt>
                <c:pt idx="44">
                  <c:v>82</c:v>
                </c:pt>
                <c:pt idx="45">
                  <c:v>597</c:v>
                </c:pt>
                <c:pt idx="46">
                  <c:v>52</c:v>
                </c:pt>
              </c:numCache>
            </c:numRef>
          </c:yVal>
          <c:smooth val="0"/>
        </c:ser>
        <c:dLbls>
          <c:showLegendKey val="0"/>
          <c:showVal val="0"/>
          <c:showCatName val="0"/>
          <c:showSerName val="0"/>
          <c:showPercent val="0"/>
          <c:showBubbleSize val="0"/>
        </c:dLbls>
        <c:axId val="428488832"/>
        <c:axId val="428489616"/>
      </c:scatterChart>
      <c:valAx>
        <c:axId val="428488832"/>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428489616"/>
        <c:crosses val="autoZero"/>
        <c:crossBetween val="midCat"/>
      </c:valAx>
      <c:valAx>
        <c:axId val="428489616"/>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428488832"/>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4</xdr:row>
      <xdr:rowOff>9524</xdr:rowOff>
    </xdr:from>
    <xdr:to>
      <xdr:col>8</xdr:col>
      <xdr:colOff>123825</xdr:colOff>
      <xdr:row>28</xdr:row>
      <xdr:rowOff>114300</xdr:rowOff>
    </xdr:to>
    <xdr:sp macro="" textlink="">
      <xdr:nvSpPr>
        <xdr:cNvPr id="2049" name="Text Box 1"/>
        <xdr:cNvSpPr txBox="1">
          <a:spLocks noChangeArrowheads="1"/>
        </xdr:cNvSpPr>
      </xdr:nvSpPr>
      <xdr:spPr bwMode="auto">
        <a:xfrm>
          <a:off x="228600" y="552449"/>
          <a:ext cx="4552950" cy="4191001"/>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Brighton Women's Centre's Inspire Programme</a:t>
          </a:r>
          <a:endParaRPr lang="en-GB" sz="12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Brighton Women’s Centre aims to empower women and reduce inequality by promoting independence in safe, women-only spaces across Sussex. Their Inspire programme supports women with multiple vulnerabilities at all stages of involvement in the criminal justice system. Women who come to Inspire receive trauma informed, bespoke, integrated case work support from a multi-agency team.</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one-year proven re-offending rate for 44 offenders who received the intervention was 25%, compared with 29% for a matched comparison group of similar offenders from England and Wales. This difference is not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frequency of one-year proven re-offending for the same 44 offenders who received the intervention was 0.4 offences per individual, compared with 0.9 offences per individual in the matched comparison group.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Measures of the time to re-offence, severity of re-offending and of re-offences resulting in custody were not included because there were too few re-offenders in the treatment group to make reliable estimates of impact.</a:t>
          </a:r>
        </a:p>
        <a:p>
          <a:pPr algn="l" rtl="0">
            <a:defRPr sz="1000"/>
          </a:pPr>
          <a:endParaRPr lang="en-GB" sz="1100" b="0" i="0" u="none" strike="noStrike" baseline="0">
            <a:solidFill>
              <a:srgbClr val="000000"/>
            </a:solidFill>
            <a:latin typeface="Times New Roman"/>
            <a:cs typeface="Times New Roman"/>
          </a:endParaRPr>
        </a:p>
      </xdr:txBody>
    </xdr:sp>
    <xdr:clientData/>
  </xdr:twoCellAnchor>
  <xdr:twoCellAnchor editAs="oneCell">
    <xdr:from>
      <xdr:col>8</xdr:col>
      <xdr:colOff>371475</xdr:colOff>
      <xdr:row>4</xdr:row>
      <xdr:rowOff>28575</xdr:rowOff>
    </xdr:from>
    <xdr:to>
      <xdr:col>24</xdr:col>
      <xdr:colOff>549107</xdr:colOff>
      <xdr:row>22</xdr:row>
      <xdr:rowOff>69994</xdr:rowOff>
    </xdr:to>
    <xdr:pic>
      <xdr:nvPicPr>
        <xdr:cNvPr id="12" name="Picture 11"/>
        <xdr:cNvPicPr>
          <a:picLocks noChangeAspect="1"/>
        </xdr:cNvPicPr>
      </xdr:nvPicPr>
      <xdr:blipFill>
        <a:blip xmlns:r="http://schemas.openxmlformats.org/officeDocument/2006/relationships" r:embed="rId1"/>
        <a:stretch>
          <a:fillRect/>
        </a:stretch>
      </xdr:blipFill>
      <xdr:spPr>
        <a:xfrm>
          <a:off x="5029200" y="571500"/>
          <a:ext cx="9778832" cy="3127519"/>
        </a:xfrm>
        <a:prstGeom prst="rect">
          <a:avLst/>
        </a:prstGeom>
        <a:ln w="28575">
          <a:solidFill>
            <a:srgbClr val="99CCFF"/>
          </a:solidFill>
        </a:ln>
      </xdr:spPr>
    </xdr:pic>
    <xdr:clientData/>
  </xdr:twoCellAnchor>
  <xdr:twoCellAnchor editAs="oneCell">
    <xdr:from>
      <xdr:col>8</xdr:col>
      <xdr:colOff>371475</xdr:colOff>
      <xdr:row>23</xdr:row>
      <xdr:rowOff>123825</xdr:rowOff>
    </xdr:from>
    <xdr:to>
      <xdr:col>24</xdr:col>
      <xdr:colOff>547875</xdr:colOff>
      <xdr:row>42</xdr:row>
      <xdr:rowOff>43003</xdr:rowOff>
    </xdr:to>
    <xdr:pic>
      <xdr:nvPicPr>
        <xdr:cNvPr id="3" name="Picture 2"/>
        <xdr:cNvPicPr>
          <a:picLocks noChangeAspect="1"/>
        </xdr:cNvPicPr>
      </xdr:nvPicPr>
      <xdr:blipFill>
        <a:blip xmlns:r="http://schemas.openxmlformats.org/officeDocument/2006/relationships" r:embed="rId2"/>
        <a:stretch>
          <a:fillRect/>
        </a:stretch>
      </xdr:blipFill>
      <xdr:spPr>
        <a:xfrm>
          <a:off x="5029200" y="3914775"/>
          <a:ext cx="9777600" cy="3129103"/>
        </a:xfrm>
        <a:prstGeom prst="rect">
          <a:avLst/>
        </a:prstGeom>
        <a:ln w="28575">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4</xdr:row>
      <xdr:rowOff>38098</xdr:rowOff>
    </xdr:from>
    <xdr:to>
      <xdr:col>8</xdr:col>
      <xdr:colOff>190500</xdr:colOff>
      <xdr:row>37</xdr:row>
      <xdr:rowOff>133350</xdr:rowOff>
    </xdr:to>
    <xdr:sp macro="" textlink="">
      <xdr:nvSpPr>
        <xdr:cNvPr id="2" name="Text Box 1"/>
        <xdr:cNvSpPr txBox="1">
          <a:spLocks noChangeArrowheads="1"/>
        </xdr:cNvSpPr>
      </xdr:nvSpPr>
      <xdr:spPr bwMode="auto">
        <a:xfrm>
          <a:off x="219075" y="581023"/>
          <a:ext cx="4629150" cy="5667377"/>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ea typeface="+mn-ea"/>
              <a:cs typeface="Arial"/>
            </a:rPr>
            <a:t>St Giles Trust Cymru’s Resettlement Service</a:t>
          </a:r>
        </a:p>
        <a:p>
          <a:pPr algn="l" rtl="0">
            <a:defRPr sz="1000"/>
          </a:pPr>
          <a:endParaRPr lang="en-GB" sz="1200" b="1" i="0" u="none" strike="noStrike" baseline="0">
            <a:solidFill>
              <a:srgbClr val="000000"/>
            </a:solidFill>
            <a:latin typeface="Arial"/>
            <a:ea typeface="+mn-ea"/>
            <a:cs typeface="Arial"/>
          </a:endParaRPr>
        </a:p>
        <a:p>
          <a:pPr algn="l" rtl="0">
            <a:defRPr sz="1000"/>
          </a:pPr>
          <a:r>
            <a:rPr lang="en-GB" sz="1100" b="0" i="0" u="none" strike="noStrike" baseline="0">
              <a:solidFill>
                <a:srgbClr val="000000"/>
              </a:solidFill>
              <a:latin typeface="Arial"/>
              <a:cs typeface="Arial"/>
            </a:rPr>
            <a:t>• </a:t>
          </a:r>
          <a:r>
            <a:rPr lang="en-GB" sz="1100" b="0" i="0" u="none" strike="noStrike" baseline="0">
              <a:solidFill>
                <a:srgbClr val="000000"/>
              </a:solidFill>
              <a:latin typeface="Arial"/>
              <a:ea typeface="+mn-ea"/>
              <a:cs typeface="Arial"/>
            </a:rPr>
            <a:t>St Giles Trust Cymru worked in conjunction with HMP Cardiff to help serving prisoners and ex-offenders returning to Cardiff or the surrounding area resettle via the Through the Gates Resettlement Service.</a:t>
          </a:r>
        </a:p>
        <a:p>
          <a:pPr algn="l" rtl="0">
            <a:defRPr sz="1000"/>
          </a:pPr>
          <a:endParaRPr lang="en-GB" sz="1100" b="0" i="0" u="none" strike="noStrike" baseline="0">
            <a:solidFill>
              <a:srgbClr val="000000"/>
            </a:solidFill>
            <a:latin typeface="Arial"/>
            <a:ea typeface="+mn-ea"/>
            <a:cs typeface="Arial"/>
          </a:endParaRPr>
        </a:p>
        <a:p>
          <a:pPr algn="l" rtl="0">
            <a:defRPr sz="1000"/>
          </a:pPr>
          <a:r>
            <a:rPr lang="en-GB" sz="1100" b="0" i="0" u="none" strike="noStrike" baseline="0">
              <a:solidFill>
                <a:srgbClr val="000000"/>
              </a:solidFill>
              <a:latin typeface="Arial"/>
              <a:cs typeface="Arial"/>
            </a:rPr>
            <a:t>• The one-year proven re-offending rate for 127 offenders who received the intervention was 69%, compared with 64% for a matched comparison group of similar offenders from England and Wales. This difference is not statistically significant.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Arial"/>
              <a:cs typeface="Arial"/>
            </a:rPr>
            <a:t>• The frequency of one-year proven re-offending for the same 127 offenders who received the intervention was  3.1 offences per individual, compared with 3.6 offences per individual in the matched comparison group. This difference is not statistically significant.</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The average time to first re-offence for the 87 offenders who received the intervention, and who re-offended within a one-year period, was 110 days, compared with 102 days for those who re-offended in the matched comparison group. This difference is not statistically significant.</a:t>
          </a:r>
        </a:p>
        <a:p>
          <a:pPr algn="l" rtl="0">
            <a:defRPr sz="1000"/>
          </a:pPr>
          <a:endParaRPr lang="en-GB" sz="1100" b="0" i="0" u="none" strike="noStrike" baseline="0">
            <a:solidFill>
              <a:srgbClr val="00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rgbClr val="000000"/>
              </a:solidFill>
              <a:latin typeface="Arial"/>
              <a:ea typeface="+mn-ea"/>
              <a:cs typeface="Arial"/>
            </a:rPr>
            <a:t>• For the 86 offenders who received the intervention, and who re-offended within a one-year period (and had available re-offence severity information), the frequency of tier 3 re-offences was 4.4 offences per person compared with 5.3 tier 3 re-offences per person for those who did not receive the intervention. </a:t>
          </a:r>
          <a:r>
            <a:rPr lang="en-GB" sz="1100" b="1" i="0" u="none" strike="noStrike" baseline="0">
              <a:solidFill>
                <a:srgbClr val="000000"/>
              </a:solidFill>
              <a:latin typeface="Arial"/>
              <a:ea typeface="+mn-ea"/>
              <a:cs typeface="Arial"/>
            </a:rPr>
            <a:t>This result is statistically significant </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ea typeface="+mn-ea"/>
              <a:cs typeface="Arial"/>
            </a:rPr>
            <a:t>• All other differences in the severity of re-offences and in the rate or frequency of custodial sentencing between the treatment and comparison group were not statistically significant.</a:t>
          </a:r>
        </a:p>
      </xdr:txBody>
    </xdr:sp>
    <xdr:clientData/>
  </xdr:twoCellAnchor>
  <xdr:twoCellAnchor editAs="oneCell">
    <xdr:from>
      <xdr:col>9</xdr:col>
      <xdr:colOff>19050</xdr:colOff>
      <xdr:row>4</xdr:row>
      <xdr:rowOff>66675</xdr:rowOff>
    </xdr:from>
    <xdr:to>
      <xdr:col>25</xdr:col>
      <xdr:colOff>21043</xdr:colOff>
      <xdr:row>22</xdr:row>
      <xdr:rowOff>120287</xdr:rowOff>
    </xdr:to>
    <xdr:pic>
      <xdr:nvPicPr>
        <xdr:cNvPr id="6" name="Picture 5"/>
        <xdr:cNvPicPr>
          <a:picLocks noChangeAspect="1"/>
        </xdr:cNvPicPr>
      </xdr:nvPicPr>
      <xdr:blipFill>
        <a:blip xmlns:r="http://schemas.openxmlformats.org/officeDocument/2006/relationships" r:embed="rId1"/>
        <a:stretch>
          <a:fillRect/>
        </a:stretch>
      </xdr:blipFill>
      <xdr:spPr>
        <a:xfrm>
          <a:off x="5086350" y="609600"/>
          <a:ext cx="9803218" cy="3139712"/>
        </a:xfrm>
        <a:prstGeom prst="rect">
          <a:avLst/>
        </a:prstGeom>
        <a:ln w="28575">
          <a:solidFill>
            <a:srgbClr val="99CCFF"/>
          </a:solidFill>
        </a:ln>
      </xdr:spPr>
    </xdr:pic>
    <xdr:clientData/>
  </xdr:twoCellAnchor>
  <xdr:twoCellAnchor editAs="oneCell">
    <xdr:from>
      <xdr:col>9</xdr:col>
      <xdr:colOff>28575</xdr:colOff>
      <xdr:row>24</xdr:row>
      <xdr:rowOff>0</xdr:rowOff>
    </xdr:from>
    <xdr:to>
      <xdr:col>25</xdr:col>
      <xdr:colOff>30568</xdr:colOff>
      <xdr:row>42</xdr:row>
      <xdr:rowOff>91712</xdr:rowOff>
    </xdr:to>
    <xdr:pic>
      <xdr:nvPicPr>
        <xdr:cNvPr id="7" name="Picture 6"/>
        <xdr:cNvPicPr>
          <a:picLocks noChangeAspect="1"/>
        </xdr:cNvPicPr>
      </xdr:nvPicPr>
      <xdr:blipFill>
        <a:blip xmlns:r="http://schemas.openxmlformats.org/officeDocument/2006/relationships" r:embed="rId2"/>
        <a:stretch>
          <a:fillRect/>
        </a:stretch>
      </xdr:blipFill>
      <xdr:spPr>
        <a:xfrm>
          <a:off x="5095875" y="3952875"/>
          <a:ext cx="9803218" cy="3139712"/>
        </a:xfrm>
        <a:prstGeom prst="rect">
          <a:avLst/>
        </a:prstGeom>
        <a:ln w="28575">
          <a:solidFill>
            <a:srgbClr val="99CCFF"/>
          </a:solidFill>
        </a:ln>
      </xdr:spPr>
    </xdr:pic>
    <xdr:clientData/>
  </xdr:twoCellAnchor>
  <xdr:twoCellAnchor editAs="oneCell">
    <xdr:from>
      <xdr:col>9</xdr:col>
      <xdr:colOff>438150</xdr:colOff>
      <xdr:row>45</xdr:row>
      <xdr:rowOff>38100</xdr:rowOff>
    </xdr:from>
    <xdr:to>
      <xdr:col>25</xdr:col>
      <xdr:colOff>446239</xdr:colOff>
      <xdr:row>64</xdr:row>
      <xdr:rowOff>107334</xdr:rowOff>
    </xdr:to>
    <xdr:pic>
      <xdr:nvPicPr>
        <xdr:cNvPr id="8" name="Picture 7"/>
        <xdr:cNvPicPr>
          <a:picLocks noChangeAspect="1"/>
        </xdr:cNvPicPr>
      </xdr:nvPicPr>
      <xdr:blipFill>
        <a:blip xmlns:r="http://schemas.openxmlformats.org/officeDocument/2006/relationships" r:embed="rId3"/>
        <a:stretch>
          <a:fillRect/>
        </a:stretch>
      </xdr:blipFill>
      <xdr:spPr>
        <a:xfrm>
          <a:off x="5505450" y="7524750"/>
          <a:ext cx="9809314" cy="3145809"/>
        </a:xfrm>
        <a:prstGeom prst="rect">
          <a:avLst/>
        </a:prstGeom>
        <a:ln w="28575">
          <a:solidFill>
            <a:srgbClr val="99CCFF"/>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0</xdr:row>
      <xdr:rowOff>85725</xdr:rowOff>
    </xdr:from>
    <xdr:to>
      <xdr:col>15</xdr:col>
      <xdr:colOff>533400</xdr:colOff>
      <xdr:row>29</xdr:row>
      <xdr:rowOff>123825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428626</xdr:colOff>
      <xdr:row>0</xdr:row>
      <xdr:rowOff>152401</xdr:rowOff>
    </xdr:from>
    <xdr:to>
      <xdr:col>18</xdr:col>
      <xdr:colOff>333376</xdr:colOff>
      <xdr:row>38</xdr:row>
      <xdr:rowOff>38101</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january-2017" TargetMode="External"/><Relationship Id="rId289" Type="http://schemas.openxmlformats.org/officeDocument/2006/relationships/hyperlink" Target="https://www.gov.uk/government/statistics/justice-data-lab-statistics-april-2017"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79" Type="http://schemas.openxmlformats.org/officeDocument/2006/relationships/hyperlink" Target="https://www.gov.uk/government/uploads/system/uploads/attachment_data/file/528215/brighton-oasis.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290" Type="http://schemas.openxmlformats.org/officeDocument/2006/relationships/hyperlink" Target="https://www.gov.uk/government/statistics/justice-data-lab-statistics-april-2017"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febr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280" Type="http://schemas.openxmlformats.org/officeDocument/2006/relationships/hyperlink" Target="https://www.gov.uk/government/uploads/system/uploads/attachment_data/file/567041/clink-report-final.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statistics-april-2017" TargetMode="External"/><Relationship Id="rId291" Type="http://schemas.openxmlformats.org/officeDocument/2006/relationships/hyperlink" Target="https://www.gov.uk/government/uploads/system/uploads/attachment_data/file/597020/milton-keynes-report.pdf" TargetMode="External"/><Relationship Id="rId44" Type="http://schemas.openxmlformats.org/officeDocument/2006/relationships/hyperlink" Target="https://www.gov.uk/government/statistics/justice-data-lab-statistics-august-2014" TargetMode="External"/><Relationship Id="rId65" Type="http://schemas.openxmlformats.org/officeDocument/2006/relationships/hyperlink" Target="https://www.gov.uk/government/statistics/justice-data-lab-statistics-nov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51" Type="http://schemas.openxmlformats.org/officeDocument/2006/relationships/hyperlink" Target="https://www.gov.uk/government/uploads/system/uploads/attachment_data/file/256999/noms-prison-south-west-nov-2013.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7" Type="http://schemas.openxmlformats.org/officeDocument/2006/relationships/hyperlink" Target="https://www.gov.uk/government/uploads/system/uploads/attachment_data/file/361999/lancashire-womens-centre-report.pdf" TargetMode="External"/><Relationship Id="rId228" Type="http://schemas.openxmlformats.org/officeDocument/2006/relationships/hyperlink" Target="https://www.gov.uk/government/statistics/justice-data-lab-statistics-february-2016"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81" Type="http://schemas.openxmlformats.org/officeDocument/2006/relationships/hyperlink" Target="https://www.gov.uk/government/uploads/system/uploads/attachment_data/file/590862/city-guilds-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hyperlink" Target="https://www.gov.uk/government/statistics/justice-data-lab-february-2017" TargetMode="External"/><Relationship Id="rId276" Type="http://schemas.openxmlformats.org/officeDocument/2006/relationships/hyperlink" Target="https://www.gov.uk/government/uploads/system/uploads/attachment_data/file/575421/safe-ground-report.pdf" TargetMode="External"/><Relationship Id="rId292" Type="http://schemas.openxmlformats.org/officeDocument/2006/relationships/printerSettings" Target="../printerSettings/printerSettings1.bin"/><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287" Type="http://schemas.openxmlformats.org/officeDocument/2006/relationships/hyperlink" Target="https://www.gov.uk/government/statistics/justice-data-lab-statistics-april-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282" Type="http://schemas.openxmlformats.org/officeDocument/2006/relationships/hyperlink" Target="https://www.gov.uk/government/uploads/system/uploads/attachment_data/file/590861/making-connections-report.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77" Type="http://schemas.openxmlformats.org/officeDocument/2006/relationships/hyperlink" Target="https://www.gov.uk/government/uploads/system/uploads/attachment_data/file/590861/making-connections-report.pdf"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february-2017" TargetMode="External"/><Relationship Id="rId293" Type="http://schemas.openxmlformats.org/officeDocument/2006/relationships/drawing" Target="../drawings/drawing1.xm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december-2016" TargetMode="External"/><Relationship Id="rId288" Type="http://schemas.openxmlformats.org/officeDocument/2006/relationships/hyperlink" Target="https://www.gov.uk/government/statistics/justice-data-lab-statistics-april-2017"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283" Type="http://schemas.openxmlformats.org/officeDocument/2006/relationships/hyperlink" Target="https://www.gov.uk/government/uploads/system/uploads/attachment_data/file/528215/brighton-oasis.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78" Type="http://schemas.openxmlformats.org/officeDocument/2006/relationships/hyperlink" Target="https://www.gov.uk/government/uploads/system/uploads/attachment_data/file/544915/caritas-report.pdf"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hyperlink" Target="https://www.gov.uk/government/statistics/justice-data-lab-statistics-march-2017"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284" Type="http://schemas.openxmlformats.org/officeDocument/2006/relationships/hyperlink" Target="https://www.gov.uk/government/uploads/system/uploads/attachment_data/file/516241/nom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hyperlink" Target="https://www.gov.uk/government/uploads/system/uploads/attachment_data/file/582833/switchback-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285" Type="http://schemas.openxmlformats.org/officeDocument/2006/relationships/hyperlink" Target="https://www.gov.uk/government/uploads/system/uploads/attachment_data/file/516241/noms-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275" Type="http://schemas.openxmlformats.org/officeDocument/2006/relationships/hyperlink" Target="https://www.gov.uk/government/uploads/system/uploads/attachment_data/file/550890/norfolk-report.pdf" TargetMode="External"/><Relationship Id="rId60"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135" Type="http://schemas.openxmlformats.org/officeDocument/2006/relationships/hyperlink" Target="https://www.gov.uk/government/uploads/system/uploads/attachment_data/file/264967/downview-report.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202" Type="http://schemas.openxmlformats.org/officeDocument/2006/relationships/hyperlink" Target="https://www.gov.uk/government/uploads/system/uploads/attachment_data/file/270088/individuals-on-home-detention-curfew.pdf" TargetMode="External"/><Relationship Id="rId223" Type="http://schemas.openxmlformats.org/officeDocument/2006/relationships/hyperlink" Target="https://www.gov.uk/government/statistics/justice-data-lab-statistics-september-2015" TargetMode="External"/><Relationship Id="rId244" Type="http://schemas.openxmlformats.org/officeDocument/2006/relationships/hyperlink" Target="https://www.gov.uk/government/uploads/system/uploads/attachment_data/file/459470/prisoners-education-trust-report.pdf"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265" Type="http://schemas.openxmlformats.org/officeDocument/2006/relationships/hyperlink" Target="https://www.gov.uk/government/statistics/justice-data-lab-statistics-september-2016" TargetMode="External"/><Relationship Id="rId286" Type="http://schemas.openxmlformats.org/officeDocument/2006/relationships/hyperlink" Target="https://www.gov.uk/government/uploads/system/uploads/attachment_data/file/516241/noms-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434167/justice-data-lab-feedback-report.pdf" TargetMode="External"/><Relationship Id="rId7" Type="http://schemas.openxmlformats.org/officeDocument/2006/relationships/printerSettings" Target="../printerSettings/printerSettings23.bin"/><Relationship Id="rId2" Type="http://schemas.openxmlformats.org/officeDocument/2006/relationships/hyperlink" Target="https://www.gov.uk/government/uploads/system/uploads/attachment_data/file/434165/justice-data-lab-pilot-summary.pdf" TargetMode="External"/><Relationship Id="rId1" Type="http://schemas.openxmlformats.org/officeDocument/2006/relationships/hyperlink" Target="https://www.gov.uk/government/uploads/system/uploads/attachment_data/file/289250/justice-data-lab-pilot-year.pdf" TargetMode="External"/><Relationship Id="rId6" Type="http://schemas.openxmlformats.org/officeDocument/2006/relationships/hyperlink" Target="https://www.gov.uk/government/uploads/system/uploads/attachment_data/file/506327/methodology-review-response.pdf" TargetMode="External"/><Relationship Id="rId5" Type="http://schemas.openxmlformats.org/officeDocument/2006/relationships/hyperlink" Target="https://www.gov.uk/government/uploads/system/uploads/attachment_data/file/491688/oasys-methodology.pdf" TargetMode="External"/><Relationship Id="rId4" Type="http://schemas.openxmlformats.org/officeDocument/2006/relationships/hyperlink" Target="https://www.gov.uk/government/uploads/system/uploads/attachment_data/file/392929/justice-data-lab-methodology.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Microsoft_Excel_97-2003_Worksheet1.xls"/></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8"/>
  <sheetViews>
    <sheetView tabSelected="1" workbookViewId="0"/>
  </sheetViews>
  <sheetFormatPr defaultRowHeight="15" x14ac:dyDescent="0.2"/>
  <cols>
    <col min="1" max="1" width="4.5703125" style="27" customWidth="1"/>
    <col min="2" max="2" width="23.140625" style="25" customWidth="1"/>
    <col min="3" max="3" width="133.140625" style="27" customWidth="1"/>
    <col min="4" max="4" width="19.28515625" style="27" customWidth="1"/>
    <col min="5" max="5" width="9" customWidth="1"/>
    <col min="6" max="6" width="9.140625" style="27" customWidth="1"/>
    <col min="7" max="16384" width="9.140625" style="27"/>
  </cols>
  <sheetData>
    <row r="1" spans="2:5" s="25" customFormat="1" ht="19.5" customHeight="1" x14ac:dyDescent="0.2">
      <c r="B1" s="25" t="s">
        <v>520</v>
      </c>
      <c r="E1"/>
    </row>
    <row r="2" spans="2:5" s="25" customFormat="1" ht="34.5" customHeight="1" x14ac:dyDescent="0.2">
      <c r="C2" s="257" t="s">
        <v>1049</v>
      </c>
      <c r="E2"/>
    </row>
    <row r="3" spans="2:5" s="25" customFormat="1" x14ac:dyDescent="0.2">
      <c r="C3" s="256"/>
      <c r="E3"/>
    </row>
    <row r="4" spans="2:5" s="25" customFormat="1" x14ac:dyDescent="0.2">
      <c r="B4" s="283" t="s">
        <v>861</v>
      </c>
      <c r="C4" s="283"/>
      <c r="E4"/>
    </row>
    <row r="5" spans="2:5" s="25" customFormat="1" x14ac:dyDescent="0.2">
      <c r="E5"/>
    </row>
    <row r="6" spans="2:5" s="25" customFormat="1" x14ac:dyDescent="0.2">
      <c r="B6" s="221" t="s">
        <v>224</v>
      </c>
      <c r="C6" s="221"/>
      <c r="E6"/>
    </row>
    <row r="7" spans="2:5" s="25" customFormat="1" x14ac:dyDescent="0.2">
      <c r="B7" s="266" t="s">
        <v>1072</v>
      </c>
      <c r="C7" s="27"/>
      <c r="E7"/>
    </row>
    <row r="8" spans="2:5" s="25" customFormat="1" x14ac:dyDescent="0.2">
      <c r="B8" s="269">
        <v>1</v>
      </c>
      <c r="C8" s="9" t="s">
        <v>1074</v>
      </c>
      <c r="D8" s="180" t="s">
        <v>1072</v>
      </c>
      <c r="E8"/>
    </row>
    <row r="9" spans="2:5" s="25" customFormat="1" x14ac:dyDescent="0.2">
      <c r="B9" s="269">
        <v>2</v>
      </c>
      <c r="C9" s="9" t="s">
        <v>1104</v>
      </c>
      <c r="D9" s="180" t="s">
        <v>1072</v>
      </c>
      <c r="E9"/>
    </row>
    <row r="10" spans="2:5" s="25" customFormat="1" x14ac:dyDescent="0.2">
      <c r="C10" s="27"/>
      <c r="D10" s="9"/>
      <c r="E10"/>
    </row>
    <row r="11" spans="2:5" x14ac:dyDescent="0.2">
      <c r="B11" s="222" t="s">
        <v>665</v>
      </c>
      <c r="C11" s="223"/>
      <c r="D11" s="25" t="s">
        <v>610</v>
      </c>
    </row>
    <row r="12" spans="2:5" x14ac:dyDescent="0.2">
      <c r="C12" s="26"/>
      <c r="D12" s="25"/>
    </row>
    <row r="13" spans="2:5" x14ac:dyDescent="0.2">
      <c r="B13" s="26" t="s">
        <v>862</v>
      </c>
      <c r="C13" s="26"/>
      <c r="D13" s="25"/>
    </row>
    <row r="14" spans="2:5" x14ac:dyDescent="0.2">
      <c r="B14" s="25">
        <v>1</v>
      </c>
      <c r="C14" s="9" t="s">
        <v>1074</v>
      </c>
      <c r="D14" s="180" t="s">
        <v>1072</v>
      </c>
    </row>
    <row r="15" spans="2:5" x14ac:dyDescent="0.2">
      <c r="B15" s="25">
        <v>2</v>
      </c>
      <c r="C15" s="9" t="s">
        <v>1040</v>
      </c>
      <c r="D15" s="180" t="s">
        <v>1041</v>
      </c>
    </row>
    <row r="16" spans="2:5" x14ac:dyDescent="0.2">
      <c r="B16" s="25">
        <v>3</v>
      </c>
      <c r="C16" s="119" t="s">
        <v>988</v>
      </c>
      <c r="D16" s="180" t="s">
        <v>989</v>
      </c>
    </row>
    <row r="17" spans="2:4" x14ac:dyDescent="0.2">
      <c r="B17" s="25">
        <v>4</v>
      </c>
      <c r="C17" s="119" t="s">
        <v>581</v>
      </c>
      <c r="D17" s="118" t="s">
        <v>603</v>
      </c>
    </row>
    <row r="18" spans="2:4" x14ac:dyDescent="0.2">
      <c r="D18" s="9"/>
    </row>
    <row r="19" spans="2:4" ht="14.25" x14ac:dyDescent="0.2">
      <c r="B19" s="26" t="s">
        <v>860</v>
      </c>
      <c r="D19" s="117"/>
    </row>
    <row r="20" spans="2:4" x14ac:dyDescent="0.2">
      <c r="B20" s="25">
        <v>1</v>
      </c>
      <c r="C20" s="9" t="s">
        <v>723</v>
      </c>
      <c r="D20" s="160" t="s">
        <v>724</v>
      </c>
    </row>
    <row r="21" spans="2:4" x14ac:dyDescent="0.2">
      <c r="B21" s="25">
        <v>2</v>
      </c>
      <c r="C21" s="9" t="s">
        <v>428</v>
      </c>
      <c r="D21" s="26" t="s">
        <v>586</v>
      </c>
    </row>
    <row r="22" spans="2:4" ht="15" customHeight="1" x14ac:dyDescent="0.2">
      <c r="B22" s="25">
        <v>3</v>
      </c>
      <c r="C22" s="9" t="s">
        <v>318</v>
      </c>
      <c r="D22" s="26" t="s">
        <v>587</v>
      </c>
    </row>
    <row r="23" spans="2:4" ht="12.75" customHeight="1" x14ac:dyDescent="0.2">
      <c r="D23" s="26"/>
    </row>
    <row r="24" spans="2:4" ht="13.5" customHeight="1" x14ac:dyDescent="0.2">
      <c r="B24" s="26" t="s">
        <v>859</v>
      </c>
      <c r="D24" s="26"/>
    </row>
    <row r="25" spans="2:4" x14ac:dyDescent="0.2">
      <c r="B25" s="25">
        <v>1</v>
      </c>
      <c r="C25" s="9" t="s">
        <v>370</v>
      </c>
      <c r="D25" s="26" t="s">
        <v>588</v>
      </c>
    </row>
    <row r="26" spans="2:4" x14ac:dyDescent="0.2">
      <c r="D26" s="26"/>
    </row>
    <row r="27" spans="2:4" ht="14.25" x14ac:dyDescent="0.2">
      <c r="B27" s="26" t="s">
        <v>858</v>
      </c>
      <c r="D27" s="26"/>
    </row>
    <row r="28" spans="2:4" x14ac:dyDescent="0.2">
      <c r="B28" s="81">
        <v>1</v>
      </c>
      <c r="C28" s="9" t="s">
        <v>1022</v>
      </c>
      <c r="D28" s="180" t="s">
        <v>1021</v>
      </c>
    </row>
    <row r="29" spans="2:4" x14ac:dyDescent="0.2">
      <c r="B29" s="81">
        <v>2</v>
      </c>
      <c r="C29" s="9" t="s">
        <v>810</v>
      </c>
      <c r="D29" s="160" t="s">
        <v>682</v>
      </c>
    </row>
    <row r="30" spans="2:4" x14ac:dyDescent="0.2">
      <c r="B30" s="81">
        <v>3</v>
      </c>
      <c r="C30" s="9" t="s">
        <v>430</v>
      </c>
      <c r="D30" s="26" t="s">
        <v>589</v>
      </c>
    </row>
    <row r="31" spans="2:4" x14ac:dyDescent="0.2">
      <c r="B31" s="81">
        <v>4</v>
      </c>
      <c r="C31" s="9" t="s">
        <v>607</v>
      </c>
      <c r="D31" s="26" t="s">
        <v>590</v>
      </c>
    </row>
    <row r="32" spans="2:4" x14ac:dyDescent="0.2">
      <c r="B32" s="81">
        <v>5</v>
      </c>
      <c r="C32" s="9" t="s">
        <v>292</v>
      </c>
      <c r="D32" s="26" t="s">
        <v>591</v>
      </c>
    </row>
    <row r="33" spans="2:4" x14ac:dyDescent="0.2">
      <c r="B33" s="81">
        <v>6</v>
      </c>
      <c r="C33" s="9" t="s">
        <v>415</v>
      </c>
      <c r="D33" s="26" t="s">
        <v>592</v>
      </c>
    </row>
    <row r="34" spans="2:4" x14ac:dyDescent="0.2">
      <c r="B34" s="81">
        <v>7</v>
      </c>
      <c r="C34" s="9" t="s">
        <v>291</v>
      </c>
      <c r="D34" s="26" t="s">
        <v>593</v>
      </c>
    </row>
    <row r="35" spans="2:4" x14ac:dyDescent="0.2">
      <c r="B35" s="81">
        <v>8</v>
      </c>
      <c r="C35" s="9" t="s">
        <v>190</v>
      </c>
      <c r="D35" s="26" t="s">
        <v>594</v>
      </c>
    </row>
    <row r="36" spans="2:4" x14ac:dyDescent="0.2">
      <c r="B36" s="81">
        <v>9</v>
      </c>
      <c r="C36" s="9" t="s">
        <v>416</v>
      </c>
      <c r="D36" s="26" t="s">
        <v>594</v>
      </c>
    </row>
    <row r="37" spans="2:4" x14ac:dyDescent="0.2">
      <c r="B37" s="81">
        <v>10</v>
      </c>
      <c r="C37" s="9" t="s">
        <v>374</v>
      </c>
      <c r="D37" s="26" t="s">
        <v>588</v>
      </c>
    </row>
    <row r="38" spans="2:4" x14ac:dyDescent="0.2">
      <c r="D38" s="26"/>
    </row>
    <row r="39" spans="2:4" ht="14.25" x14ac:dyDescent="0.2">
      <c r="B39" s="26" t="s">
        <v>855</v>
      </c>
      <c r="D39" s="26"/>
    </row>
    <row r="40" spans="2:4" x14ac:dyDescent="0.2">
      <c r="B40" s="25">
        <v>1</v>
      </c>
      <c r="C40" s="9" t="s">
        <v>557</v>
      </c>
      <c r="D40" s="26" t="s">
        <v>595</v>
      </c>
    </row>
    <row r="41" spans="2:4" x14ac:dyDescent="0.2">
      <c r="D41" s="26"/>
    </row>
    <row r="42" spans="2:4" ht="14.25" x14ac:dyDescent="0.2">
      <c r="B42" s="26" t="s">
        <v>221</v>
      </c>
      <c r="D42" s="26"/>
    </row>
    <row r="43" spans="2:4" x14ac:dyDescent="0.2">
      <c r="B43" s="25">
        <v>1</v>
      </c>
      <c r="C43" s="9" t="s">
        <v>1106</v>
      </c>
      <c r="D43" s="180" t="s">
        <v>1072</v>
      </c>
    </row>
    <row r="44" spans="2:4" x14ac:dyDescent="0.2">
      <c r="B44" s="25">
        <v>2</v>
      </c>
      <c r="C44" s="9" t="s">
        <v>1046</v>
      </c>
      <c r="D44" s="180" t="s">
        <v>1048</v>
      </c>
    </row>
    <row r="45" spans="2:4" x14ac:dyDescent="0.2">
      <c r="B45" s="25">
        <v>3</v>
      </c>
      <c r="C45" s="9" t="s">
        <v>844</v>
      </c>
      <c r="D45" s="26" t="s">
        <v>983</v>
      </c>
    </row>
    <row r="46" spans="2:4" x14ac:dyDescent="0.2">
      <c r="B46" s="25">
        <v>4</v>
      </c>
      <c r="C46" s="9" t="s">
        <v>576</v>
      </c>
      <c r="D46" s="26" t="s">
        <v>596</v>
      </c>
    </row>
    <row r="47" spans="2:4" x14ac:dyDescent="0.2">
      <c r="B47" s="25">
        <v>5</v>
      </c>
      <c r="C47" s="9" t="s">
        <v>181</v>
      </c>
      <c r="D47" s="26" t="s">
        <v>598</v>
      </c>
    </row>
    <row r="48" spans="2:4" x14ac:dyDescent="0.2">
      <c r="B48" s="25">
        <v>6</v>
      </c>
      <c r="C48" s="9" t="s">
        <v>528</v>
      </c>
      <c r="D48" s="26" t="s">
        <v>599</v>
      </c>
    </row>
    <row r="49" spans="2:4" x14ac:dyDescent="0.2">
      <c r="B49" s="25">
        <v>7</v>
      </c>
      <c r="C49" s="9" t="s">
        <v>319</v>
      </c>
      <c r="D49" s="26" t="s">
        <v>592</v>
      </c>
    </row>
    <row r="50" spans="2:4" x14ac:dyDescent="0.2">
      <c r="B50" s="25">
        <v>8</v>
      </c>
      <c r="C50" s="9" t="s">
        <v>458</v>
      </c>
      <c r="D50" s="26" t="s">
        <v>593</v>
      </c>
    </row>
    <row r="51" spans="2:4" x14ac:dyDescent="0.2">
      <c r="B51" s="25">
        <v>9</v>
      </c>
      <c r="C51" s="9" t="s">
        <v>133</v>
      </c>
      <c r="D51" s="26" t="s">
        <v>600</v>
      </c>
    </row>
    <row r="52" spans="2:4" x14ac:dyDescent="0.2">
      <c r="B52" s="25">
        <v>10</v>
      </c>
      <c r="C52" s="9" t="s">
        <v>316</v>
      </c>
      <c r="D52" s="26" t="s">
        <v>600</v>
      </c>
    </row>
    <row r="53" spans="2:4" x14ac:dyDescent="0.2">
      <c r="B53" s="25">
        <v>11</v>
      </c>
      <c r="C53" s="9" t="s">
        <v>5</v>
      </c>
      <c r="D53" s="26" t="s">
        <v>594</v>
      </c>
    </row>
    <row r="54" spans="2:4" x14ac:dyDescent="0.2">
      <c r="B54" s="25">
        <v>12</v>
      </c>
      <c r="C54" s="9" t="s">
        <v>223</v>
      </c>
      <c r="D54" s="26" t="s">
        <v>588</v>
      </c>
    </row>
    <row r="55" spans="2:4" x14ac:dyDescent="0.2">
      <c r="D55" s="26"/>
    </row>
    <row r="56" spans="2:4" ht="14.25" x14ac:dyDescent="0.2">
      <c r="B56" s="195" t="s">
        <v>857</v>
      </c>
      <c r="D56" s="26"/>
    </row>
    <row r="57" spans="2:4" ht="13.5" customHeight="1" x14ac:dyDescent="0.2">
      <c r="B57" s="25">
        <v>1</v>
      </c>
      <c r="C57" s="9" t="s">
        <v>1066</v>
      </c>
      <c r="D57" s="180" t="s">
        <v>1065</v>
      </c>
    </row>
    <row r="58" spans="2:4" ht="13.5" customHeight="1" x14ac:dyDescent="0.2">
      <c r="B58" s="25">
        <v>2</v>
      </c>
      <c r="C58" s="9" t="s">
        <v>417</v>
      </c>
      <c r="D58" s="26" t="s">
        <v>591</v>
      </c>
    </row>
    <row r="59" spans="2:4" ht="13.5" customHeight="1" x14ac:dyDescent="0.2">
      <c r="C59" s="9"/>
      <c r="D59" s="26"/>
    </row>
    <row r="60" spans="2:4" ht="13.5" customHeight="1" x14ac:dyDescent="0.2">
      <c r="B60" s="26" t="s">
        <v>856</v>
      </c>
      <c r="C60" s="9"/>
      <c r="D60" s="26"/>
    </row>
    <row r="61" spans="2:4" ht="13.5" customHeight="1" x14ac:dyDescent="0.2">
      <c r="B61" s="81">
        <v>1</v>
      </c>
      <c r="C61" s="9" t="s">
        <v>805</v>
      </c>
      <c r="D61" s="180" t="s">
        <v>806</v>
      </c>
    </row>
    <row r="62" spans="2:4" ht="13.5" customHeight="1" x14ac:dyDescent="0.2">
      <c r="B62" s="81">
        <v>2</v>
      </c>
      <c r="C62" s="9" t="s">
        <v>793</v>
      </c>
      <c r="D62" s="118" t="s">
        <v>794</v>
      </c>
    </row>
    <row r="63" spans="2:4" ht="13.5" customHeight="1" x14ac:dyDescent="0.2">
      <c r="B63" s="81">
        <v>3</v>
      </c>
      <c r="C63" s="9" t="s">
        <v>745</v>
      </c>
      <c r="D63" s="118" t="s">
        <v>747</v>
      </c>
    </row>
    <row r="64" spans="2:4" ht="13.5" customHeight="1" x14ac:dyDescent="0.2">
      <c r="C64" s="9"/>
      <c r="D64" s="26"/>
    </row>
    <row r="65" spans="2:4" ht="14.25" x14ac:dyDescent="0.2">
      <c r="B65" s="26" t="s">
        <v>363</v>
      </c>
      <c r="D65" s="26"/>
    </row>
    <row r="66" spans="2:4" x14ac:dyDescent="0.2">
      <c r="B66" s="81">
        <v>1</v>
      </c>
      <c r="C66" s="9" t="s">
        <v>1005</v>
      </c>
      <c r="D66" s="118" t="s">
        <v>1004</v>
      </c>
    </row>
    <row r="67" spans="2:4" x14ac:dyDescent="0.2">
      <c r="B67" s="81">
        <v>2</v>
      </c>
      <c r="C67" s="9" t="s">
        <v>771</v>
      </c>
      <c r="D67" s="118" t="s">
        <v>754</v>
      </c>
    </row>
    <row r="68" spans="2:4" x14ac:dyDescent="0.2">
      <c r="B68" s="81">
        <v>3</v>
      </c>
      <c r="C68" s="9" t="s">
        <v>755</v>
      </c>
      <c r="D68" s="118" t="s">
        <v>754</v>
      </c>
    </row>
    <row r="69" spans="2:4" x14ac:dyDescent="0.2">
      <c r="B69" s="81">
        <v>4</v>
      </c>
      <c r="C69" s="9" t="s">
        <v>756</v>
      </c>
      <c r="D69" s="118" t="s">
        <v>754</v>
      </c>
    </row>
    <row r="70" spans="2:4" x14ac:dyDescent="0.2">
      <c r="B70" s="81">
        <v>5</v>
      </c>
      <c r="C70" s="9" t="s">
        <v>739</v>
      </c>
      <c r="D70" s="118" t="s">
        <v>738</v>
      </c>
    </row>
    <row r="71" spans="2:4" x14ac:dyDescent="0.2">
      <c r="B71" s="81">
        <v>6</v>
      </c>
      <c r="C71" s="9" t="s">
        <v>136</v>
      </c>
      <c r="D71" s="26" t="s">
        <v>601</v>
      </c>
    </row>
    <row r="72" spans="2:4" x14ac:dyDescent="0.2">
      <c r="B72" s="81">
        <v>7</v>
      </c>
      <c r="C72" s="9" t="s">
        <v>40</v>
      </c>
      <c r="D72" s="26" t="s">
        <v>602</v>
      </c>
    </row>
    <row r="73" spans="2:4" ht="15" customHeight="1" x14ac:dyDescent="0.2">
      <c r="B73" s="81">
        <v>8</v>
      </c>
      <c r="C73" s="9" t="s">
        <v>41</v>
      </c>
      <c r="D73" s="26" t="s">
        <v>602</v>
      </c>
    </row>
    <row r="74" spans="2:4" ht="15" customHeight="1" x14ac:dyDescent="0.2">
      <c r="B74" s="81">
        <v>9</v>
      </c>
      <c r="C74" s="9" t="s">
        <v>43</v>
      </c>
      <c r="D74" s="26" t="s">
        <v>602</v>
      </c>
    </row>
    <row r="75" spans="2:4" ht="15" customHeight="1" x14ac:dyDescent="0.2">
      <c r="B75" s="81">
        <v>10</v>
      </c>
      <c r="C75" s="9" t="s">
        <v>42</v>
      </c>
      <c r="D75" s="26" t="s">
        <v>602</v>
      </c>
    </row>
    <row r="76" spans="2:4" ht="15" customHeight="1" x14ac:dyDescent="0.2">
      <c r="B76" s="81">
        <v>11</v>
      </c>
      <c r="C76" s="9" t="s">
        <v>44</v>
      </c>
      <c r="D76" s="26" t="s">
        <v>602</v>
      </c>
    </row>
    <row r="77" spans="2:4" ht="15" customHeight="1" x14ac:dyDescent="0.2">
      <c r="B77" s="81">
        <v>12</v>
      </c>
      <c r="C77" s="9" t="s">
        <v>45</v>
      </c>
      <c r="D77" s="26" t="s">
        <v>602</v>
      </c>
    </row>
    <row r="78" spans="2:4" ht="15" customHeight="1" x14ac:dyDescent="0.2">
      <c r="B78" s="81">
        <v>13</v>
      </c>
      <c r="C78" s="9" t="s">
        <v>46</v>
      </c>
      <c r="D78" s="26" t="s">
        <v>602</v>
      </c>
    </row>
    <row r="79" spans="2:4" ht="15" customHeight="1" x14ac:dyDescent="0.2">
      <c r="B79" s="81">
        <v>14</v>
      </c>
      <c r="C79" s="9" t="s">
        <v>47</v>
      </c>
      <c r="D79" s="26" t="s">
        <v>602</v>
      </c>
    </row>
    <row r="80" spans="2:4" ht="15" customHeight="1" x14ac:dyDescent="0.2">
      <c r="B80" s="81">
        <v>15</v>
      </c>
      <c r="C80" s="9" t="s">
        <v>48</v>
      </c>
      <c r="D80" s="26" t="s">
        <v>602</v>
      </c>
    </row>
    <row r="81" spans="2:4" ht="15" customHeight="1" x14ac:dyDescent="0.2">
      <c r="B81" s="81">
        <v>16</v>
      </c>
      <c r="C81" s="9" t="s">
        <v>49</v>
      </c>
      <c r="D81" s="26" t="s">
        <v>602</v>
      </c>
    </row>
    <row r="82" spans="2:4" ht="15" customHeight="1" x14ac:dyDescent="0.2">
      <c r="B82" s="81">
        <v>17</v>
      </c>
      <c r="C82" s="9" t="s">
        <v>50</v>
      </c>
      <c r="D82" s="26" t="s">
        <v>602</v>
      </c>
    </row>
    <row r="83" spans="2:4" ht="15" customHeight="1" x14ac:dyDescent="0.2">
      <c r="B83" s="81">
        <v>18</v>
      </c>
      <c r="C83" s="9" t="s">
        <v>51</v>
      </c>
      <c r="D83" s="26" t="s">
        <v>602</v>
      </c>
    </row>
    <row r="84" spans="2:4" ht="15" customHeight="1" x14ac:dyDescent="0.2">
      <c r="B84" s="81">
        <v>19</v>
      </c>
      <c r="C84" s="9" t="s">
        <v>52</v>
      </c>
      <c r="D84" s="26" t="s">
        <v>602</v>
      </c>
    </row>
    <row r="85" spans="2:4" ht="15" customHeight="1" x14ac:dyDescent="0.2">
      <c r="B85" s="81">
        <v>20</v>
      </c>
      <c r="C85" s="9" t="s">
        <v>237</v>
      </c>
      <c r="D85" s="26" t="s">
        <v>602</v>
      </c>
    </row>
    <row r="86" spans="2:4" ht="15" customHeight="1" x14ac:dyDescent="0.2">
      <c r="B86" s="81">
        <v>21</v>
      </c>
      <c r="C86" s="9" t="s">
        <v>238</v>
      </c>
      <c r="D86" s="26" t="s">
        <v>602</v>
      </c>
    </row>
    <row r="87" spans="2:4" ht="15" customHeight="1" x14ac:dyDescent="0.2">
      <c r="B87" s="81">
        <v>22</v>
      </c>
      <c r="C87" s="9" t="s">
        <v>239</v>
      </c>
      <c r="D87" s="26" t="s">
        <v>602</v>
      </c>
    </row>
    <row r="88" spans="2:4" ht="15" customHeight="1" x14ac:dyDescent="0.2">
      <c r="B88" s="81">
        <v>23</v>
      </c>
      <c r="C88" s="9" t="s">
        <v>240</v>
      </c>
      <c r="D88" s="26" t="s">
        <v>602</v>
      </c>
    </row>
    <row r="89" spans="2:4" ht="15" customHeight="1" x14ac:dyDescent="0.2">
      <c r="B89" s="81">
        <v>24</v>
      </c>
      <c r="C89" s="9" t="s">
        <v>241</v>
      </c>
      <c r="D89" s="26" t="s">
        <v>602</v>
      </c>
    </row>
    <row r="90" spans="2:4" ht="15" customHeight="1" x14ac:dyDescent="0.2">
      <c r="B90" s="81">
        <v>25</v>
      </c>
      <c r="C90" s="9" t="s">
        <v>242</v>
      </c>
      <c r="D90" s="26" t="s">
        <v>602</v>
      </c>
    </row>
    <row r="91" spans="2:4" ht="15" customHeight="1" x14ac:dyDescent="0.2">
      <c r="B91" s="81">
        <v>26</v>
      </c>
      <c r="C91" s="9" t="s">
        <v>243</v>
      </c>
      <c r="D91" s="26" t="s">
        <v>602</v>
      </c>
    </row>
    <row r="92" spans="2:4" ht="15" customHeight="1" x14ac:dyDescent="0.2">
      <c r="B92" s="81">
        <v>27</v>
      </c>
      <c r="C92" s="9" t="s">
        <v>244</v>
      </c>
      <c r="D92" s="26" t="s">
        <v>602</v>
      </c>
    </row>
    <row r="93" spans="2:4" x14ac:dyDescent="0.2">
      <c r="B93" s="81">
        <v>28</v>
      </c>
      <c r="C93" s="9" t="s">
        <v>245</v>
      </c>
      <c r="D93" s="26" t="s">
        <v>602</v>
      </c>
    </row>
    <row r="94" spans="2:4" x14ac:dyDescent="0.2">
      <c r="B94" s="81">
        <v>29</v>
      </c>
      <c r="C94" s="9" t="s">
        <v>246</v>
      </c>
      <c r="D94" s="26" t="s">
        <v>602</v>
      </c>
    </row>
    <row r="95" spans="2:4" ht="12.75" customHeight="1" x14ac:dyDescent="0.2">
      <c r="B95" s="81">
        <v>30</v>
      </c>
      <c r="C95" s="9" t="s">
        <v>247</v>
      </c>
      <c r="D95" s="26" t="s">
        <v>602</v>
      </c>
    </row>
    <row r="96" spans="2:4" x14ac:dyDescent="0.2">
      <c r="B96" s="81">
        <v>31</v>
      </c>
      <c r="C96" s="9" t="s">
        <v>248</v>
      </c>
      <c r="D96" s="26" t="s">
        <v>602</v>
      </c>
    </row>
    <row r="97" spans="2:4" x14ac:dyDescent="0.2">
      <c r="B97" s="81">
        <v>32</v>
      </c>
      <c r="C97" s="9" t="s">
        <v>249</v>
      </c>
      <c r="D97" s="26" t="s">
        <v>602</v>
      </c>
    </row>
    <row r="98" spans="2:4" x14ac:dyDescent="0.2">
      <c r="B98" s="81">
        <v>33</v>
      </c>
      <c r="C98" s="9" t="s">
        <v>250</v>
      </c>
      <c r="D98" s="26" t="s">
        <v>602</v>
      </c>
    </row>
    <row r="99" spans="2:4" x14ac:dyDescent="0.2">
      <c r="B99" s="81">
        <v>34</v>
      </c>
      <c r="C99" s="9" t="s">
        <v>251</v>
      </c>
      <c r="D99" s="26" t="s">
        <v>602</v>
      </c>
    </row>
    <row r="100" spans="2:4" x14ac:dyDescent="0.2">
      <c r="B100" s="81">
        <v>35</v>
      </c>
      <c r="C100" s="9" t="s">
        <v>252</v>
      </c>
      <c r="D100" s="26" t="s">
        <v>602</v>
      </c>
    </row>
    <row r="101" spans="2:4" x14ac:dyDescent="0.2">
      <c r="B101" s="81">
        <v>36</v>
      </c>
      <c r="C101" s="9" t="s">
        <v>253</v>
      </c>
      <c r="D101" s="26" t="s">
        <v>602</v>
      </c>
    </row>
    <row r="102" spans="2:4" x14ac:dyDescent="0.2">
      <c r="B102" s="81">
        <v>37</v>
      </c>
      <c r="C102" s="9" t="s">
        <v>797</v>
      </c>
      <c r="D102" s="26" t="s">
        <v>604</v>
      </c>
    </row>
    <row r="103" spans="2:4" x14ac:dyDescent="0.2">
      <c r="B103" s="81">
        <v>38</v>
      </c>
      <c r="C103" s="9" t="s">
        <v>317</v>
      </c>
      <c r="D103" s="26" t="s">
        <v>587</v>
      </c>
    </row>
    <row r="104" spans="2:4" x14ac:dyDescent="0.2">
      <c r="B104" s="81">
        <v>39</v>
      </c>
      <c r="C104" s="9" t="s">
        <v>410</v>
      </c>
      <c r="D104" s="26" t="s">
        <v>600</v>
      </c>
    </row>
    <row r="105" spans="2:4" x14ac:dyDescent="0.2">
      <c r="B105" s="81">
        <v>40</v>
      </c>
      <c r="C105" s="9" t="s">
        <v>104</v>
      </c>
      <c r="D105" s="26" t="s">
        <v>600</v>
      </c>
    </row>
    <row r="106" spans="2:4" x14ac:dyDescent="0.2">
      <c r="B106" s="81">
        <v>41</v>
      </c>
      <c r="C106" s="9" t="s">
        <v>254</v>
      </c>
      <c r="D106" s="26" t="s">
        <v>600</v>
      </c>
    </row>
    <row r="107" spans="2:4" x14ac:dyDescent="0.2">
      <c r="B107" s="81">
        <v>42</v>
      </c>
      <c r="C107" s="9" t="s">
        <v>153</v>
      </c>
      <c r="D107" s="26" t="s">
        <v>600</v>
      </c>
    </row>
    <row r="108" spans="2:4" x14ac:dyDescent="0.2">
      <c r="B108" s="81">
        <v>43</v>
      </c>
      <c r="C108" s="9" t="s">
        <v>605</v>
      </c>
      <c r="D108" s="26" t="s">
        <v>594</v>
      </c>
    </row>
    <row r="109" spans="2:4" x14ac:dyDescent="0.2">
      <c r="B109" s="81">
        <v>44</v>
      </c>
      <c r="C109" s="9" t="s">
        <v>606</v>
      </c>
      <c r="D109" s="26" t="s">
        <v>594</v>
      </c>
    </row>
    <row r="110" spans="2:4" x14ac:dyDescent="0.2">
      <c r="B110" s="81">
        <v>45</v>
      </c>
      <c r="C110" s="9" t="s">
        <v>154</v>
      </c>
      <c r="D110" s="26" t="s">
        <v>594</v>
      </c>
    </row>
    <row r="111" spans="2:4" x14ac:dyDescent="0.2">
      <c r="B111" s="81">
        <v>46</v>
      </c>
      <c r="C111" s="9" t="s">
        <v>155</v>
      </c>
      <c r="D111" s="26" t="s">
        <v>594</v>
      </c>
    </row>
    <row r="112" spans="2:4" x14ac:dyDescent="0.2">
      <c r="B112" s="81">
        <v>47</v>
      </c>
      <c r="C112" s="9" t="s">
        <v>156</v>
      </c>
      <c r="D112" s="26" t="s">
        <v>594</v>
      </c>
    </row>
    <row r="113" spans="2:4" x14ac:dyDescent="0.2">
      <c r="B113" s="81">
        <v>48</v>
      </c>
      <c r="C113" s="9" t="s">
        <v>255</v>
      </c>
      <c r="D113" s="26" t="s">
        <v>594</v>
      </c>
    </row>
    <row r="114" spans="2:4" x14ac:dyDescent="0.2">
      <c r="B114" s="81">
        <v>49</v>
      </c>
      <c r="C114" s="9" t="s">
        <v>256</v>
      </c>
      <c r="D114" s="26" t="s">
        <v>594</v>
      </c>
    </row>
    <row r="115" spans="2:4" x14ac:dyDescent="0.2">
      <c r="B115" s="81">
        <v>50</v>
      </c>
      <c r="C115" s="9" t="s">
        <v>257</v>
      </c>
      <c r="D115" s="26" t="s">
        <v>594</v>
      </c>
    </row>
    <row r="116" spans="2:4" x14ac:dyDescent="0.2">
      <c r="B116" s="81">
        <v>51</v>
      </c>
      <c r="C116" s="9" t="s">
        <v>258</v>
      </c>
      <c r="D116" s="26" t="s">
        <v>594</v>
      </c>
    </row>
    <row r="117" spans="2:4" x14ac:dyDescent="0.2">
      <c r="B117" s="81">
        <v>52</v>
      </c>
      <c r="C117" s="9" t="s">
        <v>259</v>
      </c>
      <c r="D117" s="26" t="s">
        <v>594</v>
      </c>
    </row>
    <row r="118" spans="2:4" x14ac:dyDescent="0.2">
      <c r="B118" s="81">
        <v>53</v>
      </c>
      <c r="C118" s="9" t="s">
        <v>260</v>
      </c>
      <c r="D118" s="26" t="s">
        <v>594</v>
      </c>
    </row>
    <row r="119" spans="2:4" x14ac:dyDescent="0.2">
      <c r="B119" s="81">
        <v>54</v>
      </c>
      <c r="C119" s="9" t="s">
        <v>261</v>
      </c>
      <c r="D119" s="26" t="s">
        <v>594</v>
      </c>
    </row>
    <row r="120" spans="2:4" x14ac:dyDescent="0.2">
      <c r="B120" s="81">
        <v>55</v>
      </c>
      <c r="C120" s="9" t="s">
        <v>262</v>
      </c>
      <c r="D120" s="26" t="s">
        <v>594</v>
      </c>
    </row>
    <row r="121" spans="2:4" x14ac:dyDescent="0.2">
      <c r="B121" s="81">
        <v>56</v>
      </c>
      <c r="C121" s="9" t="s">
        <v>263</v>
      </c>
      <c r="D121" s="26" t="s">
        <v>594</v>
      </c>
    </row>
    <row r="122" spans="2:4" x14ac:dyDescent="0.2">
      <c r="B122" s="81">
        <v>57</v>
      </c>
      <c r="C122" s="9" t="s">
        <v>264</v>
      </c>
      <c r="D122" s="26" t="s">
        <v>594</v>
      </c>
    </row>
    <row r="123" spans="2:4" x14ac:dyDescent="0.2">
      <c r="B123" s="81">
        <v>58</v>
      </c>
      <c r="C123" s="9" t="s">
        <v>265</v>
      </c>
      <c r="D123" s="26" t="s">
        <v>594</v>
      </c>
    </row>
    <row r="124" spans="2:4" x14ac:dyDescent="0.2">
      <c r="B124" s="81">
        <v>59</v>
      </c>
      <c r="C124" s="9" t="s">
        <v>266</v>
      </c>
      <c r="D124" s="26" t="s">
        <v>594</v>
      </c>
    </row>
    <row r="125" spans="2:4" x14ac:dyDescent="0.2">
      <c r="B125" s="81">
        <v>60</v>
      </c>
      <c r="C125" s="9" t="s">
        <v>267</v>
      </c>
      <c r="D125" s="26" t="s">
        <v>594</v>
      </c>
    </row>
    <row r="126" spans="2:4" x14ac:dyDescent="0.2">
      <c r="B126" s="81">
        <v>61</v>
      </c>
      <c r="C126" s="9" t="s">
        <v>268</v>
      </c>
      <c r="D126" s="26" t="s">
        <v>594</v>
      </c>
    </row>
    <row r="127" spans="2:4" x14ac:dyDescent="0.2">
      <c r="B127" s="25">
        <v>62</v>
      </c>
      <c r="C127" s="9" t="s">
        <v>105</v>
      </c>
      <c r="D127" s="26" t="s">
        <v>588</v>
      </c>
    </row>
    <row r="128" spans="2:4" x14ac:dyDescent="0.2">
      <c r="D128" s="26"/>
    </row>
    <row r="129" spans="2:4" ht="14.25" x14ac:dyDescent="0.2">
      <c r="B129" s="26" t="s">
        <v>222</v>
      </c>
      <c r="D129" s="26"/>
    </row>
    <row r="130" spans="2:4" x14ac:dyDescent="0.2">
      <c r="B130" s="81">
        <v>1</v>
      </c>
      <c r="C130" s="9" t="s">
        <v>1047</v>
      </c>
      <c r="D130" s="180" t="s">
        <v>1048</v>
      </c>
    </row>
    <row r="131" spans="2:4" x14ac:dyDescent="0.2">
      <c r="B131" s="81">
        <v>2</v>
      </c>
      <c r="C131" s="9" t="s">
        <v>611</v>
      </c>
      <c r="D131" s="118" t="s">
        <v>620</v>
      </c>
    </row>
    <row r="132" spans="2:4" x14ac:dyDescent="0.2">
      <c r="B132" s="81">
        <v>3</v>
      </c>
      <c r="C132" s="9" t="s">
        <v>612</v>
      </c>
      <c r="D132" s="118" t="s">
        <v>620</v>
      </c>
    </row>
    <row r="133" spans="2:4" x14ac:dyDescent="0.2">
      <c r="B133" s="81">
        <v>4</v>
      </c>
      <c r="C133" s="9" t="s">
        <v>613</v>
      </c>
      <c r="D133" s="118" t="s">
        <v>620</v>
      </c>
    </row>
    <row r="134" spans="2:4" x14ac:dyDescent="0.2">
      <c r="B134" s="81">
        <v>5</v>
      </c>
      <c r="C134" s="9" t="s">
        <v>921</v>
      </c>
      <c r="D134" s="118" t="s">
        <v>620</v>
      </c>
    </row>
    <row r="135" spans="2:4" x14ac:dyDescent="0.2">
      <c r="B135" s="81">
        <v>6</v>
      </c>
      <c r="C135" s="9" t="s">
        <v>919</v>
      </c>
      <c r="D135" s="118" t="s">
        <v>620</v>
      </c>
    </row>
    <row r="136" spans="2:4" x14ac:dyDescent="0.2">
      <c r="B136" s="81">
        <v>7</v>
      </c>
      <c r="C136" s="9" t="s">
        <v>920</v>
      </c>
      <c r="D136" s="118" t="s">
        <v>620</v>
      </c>
    </row>
    <row r="137" spans="2:4" x14ac:dyDescent="0.2">
      <c r="B137" s="81">
        <v>8</v>
      </c>
      <c r="C137" s="9" t="s">
        <v>614</v>
      </c>
      <c r="D137" s="118" t="s">
        <v>620</v>
      </c>
    </row>
    <row r="138" spans="2:4" x14ac:dyDescent="0.2">
      <c r="B138" s="25">
        <v>9</v>
      </c>
      <c r="C138" s="9" t="s">
        <v>642</v>
      </c>
      <c r="D138" s="118" t="s">
        <v>620</v>
      </c>
    </row>
    <row r="139" spans="2:4" x14ac:dyDescent="0.2">
      <c r="B139" s="25">
        <v>10</v>
      </c>
      <c r="C139" s="9" t="s">
        <v>615</v>
      </c>
      <c r="D139" s="26" t="s">
        <v>593</v>
      </c>
    </row>
    <row r="140" spans="2:4" x14ac:dyDescent="0.2">
      <c r="B140" s="25">
        <v>11</v>
      </c>
      <c r="C140" s="9" t="s">
        <v>616</v>
      </c>
      <c r="D140" s="26" t="s">
        <v>593</v>
      </c>
    </row>
    <row r="141" spans="2:4" x14ac:dyDescent="0.2">
      <c r="B141" s="25">
        <v>12</v>
      </c>
      <c r="C141" s="9" t="s">
        <v>617</v>
      </c>
      <c r="D141" s="26" t="s">
        <v>593</v>
      </c>
    </row>
    <row r="142" spans="2:4" x14ac:dyDescent="0.2">
      <c r="B142" s="25">
        <v>13</v>
      </c>
      <c r="C142" s="9" t="s">
        <v>618</v>
      </c>
      <c r="D142" s="26" t="s">
        <v>593</v>
      </c>
    </row>
    <row r="143" spans="2:4" x14ac:dyDescent="0.2">
      <c r="B143" s="81">
        <v>14</v>
      </c>
      <c r="C143" s="9" t="s">
        <v>619</v>
      </c>
      <c r="D143" s="26" t="s">
        <v>593</v>
      </c>
    </row>
    <row r="144" spans="2:4" x14ac:dyDescent="0.2">
      <c r="D144" s="26"/>
    </row>
    <row r="145" spans="2:4" ht="13.5" customHeight="1" x14ac:dyDescent="0.2">
      <c r="B145" s="26" t="s">
        <v>427</v>
      </c>
      <c r="D145" s="26"/>
    </row>
    <row r="146" spans="2:4" ht="13.5" customHeight="1" x14ac:dyDescent="0.2">
      <c r="B146" s="25">
        <v>1</v>
      </c>
      <c r="C146" s="9" t="s">
        <v>531</v>
      </c>
      <c r="D146" s="26" t="s">
        <v>586</v>
      </c>
    </row>
    <row r="147" spans="2:4" x14ac:dyDescent="0.2">
      <c r="B147" s="25">
        <v>2</v>
      </c>
      <c r="C147" s="9" t="s">
        <v>409</v>
      </c>
      <c r="D147" s="26" t="s">
        <v>588</v>
      </c>
    </row>
    <row r="148" spans="2:4" ht="12.75" customHeight="1" x14ac:dyDescent="0.2">
      <c r="D148" s="26"/>
    </row>
    <row r="149" spans="2:4" ht="13.5" customHeight="1" x14ac:dyDescent="0.2">
      <c r="B149" s="26" t="s">
        <v>364</v>
      </c>
      <c r="D149" s="118"/>
    </row>
    <row r="150" spans="2:4" ht="13.5" customHeight="1" x14ac:dyDescent="0.2">
      <c r="B150" s="81">
        <v>1</v>
      </c>
      <c r="C150" s="194" t="s">
        <v>840</v>
      </c>
      <c r="D150" s="118" t="s">
        <v>817</v>
      </c>
    </row>
    <row r="151" spans="2:4" ht="13.5" customHeight="1" x14ac:dyDescent="0.2">
      <c r="B151" s="81">
        <v>2</v>
      </c>
      <c r="C151" s="9" t="s">
        <v>901</v>
      </c>
      <c r="D151" s="26" t="s">
        <v>590</v>
      </c>
    </row>
    <row r="152" spans="2:4" x14ac:dyDescent="0.2">
      <c r="B152" s="81">
        <v>3</v>
      </c>
      <c r="C152" s="9" t="s">
        <v>128</v>
      </c>
      <c r="D152" s="26" t="s">
        <v>587</v>
      </c>
    </row>
    <row r="153" spans="2:4" x14ac:dyDescent="0.2">
      <c r="B153" s="81">
        <v>4</v>
      </c>
      <c r="C153" s="9" t="s">
        <v>0</v>
      </c>
      <c r="D153" s="26" t="s">
        <v>587</v>
      </c>
    </row>
    <row r="154" spans="2:4" x14ac:dyDescent="0.2">
      <c r="B154" s="81">
        <v>5</v>
      </c>
      <c r="C154" s="9" t="s">
        <v>1</v>
      </c>
      <c r="D154" s="26" t="s">
        <v>587</v>
      </c>
    </row>
    <row r="155" spans="2:4" x14ac:dyDescent="0.2">
      <c r="B155" s="81">
        <v>6</v>
      </c>
      <c r="C155" s="9" t="s">
        <v>2</v>
      </c>
      <c r="D155" s="26" t="s">
        <v>587</v>
      </c>
    </row>
    <row r="156" spans="2:4" x14ac:dyDescent="0.2">
      <c r="B156" s="81">
        <v>7</v>
      </c>
      <c r="C156" s="9" t="s">
        <v>3</v>
      </c>
      <c r="D156" s="26" t="s">
        <v>587</v>
      </c>
    </row>
    <row r="157" spans="2:4" x14ac:dyDescent="0.2">
      <c r="B157" s="81">
        <v>8</v>
      </c>
      <c r="C157" s="9" t="s">
        <v>4</v>
      </c>
      <c r="D157" s="26" t="s">
        <v>587</v>
      </c>
    </row>
    <row r="158" spans="2:4" x14ac:dyDescent="0.2">
      <c r="B158" s="81">
        <v>9</v>
      </c>
      <c r="C158" s="9" t="s">
        <v>408</v>
      </c>
      <c r="D158" s="26" t="s">
        <v>587</v>
      </c>
    </row>
    <row r="159" spans="2:4" x14ac:dyDescent="0.2">
      <c r="B159" s="81">
        <v>10</v>
      </c>
      <c r="C159" s="9" t="s">
        <v>1091</v>
      </c>
      <c r="D159" s="26" t="s">
        <v>593</v>
      </c>
    </row>
    <row r="160" spans="2:4" x14ac:dyDescent="0.2">
      <c r="B160" s="81">
        <v>11</v>
      </c>
      <c r="C160" s="9" t="s">
        <v>1096</v>
      </c>
      <c r="D160" s="26" t="s">
        <v>593</v>
      </c>
    </row>
    <row r="161" spans="2:4" x14ac:dyDescent="0.2">
      <c r="B161" s="81">
        <v>12</v>
      </c>
      <c r="C161" s="9" t="s">
        <v>1097</v>
      </c>
      <c r="D161" s="26" t="s">
        <v>593</v>
      </c>
    </row>
    <row r="162" spans="2:4" x14ac:dyDescent="0.2">
      <c r="B162" s="81">
        <v>13</v>
      </c>
      <c r="C162" s="9" t="s">
        <v>365</v>
      </c>
      <c r="D162" s="26" t="s">
        <v>594</v>
      </c>
    </row>
    <row r="163" spans="2:4" x14ac:dyDescent="0.2">
      <c r="B163" s="81">
        <v>14</v>
      </c>
      <c r="C163" s="9" t="s">
        <v>407</v>
      </c>
      <c r="D163" s="26" t="s">
        <v>588</v>
      </c>
    </row>
    <row r="164" spans="2:4" x14ac:dyDescent="0.2">
      <c r="B164" s="81">
        <v>15</v>
      </c>
      <c r="C164" s="9" t="s">
        <v>106</v>
      </c>
      <c r="D164" s="26" t="s">
        <v>588</v>
      </c>
    </row>
    <row r="165" spans="2:4" x14ac:dyDescent="0.2">
      <c r="D165" s="26"/>
    </row>
    <row r="166" spans="2:4" ht="14.25" x14ac:dyDescent="0.2">
      <c r="B166" s="26" t="s">
        <v>851</v>
      </c>
      <c r="D166" s="26"/>
    </row>
    <row r="167" spans="2:4" x14ac:dyDescent="0.2">
      <c r="B167" s="81">
        <v>1</v>
      </c>
      <c r="C167" s="9" t="s">
        <v>1074</v>
      </c>
      <c r="D167" s="180" t="s">
        <v>1072</v>
      </c>
    </row>
    <row r="168" spans="2:4" x14ac:dyDescent="0.2">
      <c r="B168" s="81">
        <v>2</v>
      </c>
      <c r="C168" s="9" t="s">
        <v>1046</v>
      </c>
      <c r="D168" s="180" t="s">
        <v>1048</v>
      </c>
    </row>
    <row r="169" spans="2:4" x14ac:dyDescent="0.2">
      <c r="B169" s="81">
        <v>3</v>
      </c>
      <c r="C169" s="9" t="s">
        <v>805</v>
      </c>
      <c r="D169" s="180" t="s">
        <v>806</v>
      </c>
    </row>
    <row r="170" spans="2:4" x14ac:dyDescent="0.2">
      <c r="B170" s="81">
        <v>4</v>
      </c>
      <c r="C170" s="9" t="s">
        <v>740</v>
      </c>
      <c r="D170" s="118" t="s">
        <v>738</v>
      </c>
    </row>
    <row r="171" spans="2:4" x14ac:dyDescent="0.2">
      <c r="B171" s="81">
        <v>5</v>
      </c>
      <c r="C171" s="27" t="s">
        <v>581</v>
      </c>
      <c r="D171" s="26" t="s">
        <v>603</v>
      </c>
    </row>
    <row r="172" spans="2:4" x14ac:dyDescent="0.2">
      <c r="B172" s="81">
        <v>6</v>
      </c>
      <c r="C172" s="9" t="s">
        <v>576</v>
      </c>
      <c r="D172" s="26" t="s">
        <v>596</v>
      </c>
    </row>
    <row r="173" spans="2:4" x14ac:dyDescent="0.2">
      <c r="B173" s="81">
        <v>7</v>
      </c>
      <c r="C173" s="9" t="s">
        <v>303</v>
      </c>
      <c r="D173" s="26" t="s">
        <v>599</v>
      </c>
    </row>
    <row r="174" spans="2:4" x14ac:dyDescent="0.2">
      <c r="B174" s="81">
        <v>8</v>
      </c>
      <c r="C174" s="9" t="s">
        <v>558</v>
      </c>
      <c r="D174" s="26" t="s">
        <v>604</v>
      </c>
    </row>
    <row r="175" spans="2:4" x14ac:dyDescent="0.2">
      <c r="B175" s="81">
        <v>9</v>
      </c>
      <c r="C175" s="9" t="s">
        <v>304</v>
      </c>
      <c r="D175" s="26" t="s">
        <v>587</v>
      </c>
    </row>
    <row r="176" spans="2:4" x14ac:dyDescent="0.2">
      <c r="B176" s="81">
        <v>10</v>
      </c>
      <c r="C176" s="9" t="s">
        <v>560</v>
      </c>
      <c r="D176" s="26" t="s">
        <v>600</v>
      </c>
    </row>
    <row r="177" spans="2:4" x14ac:dyDescent="0.2">
      <c r="C177" s="9"/>
      <c r="D177" s="26"/>
    </row>
    <row r="178" spans="2:4" ht="16.5" x14ac:dyDescent="0.2">
      <c r="B178" s="26" t="s">
        <v>854</v>
      </c>
      <c r="C178" s="9"/>
      <c r="D178" s="26"/>
    </row>
    <row r="179" spans="2:4" x14ac:dyDescent="0.2">
      <c r="B179" s="25">
        <v>1</v>
      </c>
      <c r="C179" s="9" t="s">
        <v>798</v>
      </c>
      <c r="D179" s="118" t="s">
        <v>754</v>
      </c>
    </row>
    <row r="180" spans="2:4" x14ac:dyDescent="0.2">
      <c r="B180" s="25">
        <v>2</v>
      </c>
      <c r="C180" s="9" t="s">
        <v>799</v>
      </c>
      <c r="D180" s="118" t="s">
        <v>754</v>
      </c>
    </row>
    <row r="181" spans="2:4" x14ac:dyDescent="0.2">
      <c r="B181" s="25">
        <v>3</v>
      </c>
      <c r="C181" s="9" t="s">
        <v>800</v>
      </c>
      <c r="D181" s="118" t="s">
        <v>754</v>
      </c>
    </row>
    <row r="182" spans="2:4" x14ac:dyDescent="0.2">
      <c r="B182" s="25">
        <v>4</v>
      </c>
      <c r="C182" s="9" t="s">
        <v>646</v>
      </c>
      <c r="D182" s="160" t="s">
        <v>647</v>
      </c>
    </row>
    <row r="183" spans="2:4" x14ac:dyDescent="0.2">
      <c r="B183" s="25">
        <v>5</v>
      </c>
      <c r="C183" s="9" t="s">
        <v>654</v>
      </c>
      <c r="D183" s="160" t="s">
        <v>647</v>
      </c>
    </row>
    <row r="184" spans="2:4" x14ac:dyDescent="0.2">
      <c r="B184" s="25">
        <v>6</v>
      </c>
      <c r="C184" s="9" t="s">
        <v>644</v>
      </c>
      <c r="D184" s="160" t="s">
        <v>647</v>
      </c>
    </row>
    <row r="185" spans="2:4" x14ac:dyDescent="0.2">
      <c r="B185" s="25">
        <v>7</v>
      </c>
      <c r="C185" s="9" t="s">
        <v>645</v>
      </c>
      <c r="D185" s="160" t="s">
        <v>647</v>
      </c>
    </row>
    <row r="186" spans="2:4" x14ac:dyDescent="0.2">
      <c r="D186" s="115"/>
    </row>
    <row r="187" spans="2:4" x14ac:dyDescent="0.2">
      <c r="B187" s="225" t="s">
        <v>1019</v>
      </c>
      <c r="C187" s="226"/>
      <c r="D187" s="115"/>
    </row>
    <row r="188" spans="2:4" ht="14.25" x14ac:dyDescent="0.2">
      <c r="B188" s="224" t="s">
        <v>852</v>
      </c>
      <c r="D188" s="115"/>
    </row>
    <row r="189" spans="2:4" x14ac:dyDescent="0.2">
      <c r="D189" s="115"/>
    </row>
    <row r="190" spans="2:4" ht="14.25" x14ac:dyDescent="0.2">
      <c r="B190" s="26" t="s">
        <v>853</v>
      </c>
      <c r="D190" s="115"/>
    </row>
    <row r="191" spans="2:4" x14ac:dyDescent="0.2">
      <c r="D191" s="115"/>
    </row>
    <row r="192" spans="2:4" ht="13.5" customHeight="1" x14ac:dyDescent="0.2">
      <c r="B192" s="26" t="s">
        <v>219</v>
      </c>
      <c r="D192" s="115"/>
    </row>
    <row r="193" spans="1:4" ht="13.5" customHeight="1" x14ac:dyDescent="0.2">
      <c r="B193" s="28"/>
      <c r="D193" s="115"/>
    </row>
    <row r="194" spans="1:4" ht="13.5" customHeight="1" x14ac:dyDescent="0.2">
      <c r="B194" s="26" t="s">
        <v>489</v>
      </c>
      <c r="D194" s="115"/>
    </row>
    <row r="195" spans="1:4" ht="13.5" customHeight="1" x14ac:dyDescent="0.2">
      <c r="B195" s="26"/>
      <c r="D195" s="115"/>
    </row>
    <row r="196" spans="1:4" ht="13.5" customHeight="1" x14ac:dyDescent="0.2">
      <c r="B196" s="26" t="s">
        <v>490</v>
      </c>
      <c r="D196" s="115"/>
    </row>
    <row r="197" spans="1:4" x14ac:dyDescent="0.2">
      <c r="D197" s="115"/>
    </row>
    <row r="198" spans="1:4" ht="14.25" x14ac:dyDescent="0.2">
      <c r="B198" s="28" t="s">
        <v>127</v>
      </c>
      <c r="D198" s="115"/>
    </row>
    <row r="199" spans="1:4" x14ac:dyDescent="0.2">
      <c r="D199" s="115"/>
    </row>
    <row r="200" spans="1:4" ht="14.25" x14ac:dyDescent="0.2">
      <c r="B200" s="39" t="s">
        <v>67</v>
      </c>
      <c r="D200" s="115"/>
    </row>
    <row r="202" spans="1:4" ht="14.25" x14ac:dyDescent="0.2">
      <c r="B202" s="255" t="s">
        <v>1020</v>
      </c>
      <c r="C202" s="227"/>
    </row>
    <row r="204" spans="1:4" ht="14.25" x14ac:dyDescent="0.2">
      <c r="B204" s="271" t="s">
        <v>1107</v>
      </c>
      <c r="C204" s="270" t="s">
        <v>1108</v>
      </c>
    </row>
    <row r="205" spans="1:4" ht="14.25" x14ac:dyDescent="0.2">
      <c r="B205" s="63"/>
    </row>
    <row r="206" spans="1:4" ht="14.25" x14ac:dyDescent="0.2">
      <c r="B206" s="63"/>
    </row>
    <row r="207" spans="1:4" ht="16.5" x14ac:dyDescent="0.2">
      <c r="A207" s="27" t="s">
        <v>725</v>
      </c>
      <c r="B207" s="63"/>
    </row>
    <row r="208" spans="1:4" ht="14.25" x14ac:dyDescent="0.2">
      <c r="B208" s="63"/>
    </row>
  </sheetData>
  <mergeCells count="1">
    <mergeCell ref="B4:C4"/>
  </mergeCells>
  <phoneticPr fontId="3" type="noConversion"/>
  <hyperlinks>
    <hyperlink ref="B19" location="'Youth Interventions '!A1" display="Youth Interventions"/>
    <hyperlink ref="B24" location="'Restorative Justice'!A1" display="Restorative Justice"/>
    <hyperlink ref="B27" location="'Relationship-building'!A1" display="Relationship-building"/>
    <hyperlink ref="B42" location="Mentoring!A1" display="Mentoring"/>
    <hyperlink ref="B65" location="Employment!A1" display="Employment"/>
    <hyperlink ref="B129" location="Education!A1" display="Education"/>
    <hyperlink ref="B145" location="Arts!A1" display="Arts"/>
    <hyperlink ref="B149" location="Accommodation!A1" display="Accommodation"/>
    <hyperlink ref="B192" location="Summary!A1" display="Summary of intervention type results"/>
    <hyperlink ref="B4" location="'Caveats,limitations,definitions'!A1" display="Caveats and Limitations, and definitions of terms"/>
    <hyperlink ref="B56" location="'Health and Wellbeing'!A1" display="Health and Wellbeing"/>
    <hyperlink ref="B198" location="'Summary (for forest plots)'!A1" display="Summary of results (used to create forest plots)"/>
    <hyperlink ref="B194" location="'Forest plot (for all requests)'!A1" display="Forest plot (for all requests)"/>
    <hyperlink ref="B196" location="'Forest plot (for sig requests)'!A1" display="Forest plot (for sig requests)"/>
    <hyperlink ref="B188" location="'Intervention Type Chart'!A1" display="Intervention Type Chart"/>
    <hyperlink ref="B190" location="'Sector Type Chart'!A1" display="Sector Type Chart"/>
    <hyperlink ref="B200" location="'Interpretation of forest plots'!A1" display="Interpretation of forest plots and conclusions"/>
    <hyperlink ref="B166" location="'Female-Only'!A1" display="Female-Only"/>
    <hyperlink ref="B39" location="'Problem-solving'!A1" display="Problem-solving"/>
    <hyperlink ref="D21" r:id="rId1"/>
    <hyperlink ref="D22" r:id="rId2"/>
    <hyperlink ref="D25" r:id="rId3"/>
    <hyperlink ref="D30" r:id="rId4"/>
    <hyperlink ref="D31" r:id="rId5"/>
    <hyperlink ref="D32" r:id="rId6"/>
    <hyperlink ref="D33" r:id="rId7"/>
    <hyperlink ref="D34" r:id="rId8"/>
    <hyperlink ref="D50" r:id="rId9"/>
    <hyperlink ref="D49" r:id="rId10"/>
    <hyperlink ref="D35" r:id="rId11"/>
    <hyperlink ref="D36" r:id="rId12"/>
    <hyperlink ref="D37" r:id="rId13"/>
    <hyperlink ref="D40" r:id="rId14"/>
    <hyperlink ref="D46" r:id="rId15"/>
    <hyperlink ref="D47" r:id="rId16"/>
    <hyperlink ref="D48" r:id="rId17"/>
    <hyperlink ref="D51" r:id="rId18"/>
    <hyperlink ref="D52" r:id="rId19"/>
    <hyperlink ref="D53" r:id="rId20"/>
    <hyperlink ref="D54" r:id="rId21"/>
    <hyperlink ref="D58" r:id="rId22"/>
    <hyperlink ref="D71" r:id="rId23"/>
    <hyperlink ref="D72" r:id="rId24"/>
    <hyperlink ref="D73" r:id="rId25"/>
    <hyperlink ref="D74" r:id="rId26"/>
    <hyperlink ref="D76" r:id="rId27"/>
    <hyperlink ref="D78" r:id="rId28"/>
    <hyperlink ref="D80" r:id="rId29"/>
    <hyperlink ref="D82" r:id="rId30"/>
    <hyperlink ref="D84" r:id="rId31"/>
    <hyperlink ref="D86" r:id="rId32"/>
    <hyperlink ref="D88" r:id="rId33"/>
    <hyperlink ref="D90" r:id="rId34"/>
    <hyperlink ref="D92" r:id="rId35"/>
    <hyperlink ref="D94" r:id="rId36"/>
    <hyperlink ref="D96" r:id="rId37"/>
    <hyperlink ref="D98" r:id="rId38"/>
    <hyperlink ref="D100" r:id="rId39"/>
    <hyperlink ref="D75" r:id="rId40"/>
    <hyperlink ref="D77" r:id="rId41"/>
    <hyperlink ref="D79" r:id="rId42"/>
    <hyperlink ref="D81" r:id="rId43"/>
    <hyperlink ref="D83" r:id="rId44"/>
    <hyperlink ref="D85" r:id="rId45"/>
    <hyperlink ref="D87" r:id="rId46"/>
    <hyperlink ref="D89" r:id="rId47"/>
    <hyperlink ref="D91" r:id="rId48"/>
    <hyperlink ref="D93" r:id="rId49"/>
    <hyperlink ref="D95" r:id="rId50"/>
    <hyperlink ref="D97" r:id="rId51"/>
    <hyperlink ref="D99" r:id="rId52"/>
    <hyperlink ref="D101" r:id="rId53"/>
    <hyperlink ref="D102" r:id="rId54"/>
    <hyperlink ref="D103" r:id="rId55"/>
    <hyperlink ref="D104" r:id="rId56"/>
    <hyperlink ref="D105" r:id="rId57"/>
    <hyperlink ref="D106" r:id="rId58"/>
    <hyperlink ref="D107" r:id="rId59"/>
    <hyperlink ref="D108" r:id="rId60"/>
    <hyperlink ref="D109" r:id="rId61"/>
    <hyperlink ref="D110" r:id="rId62"/>
    <hyperlink ref="D112" r:id="rId63"/>
    <hyperlink ref="D114" r:id="rId64"/>
    <hyperlink ref="D116" r:id="rId65"/>
    <hyperlink ref="D118" r:id="rId66"/>
    <hyperlink ref="D120" r:id="rId67"/>
    <hyperlink ref="D122" r:id="rId68"/>
    <hyperlink ref="D124" r:id="rId69"/>
    <hyperlink ref="D126" r:id="rId70"/>
    <hyperlink ref="D111" r:id="rId71"/>
    <hyperlink ref="D113" r:id="rId72"/>
    <hyperlink ref="D115" r:id="rId73"/>
    <hyperlink ref="D117" r:id="rId74"/>
    <hyperlink ref="D119" r:id="rId75"/>
    <hyperlink ref="D121" r:id="rId76"/>
    <hyperlink ref="D123" r:id="rId77"/>
    <hyperlink ref="D125" r:id="rId78"/>
    <hyperlink ref="D127" r:id="rId79"/>
    <hyperlink ref="D139" r:id="rId80"/>
    <hyperlink ref="D140" r:id="rId81"/>
    <hyperlink ref="D141" r:id="rId82"/>
    <hyperlink ref="D143" r:id="rId83"/>
    <hyperlink ref="D142" r:id="rId84"/>
    <hyperlink ref="D146" r:id="rId85"/>
    <hyperlink ref="D147" r:id="rId86"/>
    <hyperlink ref="D151" r:id="rId87"/>
    <hyperlink ref="D152" r:id="rId88"/>
    <hyperlink ref="D153" r:id="rId89"/>
    <hyperlink ref="D154" r:id="rId90"/>
    <hyperlink ref="D156" r:id="rId91"/>
    <hyperlink ref="D158" r:id="rId92"/>
    <hyperlink ref="D155" r:id="rId93"/>
    <hyperlink ref="D157" r:id="rId94"/>
    <hyperlink ref="D159" r:id="rId95"/>
    <hyperlink ref="D160" r:id="rId96"/>
    <hyperlink ref="D161" r:id="rId97"/>
    <hyperlink ref="D162" r:id="rId98"/>
    <hyperlink ref="D163" r:id="rId99"/>
    <hyperlink ref="D164" r:id="rId100"/>
    <hyperlink ref="D172" r:id="rId101"/>
    <hyperlink ref="D173" r:id="rId102"/>
    <hyperlink ref="D174" r:id="rId103"/>
    <hyperlink ref="D175" r:id="rId104"/>
    <hyperlink ref="D176" r:id="rId105"/>
    <hyperlink ref="C21" r:id="rId106"/>
    <hyperlink ref="C22" r:id="rId107"/>
    <hyperlink ref="C25" r:id="rId108"/>
    <hyperlink ref="C30" r:id="rId109"/>
    <hyperlink ref="C31" r:id="rId110"/>
    <hyperlink ref="C32" r:id="rId111"/>
    <hyperlink ref="C33" r:id="rId112"/>
    <hyperlink ref="C34" r:id="rId113"/>
    <hyperlink ref="C35" r:id="rId114"/>
    <hyperlink ref="C36" r:id="rId115"/>
    <hyperlink ref="C37" r:id="rId116"/>
    <hyperlink ref="C40" r:id="rId117"/>
    <hyperlink ref="C46" r:id="rId118"/>
    <hyperlink ref="C47" r:id="rId119"/>
    <hyperlink ref="C48" r:id="rId120"/>
    <hyperlink ref="C49" r:id="rId121"/>
    <hyperlink ref="C50" r:id="rId122"/>
    <hyperlink ref="C51" r:id="rId123"/>
    <hyperlink ref="C52" r:id="rId124"/>
    <hyperlink ref="C53" r:id="rId125"/>
    <hyperlink ref="C54" r:id="rId126"/>
    <hyperlink ref="C58" r:id="rId127"/>
    <hyperlink ref="C71" r:id="rId128"/>
    <hyperlink ref="C72" r:id="rId129"/>
    <hyperlink ref="C82" r:id="rId130"/>
    <hyperlink ref="C92" r:id="rId131"/>
    <hyperlink ref="C102" r:id="rId132" display="Working Chance"/>
    <hyperlink ref="C103" r:id="rId133"/>
    <hyperlink ref="C104" r:id="rId134" display="A4e - First Steps Programme."/>
    <hyperlink ref="C105" r:id="rId135"/>
    <hyperlink ref="C106" r:id="rId136"/>
    <hyperlink ref="C107" r:id="rId137"/>
    <hyperlink ref="C108" r:id="rId138"/>
    <hyperlink ref="C109" r:id="rId139"/>
    <hyperlink ref="C110" r:id="rId140"/>
    <hyperlink ref="C111" r:id="rId141"/>
    <hyperlink ref="C112" r:id="rId142"/>
    <hyperlink ref="C113" r:id="rId143"/>
    <hyperlink ref="C114" r:id="rId144"/>
    <hyperlink ref="C115" r:id="rId145"/>
    <hyperlink ref="C116" r:id="rId146"/>
    <hyperlink ref="C117" r:id="rId147"/>
    <hyperlink ref="C118" r:id="rId148"/>
    <hyperlink ref="C119" r:id="rId149"/>
    <hyperlink ref="C120" r:id="rId150"/>
    <hyperlink ref="C121" r:id="rId151"/>
    <hyperlink ref="C122" r:id="rId152"/>
    <hyperlink ref="C123" r:id="rId153"/>
    <hyperlink ref="C124" r:id="rId154"/>
    <hyperlink ref="C125" r:id="rId155"/>
    <hyperlink ref="C126" r:id="rId156"/>
    <hyperlink ref="C127" r:id="rId157"/>
    <hyperlink ref="C73" r:id="rId158"/>
    <hyperlink ref="C74" r:id="rId159"/>
    <hyperlink ref="C75" r:id="rId160"/>
    <hyperlink ref="C76" r:id="rId161"/>
    <hyperlink ref="C77" r:id="rId162"/>
    <hyperlink ref="C78" r:id="rId163"/>
    <hyperlink ref="C79" r:id="rId164"/>
    <hyperlink ref="C80" r:id="rId165"/>
    <hyperlink ref="C81" r:id="rId166"/>
    <hyperlink ref="C83" r:id="rId167"/>
    <hyperlink ref="C84" r:id="rId168"/>
    <hyperlink ref="C85" r:id="rId169"/>
    <hyperlink ref="C86" r:id="rId170"/>
    <hyperlink ref="C87" r:id="rId171"/>
    <hyperlink ref="C88" r:id="rId172"/>
    <hyperlink ref="C89" r:id="rId173"/>
    <hyperlink ref="C90" r:id="rId174"/>
    <hyperlink ref="C91" r:id="rId175"/>
    <hyperlink ref="C93" r:id="rId176"/>
    <hyperlink ref="C94" r:id="rId177"/>
    <hyperlink ref="C95" r:id="rId178"/>
    <hyperlink ref="C96" r:id="rId179"/>
    <hyperlink ref="C97" r:id="rId180"/>
    <hyperlink ref="C98" r:id="rId181"/>
    <hyperlink ref="C99" r:id="rId182"/>
    <hyperlink ref="C100" r:id="rId183"/>
    <hyperlink ref="C101" r:id="rId184"/>
    <hyperlink ref="C139" r:id="rId185" display="Prisoners Education Trust - Overall"/>
    <hyperlink ref="C140" r:id="rId186" display="Prisoners Education Trust - Grants for Open University courses"/>
    <hyperlink ref="C141" r:id="rId187" display="Prisoners Education Trust - Grants for accredited courses funded by PET through BIS grants"/>
    <hyperlink ref="C142" r:id="rId188" display="Prisoners Education Trust - Grants for unaccredited courses funded by PET through BIS grants"/>
    <hyperlink ref="C143" r:id="rId189" display="Prisoners Education Trust - Grants for art and hobby materials"/>
    <hyperlink ref="C146" r:id="rId190"/>
    <hyperlink ref="C147" r:id="rId191"/>
    <hyperlink ref="C151" r:id="rId192" display="Langley House Trust"/>
    <hyperlink ref="C152" r:id="rId193"/>
    <hyperlink ref="C153" r:id="rId194"/>
    <hyperlink ref="C154" r:id="rId195"/>
    <hyperlink ref="C155" r:id="rId196"/>
    <hyperlink ref="C156" r:id="rId197"/>
    <hyperlink ref="C157" r:id="rId198"/>
    <hyperlink ref="C158" r:id="rId199"/>
    <hyperlink ref="C159" r:id="rId200" display="NOMS Bail Accommodation and Support Services (BASS) - Bail with a prison or probation sentence"/>
    <hyperlink ref="C160" r:id="rId201" display="NOMS Bail Accommodation and Support Services (BASS) - Bail with a conditional discharge or fine "/>
    <hyperlink ref="C161" r:id="rId202" display="NOMS Bail Accommodation and Support Services (BASS) - Home Detention Curfew Order following release from custody"/>
    <hyperlink ref="C162" r:id="rId203"/>
    <hyperlink ref="C163" r:id="rId204"/>
    <hyperlink ref="C164" r:id="rId205"/>
    <hyperlink ref="C172" r:id="rId206"/>
    <hyperlink ref="C173" r:id="rId207"/>
    <hyperlink ref="C174" r:id="rId208"/>
    <hyperlink ref="C175" r:id="rId209"/>
    <hyperlink ref="C176" r:id="rId210"/>
    <hyperlink ref="B13" location="'Multi-Purpose Interventions'!A1" display="Multi-Purpose Interventions"/>
    <hyperlink ref="D17" r:id="rId211"/>
    <hyperlink ref="C17" r:id="rId212"/>
    <hyperlink ref="B178" location="'Bespoke Comparisons'!A1" display="Bespoke Comparisons"/>
    <hyperlink ref="D131" r:id="rId213"/>
    <hyperlink ref="D132" r:id="rId214"/>
    <hyperlink ref="D133" r:id="rId215"/>
    <hyperlink ref="D134" r:id="rId216"/>
    <hyperlink ref="D135" r:id="rId217"/>
    <hyperlink ref="D136" r:id="rId218"/>
    <hyperlink ref="D137" r:id="rId219"/>
    <hyperlink ref="D138" r:id="rId220"/>
    <hyperlink ref="D29" r:id="rId221"/>
    <hyperlink ref="D182" r:id="rId222"/>
    <hyperlink ref="D183" r:id="rId223"/>
    <hyperlink ref="D184" r:id="rId224"/>
    <hyperlink ref="D185" r:id="rId225"/>
    <hyperlink ref="D171" r:id="rId226"/>
    <hyperlink ref="D20" r:id="rId227"/>
    <hyperlink ref="D170" r:id="rId228"/>
    <hyperlink ref="C171" r:id="rId229"/>
    <hyperlink ref="C170" r:id="rId230"/>
    <hyperlink ref="C70" r:id="rId231"/>
    <hyperlink ref="D70" r:id="rId232"/>
    <hyperlink ref="C29" r:id="rId233" display="Safeground - Family Man Programme - fifth request"/>
    <hyperlink ref="C20" r:id="rId234"/>
    <hyperlink ref="B60" location="'Substance Misuse'!A1" display="Substance Misuse"/>
    <hyperlink ref="D63" r:id="rId235"/>
    <hyperlink ref="D67" r:id="rId236"/>
    <hyperlink ref="D68" r:id="rId237"/>
    <hyperlink ref="D69" r:id="rId238"/>
    <hyperlink ref="C67" r:id="rId239" display="NOMS CFO (March 2011 - Dec 2012) Delivered during community sentences: National Analysis"/>
    <hyperlink ref="C68" r:id="rId240"/>
    <hyperlink ref="C69" r:id="rId241" display="NOMS CFO (March 2011 - Dec 2012) Delivered in custody: National Analysis"/>
    <hyperlink ref="C63" r:id="rId242"/>
    <hyperlink ref="C131" r:id="rId243"/>
    <hyperlink ref="C132" r:id="rId244"/>
    <hyperlink ref="C133" r:id="rId245"/>
    <hyperlink ref="C134" r:id="rId246" display="Prisoners Education Trust - Arts/Hobby Materials - second request"/>
    <hyperlink ref="C135" r:id="rId247" display="Prisoners Education Trust - BIS Accredited Courses - second request"/>
    <hyperlink ref="C136" r:id="rId248" display="Prisoners Education Trust - Open University Courses - second request"/>
    <hyperlink ref="C137" r:id="rId249"/>
    <hyperlink ref="C138" r:id="rId250"/>
    <hyperlink ref="C182" r:id="rId251"/>
    <hyperlink ref="C183" r:id="rId252"/>
    <hyperlink ref="C184" r:id="rId253"/>
    <hyperlink ref="C185" r:id="rId254"/>
    <hyperlink ref="D179" r:id="rId255"/>
    <hyperlink ref="D180" r:id="rId256"/>
    <hyperlink ref="D181" r:id="rId257"/>
    <hyperlink ref="C62" r:id="rId258"/>
    <hyperlink ref="D62" r:id="rId259"/>
    <hyperlink ref="D61" r:id="rId260"/>
    <hyperlink ref="D169" r:id="rId261"/>
    <hyperlink ref="D150" r:id="rId262"/>
    <hyperlink ref="C150" r:id="rId263"/>
    <hyperlink ref="D45" r:id="rId264"/>
    <hyperlink ref="D16" r:id="rId265"/>
    <hyperlink ref="D66" r:id="rId266"/>
    <hyperlink ref="D28" r:id="rId267"/>
    <hyperlink ref="D15" r:id="rId268"/>
    <hyperlink ref="B202" location="'Bespoke comparisons'!A1" display="Bespoke comparisons"/>
    <hyperlink ref="D130" r:id="rId269"/>
    <hyperlink ref="D8" r:id="rId270"/>
    <hyperlink ref="D168" r:id="rId271"/>
    <hyperlink ref="D44" r:id="rId272"/>
    <hyperlink ref="D57" r:id="rId273"/>
    <hyperlink ref="C15" r:id="rId274"/>
    <hyperlink ref="C16" r:id="rId275"/>
    <hyperlink ref="C28" r:id="rId276"/>
    <hyperlink ref="C44" r:id="rId277"/>
    <hyperlink ref="C45" r:id="rId278"/>
    <hyperlink ref="C61" r:id="rId279"/>
    <hyperlink ref="C66" r:id="rId280"/>
    <hyperlink ref="C130" r:id="rId281"/>
    <hyperlink ref="C168" r:id="rId282"/>
    <hyperlink ref="C169" r:id="rId283"/>
    <hyperlink ref="C179" r:id="rId284"/>
    <hyperlink ref="C180" r:id="rId285"/>
    <hyperlink ref="C181" r:id="rId286"/>
    <hyperlink ref="D167" r:id="rId287"/>
    <hyperlink ref="D14" r:id="rId288"/>
    <hyperlink ref="D43" r:id="rId289"/>
    <hyperlink ref="B8" location="' April 2017 Inspire Programme'!A1" display="' April 2017 Inspire Programme'!A1"/>
    <hyperlink ref="B9" location="'April 2017 St Giles Trust'!A1" display="'April 2017 St Giles Trust'!A1"/>
    <hyperlink ref="D9" r:id="rId290"/>
    <hyperlink ref="C57" r:id="rId291"/>
    <hyperlink ref="B204" location="Documentation!A1" display="Documentation"/>
  </hyperlinks>
  <pageMargins left="0.75" right="0.75" top="1" bottom="1" header="0.5" footer="0.5"/>
  <pageSetup paperSize="9" orientation="portrait" r:id="rId292"/>
  <headerFooter alignWithMargins="0"/>
  <drawing r:id="rId29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1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6" customWidth="1"/>
    <col min="6" max="6" width="33.7109375" customWidth="1"/>
    <col min="7" max="8" width="30.7109375" customWidth="1"/>
  </cols>
  <sheetData>
    <row r="1" spans="1:78" s="3" customFormat="1" ht="15.75" x14ac:dyDescent="0.25">
      <c r="B1" s="3" t="s">
        <v>879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thickBot="1" x14ac:dyDescent="0.25">
      <c r="B3" s="148" t="s">
        <v>884</v>
      </c>
      <c r="C3" s="124" t="s">
        <v>883</v>
      </c>
      <c r="D3" s="83" t="s">
        <v>312</v>
      </c>
      <c r="E3" s="83" t="s">
        <v>314</v>
      </c>
      <c r="F3" s="83" t="s">
        <v>456</v>
      </c>
      <c r="G3" s="124" t="s">
        <v>685</v>
      </c>
      <c r="H3" s="137" t="s">
        <v>711</v>
      </c>
    </row>
    <row r="4" spans="1:78" s="12" customFormat="1" ht="335.25" customHeight="1" thickBot="1" x14ac:dyDescent="0.25">
      <c r="A4" s="40">
        <v>1</v>
      </c>
      <c r="B4" s="148" t="s">
        <v>1105</v>
      </c>
      <c r="C4" s="153" t="s">
        <v>1076</v>
      </c>
      <c r="D4" s="262" t="s">
        <v>1081</v>
      </c>
      <c r="E4" s="153" t="s">
        <v>1089</v>
      </c>
      <c r="F4" s="262" t="s">
        <v>1082</v>
      </c>
      <c r="G4" s="153" t="s">
        <v>1083</v>
      </c>
      <c r="H4" s="155" t="s">
        <v>1077</v>
      </c>
    </row>
    <row r="5" spans="1:78" s="12" customFormat="1" ht="153.75" thickBot="1" x14ac:dyDescent="0.25">
      <c r="A5" s="40">
        <v>2</v>
      </c>
      <c r="B5" s="148" t="s">
        <v>1051</v>
      </c>
      <c r="C5" s="153" t="s">
        <v>1055</v>
      </c>
      <c r="D5" s="153" t="s">
        <v>1052</v>
      </c>
      <c r="E5" s="153" t="s">
        <v>1062</v>
      </c>
      <c r="F5" s="153" t="s">
        <v>1064</v>
      </c>
      <c r="G5" s="138" t="s">
        <v>218</v>
      </c>
      <c r="H5" s="139" t="s">
        <v>218</v>
      </c>
    </row>
    <row r="6" spans="1:78" s="12" customFormat="1" ht="248.25" customHeight="1" thickBot="1" x14ac:dyDescent="0.25">
      <c r="A6" s="173">
        <v>3</v>
      </c>
      <c r="B6" s="148" t="s">
        <v>885</v>
      </c>
      <c r="C6" s="153" t="s">
        <v>980</v>
      </c>
      <c r="D6" s="153" t="s">
        <v>982</v>
      </c>
      <c r="E6" s="153" t="s">
        <v>984</v>
      </c>
      <c r="F6" s="153" t="s">
        <v>985</v>
      </c>
      <c r="G6" s="153" t="s">
        <v>986</v>
      </c>
      <c r="H6" s="155" t="s">
        <v>987</v>
      </c>
    </row>
    <row r="7" spans="1:78" s="12" customFormat="1" ht="204.75" thickBot="1" x14ac:dyDescent="0.25">
      <c r="A7" s="173">
        <v>4</v>
      </c>
      <c r="B7" s="5" t="s">
        <v>597</v>
      </c>
      <c r="C7" s="18" t="s">
        <v>790</v>
      </c>
      <c r="D7" s="111" t="s">
        <v>792</v>
      </c>
      <c r="E7" s="37" t="s">
        <v>578</v>
      </c>
      <c r="F7" s="37" t="s">
        <v>579</v>
      </c>
      <c r="G7" s="138" t="s">
        <v>218</v>
      </c>
      <c r="H7" s="139" t="s">
        <v>218</v>
      </c>
    </row>
    <row r="8" spans="1:78" s="12" customFormat="1" ht="207" customHeight="1" thickBot="1" x14ac:dyDescent="0.25">
      <c r="A8" s="173">
        <v>5</v>
      </c>
      <c r="B8" s="5" t="s">
        <v>863</v>
      </c>
      <c r="C8" s="37" t="s">
        <v>269</v>
      </c>
      <c r="D8" s="37" t="s">
        <v>270</v>
      </c>
      <c r="E8" s="37" t="s">
        <v>271</v>
      </c>
      <c r="F8" s="37" t="s">
        <v>272</v>
      </c>
      <c r="G8" s="138" t="s">
        <v>218</v>
      </c>
      <c r="H8" s="139" t="s">
        <v>218</v>
      </c>
    </row>
    <row r="9" spans="1:78" ht="203.25" customHeight="1" thickBot="1" x14ac:dyDescent="0.25">
      <c r="A9" s="173">
        <v>6</v>
      </c>
      <c r="B9" s="5" t="s">
        <v>59</v>
      </c>
      <c r="C9" s="6" t="s">
        <v>552</v>
      </c>
      <c r="D9" s="7" t="s">
        <v>553</v>
      </c>
      <c r="E9" s="7" t="s">
        <v>461</v>
      </c>
      <c r="F9" s="7" t="s">
        <v>562</v>
      </c>
      <c r="G9" s="138" t="s">
        <v>218</v>
      </c>
      <c r="H9" s="139" t="s">
        <v>218</v>
      </c>
    </row>
    <row r="10" spans="1:78" ht="150.75" customHeight="1" thickBot="1" x14ac:dyDescent="0.25">
      <c r="A10" s="173">
        <v>7</v>
      </c>
      <c r="B10" s="5" t="s">
        <v>504</v>
      </c>
      <c r="C10" s="6" t="s">
        <v>315</v>
      </c>
      <c r="D10" s="7" t="s">
        <v>426</v>
      </c>
      <c r="E10" s="7" t="s">
        <v>462</v>
      </c>
      <c r="F10" s="7" t="s">
        <v>218</v>
      </c>
      <c r="G10" s="138" t="s">
        <v>218</v>
      </c>
      <c r="H10" s="139" t="s">
        <v>218</v>
      </c>
    </row>
    <row r="11" spans="1:78" ht="165.75" customHeight="1" thickBot="1" x14ac:dyDescent="0.25">
      <c r="A11" s="173">
        <v>8</v>
      </c>
      <c r="B11" s="5" t="s">
        <v>505</v>
      </c>
      <c r="C11" s="6" t="s">
        <v>554</v>
      </c>
      <c r="D11" s="7" t="s">
        <v>352</v>
      </c>
      <c r="E11" s="7" t="s">
        <v>463</v>
      </c>
      <c r="F11" s="7" t="s">
        <v>218</v>
      </c>
      <c r="G11" s="138" t="s">
        <v>218</v>
      </c>
      <c r="H11" s="139" t="s">
        <v>218</v>
      </c>
    </row>
    <row r="12" spans="1:78" ht="189" customHeight="1" thickBot="1" x14ac:dyDescent="0.25">
      <c r="A12" s="175">
        <v>9</v>
      </c>
      <c r="B12" s="5" t="s">
        <v>506</v>
      </c>
      <c r="C12" s="6" t="s">
        <v>302</v>
      </c>
      <c r="D12" s="7" t="s">
        <v>395</v>
      </c>
      <c r="E12" s="7" t="s">
        <v>464</v>
      </c>
      <c r="F12" s="7" t="s">
        <v>218</v>
      </c>
      <c r="G12" s="138" t="s">
        <v>218</v>
      </c>
      <c r="H12" s="139" t="s">
        <v>218</v>
      </c>
    </row>
    <row r="13" spans="1:78" ht="188.25" customHeight="1" thickBot="1" x14ac:dyDescent="0.25">
      <c r="A13" s="258">
        <v>10</v>
      </c>
      <c r="B13" s="5" t="s">
        <v>507</v>
      </c>
      <c r="C13" s="6" t="s">
        <v>496</v>
      </c>
      <c r="D13" s="7" t="s">
        <v>217</v>
      </c>
      <c r="E13" s="7" t="s">
        <v>218</v>
      </c>
      <c r="F13" s="7" t="s">
        <v>218</v>
      </c>
      <c r="G13" s="138" t="s">
        <v>218</v>
      </c>
      <c r="H13" s="139" t="s">
        <v>218</v>
      </c>
    </row>
    <row r="14" spans="1:78" ht="188.25" customHeight="1" thickBot="1" x14ac:dyDescent="0.25">
      <c r="A14" s="258">
        <v>11</v>
      </c>
      <c r="B14" s="5" t="s">
        <v>508</v>
      </c>
      <c r="C14" s="6" t="s">
        <v>309</v>
      </c>
      <c r="D14" s="7" t="s">
        <v>310</v>
      </c>
      <c r="E14" s="7" t="s">
        <v>218</v>
      </c>
      <c r="F14" s="7" t="s">
        <v>218</v>
      </c>
      <c r="G14" s="138" t="s">
        <v>218</v>
      </c>
      <c r="H14" s="139" t="s">
        <v>218</v>
      </c>
    </row>
    <row r="15" spans="1:78" ht="179.25" thickBot="1" x14ac:dyDescent="0.25">
      <c r="A15" s="252"/>
      <c r="B15" s="5" t="s">
        <v>509</v>
      </c>
      <c r="C15" s="6" t="s">
        <v>109</v>
      </c>
      <c r="D15" s="7" t="s">
        <v>530</v>
      </c>
      <c r="E15" s="7" t="s">
        <v>218</v>
      </c>
      <c r="F15" s="7" t="s">
        <v>218</v>
      </c>
      <c r="G15" s="138" t="s">
        <v>218</v>
      </c>
      <c r="H15" s="139" t="s">
        <v>218</v>
      </c>
    </row>
    <row r="16" spans="1:78" x14ac:dyDescent="0.2">
      <c r="A16" s="72"/>
    </row>
    <row r="17" spans="2:2" x14ac:dyDescent="0.2">
      <c r="B17" s="73"/>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5"/>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8" width="30.7109375" customWidth="1"/>
  </cols>
  <sheetData>
    <row r="1" spans="1:8" ht="15.75" x14ac:dyDescent="0.25">
      <c r="A1" s="245"/>
      <c r="B1" s="3" t="s">
        <v>878</v>
      </c>
    </row>
    <row r="2" spans="1:8" ht="15.75" thickBot="1" x14ac:dyDescent="0.25">
      <c r="A2" s="245"/>
    </row>
    <row r="3" spans="1:8" ht="86.25" customHeight="1" thickBot="1" x14ac:dyDescent="0.25">
      <c r="A3" s="12"/>
      <c r="B3" s="148" t="s">
        <v>884</v>
      </c>
      <c r="C3" s="124" t="s">
        <v>883</v>
      </c>
      <c r="D3" s="13" t="s">
        <v>312</v>
      </c>
      <c r="E3" s="13" t="s">
        <v>314</v>
      </c>
      <c r="F3" s="13" t="s">
        <v>456</v>
      </c>
      <c r="G3" s="164" t="s">
        <v>685</v>
      </c>
      <c r="H3" s="165" t="s">
        <v>711</v>
      </c>
    </row>
    <row r="4" spans="1:8" ht="240" customHeight="1" thickBot="1" x14ac:dyDescent="0.25">
      <c r="A4" s="253">
        <v>1</v>
      </c>
      <c r="B4" s="148" t="s">
        <v>1067</v>
      </c>
      <c r="C4" s="153" t="s">
        <v>1068</v>
      </c>
      <c r="D4" s="18" t="s">
        <v>1069</v>
      </c>
      <c r="E4" s="18" t="s">
        <v>1070</v>
      </c>
      <c r="F4" s="18" t="s">
        <v>1071</v>
      </c>
      <c r="G4" s="138" t="s">
        <v>218</v>
      </c>
      <c r="H4" s="139" t="s">
        <v>218</v>
      </c>
    </row>
    <row r="5" spans="1:8" ht="200.25" customHeight="1" thickBot="1" x14ac:dyDescent="0.25">
      <c r="A5" s="173">
        <v>2</v>
      </c>
      <c r="B5" s="5" t="s">
        <v>510</v>
      </c>
      <c r="C5" s="24" t="s">
        <v>101</v>
      </c>
      <c r="D5" s="24" t="s">
        <v>108</v>
      </c>
      <c r="E5" s="24" t="s">
        <v>465</v>
      </c>
      <c r="F5" s="7" t="s">
        <v>218</v>
      </c>
      <c r="G5" s="138" t="s">
        <v>218</v>
      </c>
      <c r="H5" s="139" t="s">
        <v>218</v>
      </c>
    </row>
  </sheetData>
  <phoneticPr fontId="3"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Normal="100" workbookViewId="0">
      <pane xSplit="2" topLeftCell="C1" activePane="topRight" state="frozen"/>
      <selection pane="topRight"/>
    </sheetView>
  </sheetViews>
  <sheetFormatPr defaultRowHeight="12.75" x14ac:dyDescent="0.2"/>
  <cols>
    <col min="1" max="1" width="4.28515625" customWidth="1"/>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A1" s="245"/>
      <c r="B1" s="3" t="s">
        <v>877</v>
      </c>
    </row>
    <row r="2" spans="1:8" ht="15.75" thickBot="1" x14ac:dyDescent="0.25">
      <c r="A2" s="245"/>
    </row>
    <row r="3" spans="1:8" ht="45.75" customHeight="1" thickBot="1" x14ac:dyDescent="0.25">
      <c r="A3" s="9"/>
      <c r="B3" s="148" t="s">
        <v>884</v>
      </c>
      <c r="C3" s="124" t="s">
        <v>883</v>
      </c>
      <c r="D3" s="83" t="s">
        <v>312</v>
      </c>
      <c r="E3" s="83" t="s">
        <v>314</v>
      </c>
      <c r="F3" s="83" t="s">
        <v>456</v>
      </c>
      <c r="G3" s="124" t="s">
        <v>685</v>
      </c>
      <c r="H3" s="137" t="s">
        <v>711</v>
      </c>
    </row>
    <row r="4" spans="1:8" s="186" customFormat="1" ht="343.5" customHeight="1" thickBot="1" x14ac:dyDescent="0.25">
      <c r="A4" s="174">
        <v>1</v>
      </c>
      <c r="B4" s="5" t="s">
        <v>845</v>
      </c>
      <c r="C4" s="18" t="s">
        <v>811</v>
      </c>
      <c r="D4" s="185" t="s">
        <v>813</v>
      </c>
      <c r="E4" s="185" t="s">
        <v>981</v>
      </c>
      <c r="F4" s="18" t="s">
        <v>816</v>
      </c>
      <c r="G4" s="18" t="s">
        <v>218</v>
      </c>
      <c r="H4" s="166" t="s">
        <v>218</v>
      </c>
    </row>
    <row r="5" spans="1:8" ht="318.75" customHeight="1" thickBot="1" x14ac:dyDescent="0.25">
      <c r="A5" s="174">
        <v>2</v>
      </c>
      <c r="B5" s="172" t="s">
        <v>867</v>
      </c>
      <c r="C5" s="18" t="s">
        <v>795</v>
      </c>
      <c r="D5" s="153" t="s">
        <v>796</v>
      </c>
      <c r="E5" s="153" t="s">
        <v>801</v>
      </c>
      <c r="F5" s="153" t="s">
        <v>802</v>
      </c>
      <c r="G5" s="153" t="s">
        <v>803</v>
      </c>
      <c r="H5" s="155" t="s">
        <v>804</v>
      </c>
    </row>
    <row r="6" spans="1:8" ht="307.5" customHeight="1" thickBot="1" x14ac:dyDescent="0.25">
      <c r="A6" s="40">
        <v>3</v>
      </c>
      <c r="B6" s="5" t="s">
        <v>866</v>
      </c>
      <c r="C6" s="167" t="s">
        <v>748</v>
      </c>
      <c r="D6" s="18" t="s">
        <v>749</v>
      </c>
      <c r="E6" s="18" t="s">
        <v>751</v>
      </c>
      <c r="F6" s="18" t="s">
        <v>750</v>
      </c>
      <c r="G6" s="18" t="s">
        <v>752</v>
      </c>
      <c r="H6" s="166" t="s">
        <v>753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8"/>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1" customWidth="1"/>
    <col min="2" max="2" width="30.140625" style="32" customWidth="1"/>
    <col min="3" max="3" width="51.7109375" style="32" customWidth="1"/>
    <col min="4" max="4" width="39.7109375" style="32" customWidth="1"/>
    <col min="5" max="5" width="37.28515625" style="32" customWidth="1"/>
    <col min="6" max="6" width="39.140625" style="32" customWidth="1"/>
    <col min="7" max="7" width="27.7109375" style="32" customWidth="1"/>
    <col min="8" max="8" width="30.7109375" style="32" customWidth="1"/>
    <col min="9" max="16384" width="9.140625" style="32"/>
  </cols>
  <sheetData>
    <row r="1" spans="1:77" s="29" customFormat="1" ht="15.75" x14ac:dyDescent="0.25">
      <c r="B1" s="176" t="s">
        <v>876</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row>
    <row r="2" spans="1:77" ht="16.5" customHeight="1" thickBot="1" x14ac:dyDescent="0.3">
      <c r="A2" s="246"/>
    </row>
    <row r="3" spans="1:77" s="34" customFormat="1" ht="45.75" thickBot="1" x14ac:dyDescent="0.3">
      <c r="A3" s="33"/>
      <c r="B3" s="148" t="s">
        <v>884</v>
      </c>
      <c r="C3" s="124" t="s">
        <v>883</v>
      </c>
      <c r="D3" s="124" t="s">
        <v>312</v>
      </c>
      <c r="E3" s="124" t="s">
        <v>314</v>
      </c>
      <c r="F3" s="124" t="s">
        <v>456</v>
      </c>
      <c r="G3" s="124" t="s">
        <v>685</v>
      </c>
      <c r="H3" s="137" t="s">
        <v>711</v>
      </c>
    </row>
    <row r="4" spans="1:77" s="34" customFormat="1" ht="271.5" thickBot="1" x14ac:dyDescent="0.25">
      <c r="A4" s="40">
        <v>1</v>
      </c>
      <c r="B4" s="148" t="s">
        <v>1023</v>
      </c>
      <c r="C4" s="198" t="s">
        <v>1006</v>
      </c>
      <c r="D4" s="198" t="s">
        <v>1007</v>
      </c>
      <c r="E4" s="217" t="s">
        <v>1008</v>
      </c>
      <c r="F4" s="198" t="s">
        <v>1043</v>
      </c>
      <c r="G4" s="198" t="s">
        <v>218</v>
      </c>
      <c r="H4" s="199" t="s">
        <v>218</v>
      </c>
    </row>
    <row r="5" spans="1:77" s="34" customFormat="1" ht="207.75" customHeight="1" thickBot="1" x14ac:dyDescent="0.25">
      <c r="A5" s="40">
        <v>2</v>
      </c>
      <c r="B5" s="148" t="s">
        <v>974</v>
      </c>
      <c r="C5" s="153" t="s">
        <v>775</v>
      </c>
      <c r="D5" s="153" t="s">
        <v>763</v>
      </c>
      <c r="E5" s="153" t="s">
        <v>764</v>
      </c>
      <c r="F5" s="153" t="s">
        <v>765</v>
      </c>
      <c r="G5" s="153" t="s">
        <v>766</v>
      </c>
      <c r="H5" s="155" t="s">
        <v>770</v>
      </c>
    </row>
    <row r="6" spans="1:77" s="34" customFormat="1" ht="241.5" customHeight="1" thickBot="1" x14ac:dyDescent="0.25">
      <c r="A6" s="40">
        <v>3</v>
      </c>
      <c r="B6" s="148" t="s">
        <v>975</v>
      </c>
      <c r="C6" s="153" t="s">
        <v>776</v>
      </c>
      <c r="D6" s="153" t="s">
        <v>759</v>
      </c>
      <c r="E6" s="153" t="s">
        <v>760</v>
      </c>
      <c r="F6" s="153" t="s">
        <v>762</v>
      </c>
      <c r="G6" s="153" t="s">
        <v>767</v>
      </c>
      <c r="H6" s="155" t="s">
        <v>769</v>
      </c>
    </row>
    <row r="7" spans="1:77" s="34" customFormat="1" ht="217.5" thickBot="1" x14ac:dyDescent="0.25">
      <c r="A7" s="40">
        <v>4</v>
      </c>
      <c r="B7" s="148" t="s">
        <v>976</v>
      </c>
      <c r="C7" s="153" t="s">
        <v>777</v>
      </c>
      <c r="D7" s="153" t="s">
        <v>757</v>
      </c>
      <c r="E7" s="153" t="s">
        <v>758</v>
      </c>
      <c r="F7" s="153" t="s">
        <v>761</v>
      </c>
      <c r="G7" s="153" t="s">
        <v>766</v>
      </c>
      <c r="H7" s="155" t="s">
        <v>768</v>
      </c>
    </row>
    <row r="8" spans="1:77" s="12" customFormat="1" ht="257.25" customHeight="1" thickBot="1" x14ac:dyDescent="0.25">
      <c r="A8" s="40">
        <v>5</v>
      </c>
      <c r="B8" s="5" t="s">
        <v>910</v>
      </c>
      <c r="C8" s="18" t="s">
        <v>741</v>
      </c>
      <c r="D8" s="167" t="s">
        <v>742</v>
      </c>
      <c r="E8" s="18" t="s">
        <v>743</v>
      </c>
      <c r="F8" s="18" t="s">
        <v>744</v>
      </c>
      <c r="G8" s="18" t="s">
        <v>218</v>
      </c>
      <c r="H8" s="155" t="s">
        <v>218</v>
      </c>
    </row>
    <row r="9" spans="1:77" ht="314.25" customHeight="1" thickBot="1" x14ac:dyDescent="0.25">
      <c r="A9" s="89">
        <v>6</v>
      </c>
      <c r="B9" s="5" t="s">
        <v>234</v>
      </c>
      <c r="C9" s="90" t="s">
        <v>367</v>
      </c>
      <c r="D9" s="18" t="s">
        <v>820</v>
      </c>
      <c r="E9" s="18" t="s">
        <v>819</v>
      </c>
      <c r="F9" s="37" t="s">
        <v>235</v>
      </c>
      <c r="G9" s="138" t="s">
        <v>218</v>
      </c>
      <c r="H9" s="139" t="s">
        <v>218</v>
      </c>
      <c r="I9" s="135"/>
      <c r="J9" s="135"/>
    </row>
    <row r="10" spans="1:77" ht="106.5" customHeight="1" x14ac:dyDescent="0.2">
      <c r="A10" s="290"/>
      <c r="B10" s="292" t="s">
        <v>1014</v>
      </c>
      <c r="C10" s="298" t="s">
        <v>368</v>
      </c>
      <c r="D10" s="297"/>
      <c r="E10" s="297"/>
      <c r="F10" s="133"/>
      <c r="G10" s="144"/>
      <c r="H10" s="145"/>
      <c r="I10" s="135"/>
      <c r="J10" s="135"/>
    </row>
    <row r="11" spans="1:77" ht="14.25" x14ac:dyDescent="0.2">
      <c r="A11" s="290"/>
      <c r="B11" s="293"/>
      <c r="C11" s="79" t="s">
        <v>423</v>
      </c>
      <c r="D11" s="79" t="s">
        <v>23</v>
      </c>
      <c r="E11" s="295"/>
      <c r="F11" s="135"/>
      <c r="G11" s="142"/>
      <c r="H11" s="147"/>
      <c r="I11" s="135"/>
      <c r="J11" s="135"/>
    </row>
    <row r="12" spans="1:77" ht="14.25" x14ac:dyDescent="0.2">
      <c r="A12" s="290"/>
      <c r="B12" s="293"/>
      <c r="C12" s="79" t="s">
        <v>24</v>
      </c>
      <c r="D12" s="79" t="s">
        <v>338</v>
      </c>
      <c r="E12" s="295"/>
      <c r="F12" s="135"/>
      <c r="G12" s="142"/>
      <c r="H12" s="147"/>
      <c r="I12" s="135"/>
      <c r="J12" s="135"/>
    </row>
    <row r="13" spans="1:77" ht="14.25" x14ac:dyDescent="0.2">
      <c r="A13" s="290"/>
      <c r="B13" s="293"/>
      <c r="C13" s="79" t="s">
        <v>339</v>
      </c>
      <c r="D13" s="79" t="s">
        <v>340</v>
      </c>
      <c r="E13" s="295"/>
      <c r="F13" s="135"/>
      <c r="G13" s="142"/>
      <c r="H13" s="147"/>
      <c r="I13" s="135"/>
      <c r="J13" s="135"/>
    </row>
    <row r="14" spans="1:77" ht="14.25" x14ac:dyDescent="0.2">
      <c r="A14" s="290"/>
      <c r="B14" s="293"/>
      <c r="C14" s="79" t="s">
        <v>341</v>
      </c>
      <c r="D14" s="79" t="s">
        <v>342</v>
      </c>
      <c r="E14" s="295"/>
      <c r="F14" s="135"/>
      <c r="G14" s="142"/>
      <c r="H14" s="147"/>
      <c r="I14" s="135"/>
      <c r="J14" s="135"/>
    </row>
    <row r="15" spans="1:77" ht="20.25" customHeight="1" x14ac:dyDescent="0.2">
      <c r="A15" s="290"/>
      <c r="B15" s="293"/>
      <c r="C15" s="79" t="s">
        <v>343</v>
      </c>
      <c r="D15" s="79" t="s">
        <v>516</v>
      </c>
      <c r="E15" s="295"/>
      <c r="F15" s="135"/>
      <c r="G15" s="142"/>
      <c r="H15" s="147"/>
      <c r="I15" s="135"/>
      <c r="J15" s="135"/>
    </row>
    <row r="16" spans="1:77" ht="14.25" x14ac:dyDescent="0.2">
      <c r="A16" s="290"/>
      <c r="B16" s="293"/>
      <c r="C16" s="79" t="s">
        <v>517</v>
      </c>
      <c r="D16" s="79" t="s">
        <v>345</v>
      </c>
      <c r="E16" s="295"/>
      <c r="F16" s="135"/>
      <c r="G16" s="142"/>
      <c r="H16" s="147"/>
      <c r="I16" s="135"/>
      <c r="J16" s="135"/>
    </row>
    <row r="17" spans="1:10" ht="14.25" x14ac:dyDescent="0.2">
      <c r="A17" s="290"/>
      <c r="B17" s="293"/>
      <c r="C17" s="79" t="s">
        <v>346</v>
      </c>
      <c r="D17" s="79" t="s">
        <v>340</v>
      </c>
      <c r="E17" s="295"/>
      <c r="F17" s="135"/>
      <c r="G17" s="142"/>
      <c r="H17" s="147"/>
      <c r="I17" s="135"/>
      <c r="J17" s="135"/>
    </row>
    <row r="18" spans="1:10" ht="16.5" x14ac:dyDescent="0.2">
      <c r="A18" s="290"/>
      <c r="B18" s="293"/>
      <c r="C18" s="79" t="s">
        <v>532</v>
      </c>
      <c r="D18" s="79" t="s">
        <v>366</v>
      </c>
      <c r="E18" s="295"/>
      <c r="F18" s="135"/>
      <c r="G18" s="142"/>
      <c r="H18" s="147"/>
      <c r="I18" s="135"/>
      <c r="J18" s="135"/>
    </row>
    <row r="19" spans="1:10" ht="14.25" x14ac:dyDescent="0.2">
      <c r="A19" s="290"/>
      <c r="B19" s="293"/>
      <c r="C19" s="79" t="s">
        <v>348</v>
      </c>
      <c r="D19" s="79" t="s">
        <v>349</v>
      </c>
      <c r="E19" s="295"/>
      <c r="F19" s="135"/>
      <c r="G19" s="142"/>
      <c r="H19" s="147"/>
      <c r="I19" s="135"/>
      <c r="J19" s="135"/>
    </row>
    <row r="20" spans="1:10" ht="14.25" x14ac:dyDescent="0.2">
      <c r="A20" s="290"/>
      <c r="B20" s="293"/>
      <c r="C20" s="79" t="s">
        <v>518</v>
      </c>
      <c r="D20" s="79" t="s">
        <v>351</v>
      </c>
      <c r="E20" s="295"/>
      <c r="F20" s="135"/>
      <c r="G20" s="142"/>
      <c r="H20" s="147"/>
      <c r="I20" s="135"/>
      <c r="J20" s="135"/>
    </row>
    <row r="21" spans="1:10" ht="14.25" x14ac:dyDescent="0.2">
      <c r="A21" s="290"/>
      <c r="B21" s="293"/>
      <c r="C21" s="284" t="s">
        <v>359</v>
      </c>
      <c r="D21" s="285"/>
      <c r="E21" s="285"/>
      <c r="F21" s="135"/>
      <c r="G21" s="142"/>
      <c r="H21" s="147"/>
      <c r="I21" s="135"/>
      <c r="J21" s="135"/>
    </row>
    <row r="22" spans="1:10" ht="61.5" customHeight="1" x14ac:dyDescent="0.2">
      <c r="A22" s="290"/>
      <c r="B22" s="293"/>
      <c r="C22" s="286" t="s">
        <v>441</v>
      </c>
      <c r="D22" s="287"/>
      <c r="E22" s="287"/>
      <c r="F22" s="135"/>
      <c r="G22" s="142"/>
      <c r="H22" s="147"/>
      <c r="I22" s="135"/>
      <c r="J22" s="135"/>
    </row>
    <row r="23" spans="1:10" ht="96.75" customHeight="1" x14ac:dyDescent="0.2">
      <c r="A23" s="290"/>
      <c r="B23" s="293"/>
      <c r="C23" s="288" t="s">
        <v>440</v>
      </c>
      <c r="D23" s="288"/>
      <c r="E23" s="288"/>
      <c r="F23" s="135"/>
      <c r="G23" s="142"/>
      <c r="H23" s="147"/>
      <c r="I23" s="135"/>
      <c r="J23" s="135"/>
    </row>
    <row r="24" spans="1:10" ht="69" customHeight="1" x14ac:dyDescent="0.2">
      <c r="A24" s="290"/>
      <c r="B24" s="293"/>
      <c r="C24" s="286" t="s">
        <v>185</v>
      </c>
      <c r="D24" s="286"/>
      <c r="E24" s="286"/>
      <c r="F24" s="135"/>
      <c r="G24" s="142"/>
      <c r="H24" s="147"/>
      <c r="I24" s="135"/>
      <c r="J24" s="135"/>
    </row>
    <row r="25" spans="1:10" x14ac:dyDescent="0.2">
      <c r="A25" s="290"/>
      <c r="B25" s="293"/>
      <c r="C25" s="286" t="s">
        <v>12</v>
      </c>
      <c r="D25" s="286"/>
      <c r="E25" s="286"/>
      <c r="F25" s="135"/>
      <c r="G25" s="142"/>
      <c r="H25" s="147"/>
      <c r="I25" s="135"/>
      <c r="J25" s="135"/>
    </row>
    <row r="26" spans="1:10" ht="17.25" customHeight="1" thickBot="1" x14ac:dyDescent="0.25">
      <c r="A26" s="290"/>
      <c r="B26" s="294"/>
      <c r="C26" s="289" t="s">
        <v>13</v>
      </c>
      <c r="D26" s="289"/>
      <c r="E26" s="289"/>
      <c r="F26" s="149"/>
      <c r="G26" s="140" t="s">
        <v>218</v>
      </c>
      <c r="H26" s="141" t="s">
        <v>218</v>
      </c>
      <c r="I26" s="135"/>
      <c r="J26" s="135"/>
    </row>
    <row r="27" spans="1:10" s="34" customFormat="1" ht="128.25" thickBot="1" x14ac:dyDescent="0.25">
      <c r="A27" s="40">
        <v>7</v>
      </c>
      <c r="B27" s="5" t="s">
        <v>944</v>
      </c>
      <c r="C27" s="6" t="s">
        <v>31</v>
      </c>
      <c r="D27" s="37" t="s">
        <v>15</v>
      </c>
      <c r="E27" s="37" t="s">
        <v>519</v>
      </c>
      <c r="F27" s="7" t="s">
        <v>218</v>
      </c>
      <c r="G27" s="138" t="s">
        <v>218</v>
      </c>
      <c r="H27" s="139" t="s">
        <v>218</v>
      </c>
    </row>
    <row r="28" spans="1:10" s="34" customFormat="1" ht="204.75" thickBot="1" x14ac:dyDescent="0.25">
      <c r="A28" s="40">
        <v>8</v>
      </c>
      <c r="B28" s="5" t="s">
        <v>945</v>
      </c>
      <c r="C28" s="6" t="s">
        <v>32</v>
      </c>
      <c r="D28" s="37" t="s">
        <v>232</v>
      </c>
      <c r="E28" s="37" t="s">
        <v>10</v>
      </c>
      <c r="F28" s="7" t="s">
        <v>218</v>
      </c>
      <c r="G28" s="138" t="s">
        <v>218</v>
      </c>
      <c r="H28" s="139" t="s">
        <v>218</v>
      </c>
    </row>
    <row r="29" spans="1:10" s="34" customFormat="1" ht="217.5" thickBot="1" x14ac:dyDescent="0.25">
      <c r="A29" s="40">
        <v>9</v>
      </c>
      <c r="B29" s="5" t="s">
        <v>946</v>
      </c>
      <c r="C29" s="6" t="s">
        <v>32</v>
      </c>
      <c r="D29" s="37" t="s">
        <v>54</v>
      </c>
      <c r="E29" s="37" t="s">
        <v>360</v>
      </c>
      <c r="F29" s="7" t="s">
        <v>218</v>
      </c>
      <c r="G29" s="138" t="s">
        <v>218</v>
      </c>
      <c r="H29" s="139" t="s">
        <v>218</v>
      </c>
    </row>
    <row r="30" spans="1:10" s="34" customFormat="1" ht="204.75" thickBot="1" x14ac:dyDescent="0.25">
      <c r="A30" s="40">
        <v>10</v>
      </c>
      <c r="B30" s="5" t="s">
        <v>947</v>
      </c>
      <c r="C30" s="6" t="s">
        <v>32</v>
      </c>
      <c r="D30" s="37" t="s">
        <v>55</v>
      </c>
      <c r="E30" s="37" t="s">
        <v>56</v>
      </c>
      <c r="F30" s="7" t="s">
        <v>218</v>
      </c>
      <c r="G30" s="138" t="s">
        <v>218</v>
      </c>
      <c r="H30" s="139" t="s">
        <v>218</v>
      </c>
    </row>
    <row r="31" spans="1:10" s="34" customFormat="1" ht="204.75" thickBot="1" x14ac:dyDescent="0.25">
      <c r="A31" s="40">
        <v>11</v>
      </c>
      <c r="B31" s="5" t="s">
        <v>948</v>
      </c>
      <c r="C31" s="6" t="s">
        <v>32</v>
      </c>
      <c r="D31" s="37" t="s">
        <v>144</v>
      </c>
      <c r="E31" s="37" t="s">
        <v>311</v>
      </c>
      <c r="F31" s="7" t="s">
        <v>218</v>
      </c>
      <c r="G31" s="138" t="s">
        <v>218</v>
      </c>
      <c r="H31" s="139" t="s">
        <v>218</v>
      </c>
    </row>
    <row r="32" spans="1:10" s="34" customFormat="1" ht="204.75" thickBot="1" x14ac:dyDescent="0.25">
      <c r="A32" s="40">
        <v>12</v>
      </c>
      <c r="B32" s="5" t="s">
        <v>949</v>
      </c>
      <c r="C32" s="6" t="s">
        <v>32</v>
      </c>
      <c r="D32" s="37" t="s">
        <v>100</v>
      </c>
      <c r="E32" s="37" t="s">
        <v>499</v>
      </c>
      <c r="F32" s="7" t="s">
        <v>218</v>
      </c>
      <c r="G32" s="138" t="s">
        <v>218</v>
      </c>
      <c r="H32" s="139" t="s">
        <v>218</v>
      </c>
    </row>
    <row r="33" spans="1:8" s="34" customFormat="1" ht="204.75" thickBot="1" x14ac:dyDescent="0.25">
      <c r="A33" s="40">
        <v>13</v>
      </c>
      <c r="B33" s="130" t="s">
        <v>950</v>
      </c>
      <c r="C33" s="132" t="s">
        <v>32</v>
      </c>
      <c r="D33" s="91" t="s">
        <v>85</v>
      </c>
      <c r="E33" s="91" t="s">
        <v>184</v>
      </c>
      <c r="F33" s="134" t="s">
        <v>218</v>
      </c>
      <c r="G33" s="140" t="s">
        <v>218</v>
      </c>
      <c r="H33" s="141" t="s">
        <v>218</v>
      </c>
    </row>
    <row r="34" spans="1:8" s="34" customFormat="1" ht="204.75" thickBot="1" x14ac:dyDescent="0.25">
      <c r="A34" s="40">
        <v>14</v>
      </c>
      <c r="B34" s="5" t="s">
        <v>951</v>
      </c>
      <c r="C34" s="6" t="s">
        <v>32</v>
      </c>
      <c r="D34" s="37" t="s">
        <v>193</v>
      </c>
      <c r="E34" s="37" t="s">
        <v>194</v>
      </c>
      <c r="F34" s="7" t="s">
        <v>218</v>
      </c>
      <c r="G34" s="138" t="s">
        <v>218</v>
      </c>
      <c r="H34" s="139" t="s">
        <v>218</v>
      </c>
    </row>
    <row r="35" spans="1:8" s="34" customFormat="1" ht="204.75" thickBot="1" x14ac:dyDescent="0.25">
      <c r="A35" s="40">
        <v>15</v>
      </c>
      <c r="B35" s="130" t="s">
        <v>952</v>
      </c>
      <c r="C35" s="132" t="s">
        <v>32</v>
      </c>
      <c r="D35" s="91" t="s">
        <v>418</v>
      </c>
      <c r="E35" s="91" t="s">
        <v>277</v>
      </c>
      <c r="F35" s="134" t="s">
        <v>218</v>
      </c>
      <c r="G35" s="140" t="s">
        <v>218</v>
      </c>
      <c r="H35" s="141" t="s">
        <v>218</v>
      </c>
    </row>
    <row r="36" spans="1:8" s="34" customFormat="1" ht="204.75" thickBot="1" x14ac:dyDescent="0.25">
      <c r="A36" s="40">
        <v>16</v>
      </c>
      <c r="B36" s="5" t="s">
        <v>953</v>
      </c>
      <c r="C36" s="6" t="s">
        <v>32</v>
      </c>
      <c r="D36" s="37" t="s">
        <v>278</v>
      </c>
      <c r="E36" s="37" t="s">
        <v>455</v>
      </c>
      <c r="F36" s="7" t="s">
        <v>218</v>
      </c>
      <c r="G36" s="138" t="s">
        <v>218</v>
      </c>
      <c r="H36" s="139" t="s">
        <v>218</v>
      </c>
    </row>
    <row r="37" spans="1:8" s="34" customFormat="1" ht="117.75" thickBot="1" x14ac:dyDescent="0.25">
      <c r="A37" s="40">
        <v>17</v>
      </c>
      <c r="B37" s="5" t="s">
        <v>954</v>
      </c>
      <c r="C37" s="6" t="s">
        <v>33</v>
      </c>
      <c r="D37" s="37" t="s">
        <v>443</v>
      </c>
      <c r="E37" s="6" t="s">
        <v>442</v>
      </c>
      <c r="F37" s="7" t="s">
        <v>218</v>
      </c>
      <c r="G37" s="138" t="s">
        <v>218</v>
      </c>
      <c r="H37" s="139" t="s">
        <v>218</v>
      </c>
    </row>
    <row r="38" spans="1:8" s="34" customFormat="1" ht="217.5" thickBot="1" x14ac:dyDescent="0.25">
      <c r="A38" s="40">
        <v>18</v>
      </c>
      <c r="B38" s="130" t="s">
        <v>955</v>
      </c>
      <c r="C38" s="132" t="s">
        <v>34</v>
      </c>
      <c r="D38" s="91" t="s">
        <v>191</v>
      </c>
      <c r="E38" s="132" t="s">
        <v>192</v>
      </c>
      <c r="F38" s="134" t="s">
        <v>218</v>
      </c>
      <c r="G38" s="140" t="s">
        <v>218</v>
      </c>
      <c r="H38" s="141" t="s">
        <v>218</v>
      </c>
    </row>
    <row r="39" spans="1:8" s="34" customFormat="1" ht="217.5" thickBot="1" x14ac:dyDescent="0.25">
      <c r="A39" s="40">
        <v>19</v>
      </c>
      <c r="B39" s="5" t="s">
        <v>956</v>
      </c>
      <c r="C39" s="6" t="s">
        <v>34</v>
      </c>
      <c r="D39" s="37" t="s">
        <v>143</v>
      </c>
      <c r="E39" s="6" t="s">
        <v>525</v>
      </c>
      <c r="F39" s="7" t="s">
        <v>218</v>
      </c>
      <c r="G39" s="138" t="s">
        <v>218</v>
      </c>
      <c r="H39" s="139" t="s">
        <v>218</v>
      </c>
    </row>
    <row r="40" spans="1:8" s="34" customFormat="1" ht="217.5" thickBot="1" x14ac:dyDescent="0.25">
      <c r="A40" s="40">
        <v>20</v>
      </c>
      <c r="B40" s="5" t="s">
        <v>957</v>
      </c>
      <c r="C40" s="6" t="s">
        <v>34</v>
      </c>
      <c r="D40" s="37" t="s">
        <v>60</v>
      </c>
      <c r="E40" s="6" t="s">
        <v>404</v>
      </c>
      <c r="F40" s="7" t="s">
        <v>218</v>
      </c>
      <c r="G40" s="138" t="s">
        <v>218</v>
      </c>
      <c r="H40" s="139" t="s">
        <v>218</v>
      </c>
    </row>
    <row r="41" spans="1:8" s="34" customFormat="1" ht="217.5" thickBot="1" x14ac:dyDescent="0.25">
      <c r="A41" s="40">
        <v>21</v>
      </c>
      <c r="B41" s="5" t="s">
        <v>958</v>
      </c>
      <c r="C41" s="6" t="s">
        <v>34</v>
      </c>
      <c r="D41" s="37" t="s">
        <v>206</v>
      </c>
      <c r="E41" s="6" t="s">
        <v>438</v>
      </c>
      <c r="F41" s="7" t="s">
        <v>218</v>
      </c>
      <c r="G41" s="138" t="s">
        <v>218</v>
      </c>
      <c r="H41" s="139" t="s">
        <v>218</v>
      </c>
    </row>
    <row r="42" spans="1:8" s="34" customFormat="1" ht="234.75" thickBot="1" x14ac:dyDescent="0.25">
      <c r="A42" s="40">
        <v>22</v>
      </c>
      <c r="B42" s="5" t="s">
        <v>959</v>
      </c>
      <c r="C42" s="6" t="s">
        <v>34</v>
      </c>
      <c r="D42" s="37" t="s">
        <v>405</v>
      </c>
      <c r="E42" s="6" t="s">
        <v>178</v>
      </c>
      <c r="F42" s="7" t="s">
        <v>218</v>
      </c>
      <c r="G42" s="138" t="s">
        <v>218</v>
      </c>
      <c r="H42" s="139" t="s">
        <v>218</v>
      </c>
    </row>
    <row r="43" spans="1:8" s="34" customFormat="1" ht="166.5" thickBot="1" x14ac:dyDescent="0.25">
      <c r="A43" s="40">
        <v>23</v>
      </c>
      <c r="B43" s="5" t="s">
        <v>960</v>
      </c>
      <c r="C43" s="6" t="s">
        <v>34</v>
      </c>
      <c r="D43" s="37" t="s">
        <v>76</v>
      </c>
      <c r="E43" s="6" t="s">
        <v>97</v>
      </c>
      <c r="F43" s="7" t="s">
        <v>218</v>
      </c>
      <c r="G43" s="138" t="s">
        <v>218</v>
      </c>
      <c r="H43" s="139" t="s">
        <v>218</v>
      </c>
    </row>
    <row r="44" spans="1:8" s="34" customFormat="1" ht="204.75" thickBot="1" x14ac:dyDescent="0.25">
      <c r="A44" s="40">
        <v>24</v>
      </c>
      <c r="B44" s="5" t="s">
        <v>961</v>
      </c>
      <c r="C44" s="6" t="s">
        <v>34</v>
      </c>
      <c r="D44" s="37" t="s">
        <v>72</v>
      </c>
      <c r="E44" s="6" t="s">
        <v>301</v>
      </c>
      <c r="F44" s="7" t="s">
        <v>218</v>
      </c>
      <c r="G44" s="138" t="s">
        <v>218</v>
      </c>
      <c r="H44" s="139" t="s">
        <v>218</v>
      </c>
    </row>
    <row r="45" spans="1:8" s="34" customFormat="1" ht="217.5" thickBot="1" x14ac:dyDescent="0.25">
      <c r="A45" s="40">
        <v>25</v>
      </c>
      <c r="B45" s="130" t="s">
        <v>962</v>
      </c>
      <c r="C45" s="132" t="s">
        <v>34</v>
      </c>
      <c r="D45" s="91" t="s">
        <v>77</v>
      </c>
      <c r="E45" s="132" t="s">
        <v>189</v>
      </c>
      <c r="F45" s="134" t="s">
        <v>218</v>
      </c>
      <c r="G45" s="140" t="s">
        <v>218</v>
      </c>
      <c r="H45" s="141" t="s">
        <v>218</v>
      </c>
    </row>
    <row r="46" spans="1:8" s="34" customFormat="1" ht="179.25" thickBot="1" x14ac:dyDescent="0.25">
      <c r="A46" s="40">
        <v>26</v>
      </c>
      <c r="B46" s="5" t="s">
        <v>963</v>
      </c>
      <c r="C46" s="6" t="s">
        <v>34</v>
      </c>
      <c r="D46" s="37" t="s">
        <v>103</v>
      </c>
      <c r="E46" s="6" t="s">
        <v>98</v>
      </c>
      <c r="F46" s="7" t="s">
        <v>218</v>
      </c>
      <c r="G46" s="138" t="s">
        <v>218</v>
      </c>
      <c r="H46" s="139" t="s">
        <v>218</v>
      </c>
    </row>
    <row r="47" spans="1:8" s="34" customFormat="1" ht="117.75" thickBot="1" x14ac:dyDescent="0.25">
      <c r="A47" s="40">
        <v>27</v>
      </c>
      <c r="B47" s="5" t="s">
        <v>964</v>
      </c>
      <c r="C47" s="6" t="s">
        <v>35</v>
      </c>
      <c r="D47" s="6" t="s">
        <v>86</v>
      </c>
      <c r="E47" s="6" t="s">
        <v>87</v>
      </c>
      <c r="F47" s="7" t="s">
        <v>218</v>
      </c>
      <c r="G47" s="138" t="s">
        <v>218</v>
      </c>
      <c r="H47" s="139" t="s">
        <v>218</v>
      </c>
    </row>
    <row r="48" spans="1:8" s="34" customFormat="1" ht="207" thickBot="1" x14ac:dyDescent="0.25">
      <c r="A48" s="40">
        <v>28</v>
      </c>
      <c r="B48" s="5" t="s">
        <v>965</v>
      </c>
      <c r="C48" s="6" t="s">
        <v>233</v>
      </c>
      <c r="D48" s="6" t="s">
        <v>466</v>
      </c>
      <c r="E48" s="6" t="s">
        <v>285</v>
      </c>
      <c r="F48" s="7" t="s">
        <v>218</v>
      </c>
      <c r="G48" s="138" t="s">
        <v>218</v>
      </c>
      <c r="H48" s="139" t="s">
        <v>218</v>
      </c>
    </row>
    <row r="49" spans="1:10" s="34" customFormat="1" ht="217.5" thickBot="1" x14ac:dyDescent="0.25">
      <c r="A49" s="40">
        <v>29</v>
      </c>
      <c r="B49" s="5" t="s">
        <v>966</v>
      </c>
      <c r="C49" s="6" t="s">
        <v>233</v>
      </c>
      <c r="D49" s="6" t="s">
        <v>119</v>
      </c>
      <c r="E49" s="6" t="s">
        <v>118</v>
      </c>
      <c r="F49" s="7" t="s">
        <v>218</v>
      </c>
      <c r="G49" s="138" t="s">
        <v>218</v>
      </c>
      <c r="H49" s="139" t="s">
        <v>218</v>
      </c>
    </row>
    <row r="50" spans="1:10" s="34" customFormat="1" ht="217.5" thickBot="1" x14ac:dyDescent="0.25">
      <c r="A50" s="40">
        <v>30</v>
      </c>
      <c r="B50" s="130" t="s">
        <v>967</v>
      </c>
      <c r="C50" s="132" t="s">
        <v>233</v>
      </c>
      <c r="D50" s="132" t="s">
        <v>120</v>
      </c>
      <c r="E50" s="132" t="s">
        <v>80</v>
      </c>
      <c r="F50" s="134" t="s">
        <v>218</v>
      </c>
      <c r="G50" s="140" t="s">
        <v>218</v>
      </c>
      <c r="H50" s="141" t="s">
        <v>218</v>
      </c>
    </row>
    <row r="51" spans="1:10" s="34" customFormat="1" ht="298.5" thickBot="1" x14ac:dyDescent="0.25">
      <c r="A51" s="40">
        <v>31</v>
      </c>
      <c r="B51" s="5" t="s">
        <v>968</v>
      </c>
      <c r="C51" s="6" t="s">
        <v>233</v>
      </c>
      <c r="D51" s="6" t="s">
        <v>439</v>
      </c>
      <c r="E51" s="24" t="s">
        <v>180</v>
      </c>
      <c r="F51" s="7" t="s">
        <v>218</v>
      </c>
      <c r="G51" s="138" t="s">
        <v>218</v>
      </c>
      <c r="H51" s="139" t="s">
        <v>218</v>
      </c>
    </row>
    <row r="52" spans="1:10" s="34" customFormat="1" ht="217.5" thickBot="1" x14ac:dyDescent="0.25">
      <c r="A52" s="40">
        <v>32</v>
      </c>
      <c r="B52" s="5" t="s">
        <v>969</v>
      </c>
      <c r="C52" s="6" t="s">
        <v>233</v>
      </c>
      <c r="D52" s="6" t="s">
        <v>286</v>
      </c>
      <c r="E52" s="6" t="s">
        <v>78</v>
      </c>
      <c r="F52" s="7" t="s">
        <v>218</v>
      </c>
      <c r="G52" s="138" t="s">
        <v>218</v>
      </c>
      <c r="H52" s="139" t="s">
        <v>218</v>
      </c>
    </row>
    <row r="53" spans="1:10" s="34" customFormat="1" ht="204.75" thickBot="1" x14ac:dyDescent="0.25">
      <c r="A53" s="40">
        <v>33</v>
      </c>
      <c r="B53" s="130" t="s">
        <v>970</v>
      </c>
      <c r="C53" s="132" t="s">
        <v>233</v>
      </c>
      <c r="D53" s="132" t="s">
        <v>403</v>
      </c>
      <c r="E53" s="132" t="s">
        <v>287</v>
      </c>
      <c r="F53" s="134" t="s">
        <v>218</v>
      </c>
      <c r="G53" s="140" t="s">
        <v>218</v>
      </c>
      <c r="H53" s="141" t="s">
        <v>218</v>
      </c>
    </row>
    <row r="54" spans="1:10" s="34" customFormat="1" ht="211.5" thickBot="1" x14ac:dyDescent="0.25">
      <c r="A54" s="40">
        <v>34</v>
      </c>
      <c r="B54" s="5" t="s">
        <v>971</v>
      </c>
      <c r="C54" s="6" t="s">
        <v>233</v>
      </c>
      <c r="D54" s="6" t="s">
        <v>486</v>
      </c>
      <c r="E54" s="6" t="s">
        <v>401</v>
      </c>
      <c r="F54" s="7" t="s">
        <v>218</v>
      </c>
      <c r="G54" s="138" t="s">
        <v>218</v>
      </c>
      <c r="H54" s="139" t="s">
        <v>218</v>
      </c>
    </row>
    <row r="55" spans="1:10" s="34" customFormat="1" ht="217.5" thickBot="1" x14ac:dyDescent="0.25">
      <c r="A55" s="40">
        <v>35</v>
      </c>
      <c r="B55" s="5" t="s">
        <v>972</v>
      </c>
      <c r="C55" s="6" t="s">
        <v>233</v>
      </c>
      <c r="D55" s="6" t="s">
        <v>402</v>
      </c>
      <c r="E55" s="6" t="s">
        <v>123</v>
      </c>
      <c r="F55" s="7" t="s">
        <v>218</v>
      </c>
      <c r="G55" s="138" t="s">
        <v>218</v>
      </c>
      <c r="H55" s="139" t="s">
        <v>218</v>
      </c>
    </row>
    <row r="56" spans="1:10" s="34" customFormat="1" ht="207" thickBot="1" x14ac:dyDescent="0.25">
      <c r="A56" s="40">
        <v>36</v>
      </c>
      <c r="B56" s="5" t="s">
        <v>973</v>
      </c>
      <c r="C56" s="6" t="s">
        <v>233</v>
      </c>
      <c r="D56" s="6" t="s">
        <v>369</v>
      </c>
      <c r="E56" s="6" t="s">
        <v>79</v>
      </c>
      <c r="F56" s="7" t="s">
        <v>218</v>
      </c>
      <c r="G56" s="138" t="s">
        <v>218</v>
      </c>
      <c r="H56" s="139" t="s">
        <v>218</v>
      </c>
    </row>
    <row r="57" spans="1:10" s="36" customFormat="1" ht="246.75" customHeight="1" thickBot="1" x14ac:dyDescent="0.25">
      <c r="A57" s="40">
        <v>37</v>
      </c>
      <c r="B57" s="130" t="s">
        <v>909</v>
      </c>
      <c r="C57" s="91" t="s">
        <v>503</v>
      </c>
      <c r="D57" s="91" t="s">
        <v>406</v>
      </c>
      <c r="E57" s="91" t="s">
        <v>546</v>
      </c>
      <c r="F57" s="134" t="s">
        <v>218</v>
      </c>
      <c r="G57" s="140" t="s">
        <v>218</v>
      </c>
      <c r="H57" s="141" t="s">
        <v>218</v>
      </c>
    </row>
    <row r="58" spans="1:10" ht="204.75" thickBot="1" x14ac:dyDescent="0.25">
      <c r="A58" s="40">
        <v>38</v>
      </c>
      <c r="B58" s="5" t="s">
        <v>335</v>
      </c>
      <c r="C58" s="6" t="s">
        <v>8</v>
      </c>
      <c r="D58" s="7" t="s">
        <v>175</v>
      </c>
      <c r="E58" s="7" t="s">
        <v>393</v>
      </c>
      <c r="F58" s="7" t="s">
        <v>218</v>
      </c>
      <c r="G58" s="138" t="s">
        <v>218</v>
      </c>
      <c r="H58" s="139" t="s">
        <v>218</v>
      </c>
      <c r="I58" s="135"/>
      <c r="J58" s="135"/>
    </row>
    <row r="59" spans="1:10" ht="120" thickBot="1" x14ac:dyDescent="0.25">
      <c r="A59" s="31">
        <v>39</v>
      </c>
      <c r="B59" s="5" t="s">
        <v>336</v>
      </c>
      <c r="C59" s="6" t="s">
        <v>110</v>
      </c>
      <c r="D59" s="7" t="s">
        <v>130</v>
      </c>
      <c r="E59" s="7" t="s">
        <v>394</v>
      </c>
      <c r="F59" s="7" t="s">
        <v>218</v>
      </c>
      <c r="G59" s="138" t="s">
        <v>218</v>
      </c>
      <c r="H59" s="139" t="s">
        <v>218</v>
      </c>
      <c r="I59" s="135"/>
      <c r="J59" s="135"/>
    </row>
    <row r="60" spans="1:10" ht="115.5" thickBot="1" x14ac:dyDescent="0.25">
      <c r="B60" s="5" t="s">
        <v>337</v>
      </c>
      <c r="C60" s="6" t="s">
        <v>131</v>
      </c>
      <c r="D60" s="7" t="s">
        <v>132</v>
      </c>
      <c r="E60" s="7" t="s">
        <v>99</v>
      </c>
      <c r="F60" s="7" t="s">
        <v>218</v>
      </c>
      <c r="G60" s="138" t="s">
        <v>218</v>
      </c>
      <c r="H60" s="139" t="s">
        <v>218</v>
      </c>
      <c r="I60" s="135"/>
      <c r="J60" s="135"/>
    </row>
    <row r="61" spans="1:10" ht="106.5" customHeight="1" x14ac:dyDescent="0.2">
      <c r="A61" s="290"/>
      <c r="B61" s="292" t="s">
        <v>1015</v>
      </c>
      <c r="C61" s="296" t="s">
        <v>422</v>
      </c>
      <c r="D61" s="297"/>
      <c r="E61" s="297"/>
      <c r="F61" s="151"/>
      <c r="G61" s="144"/>
      <c r="H61" s="145"/>
      <c r="I61" s="135"/>
      <c r="J61" s="135"/>
    </row>
    <row r="62" spans="1:10" ht="14.25" x14ac:dyDescent="0.2">
      <c r="A62" s="290"/>
      <c r="B62" s="293"/>
      <c r="C62" s="79" t="s">
        <v>423</v>
      </c>
      <c r="D62" s="79" t="s">
        <v>23</v>
      </c>
      <c r="E62" s="295"/>
      <c r="F62" s="135"/>
      <c r="G62" s="142"/>
      <c r="H62" s="147"/>
      <c r="I62" s="135"/>
      <c r="J62" s="135"/>
    </row>
    <row r="63" spans="1:10" ht="14.25" x14ac:dyDescent="0.2">
      <c r="A63" s="290"/>
      <c r="B63" s="293"/>
      <c r="C63" s="79" t="s">
        <v>24</v>
      </c>
      <c r="D63" s="79" t="s">
        <v>338</v>
      </c>
      <c r="E63" s="295"/>
      <c r="F63" s="135"/>
      <c r="G63" s="142"/>
      <c r="H63" s="147"/>
      <c r="I63" s="135"/>
      <c r="J63" s="135"/>
    </row>
    <row r="64" spans="1:10" ht="14.25" x14ac:dyDescent="0.2">
      <c r="A64" s="290"/>
      <c r="B64" s="293"/>
      <c r="C64" s="79" t="s">
        <v>339</v>
      </c>
      <c r="D64" s="79" t="s">
        <v>340</v>
      </c>
      <c r="E64" s="295"/>
      <c r="F64" s="135"/>
      <c r="G64" s="142"/>
      <c r="H64" s="147"/>
      <c r="I64" s="135"/>
      <c r="J64" s="135"/>
    </row>
    <row r="65" spans="1:10" ht="14.25" x14ac:dyDescent="0.2">
      <c r="A65" s="290"/>
      <c r="B65" s="293"/>
      <c r="C65" s="79" t="s">
        <v>341</v>
      </c>
      <c r="D65" s="79" t="s">
        <v>342</v>
      </c>
      <c r="E65" s="295"/>
      <c r="F65" s="135"/>
      <c r="G65" s="142"/>
      <c r="H65" s="147"/>
      <c r="I65" s="135"/>
      <c r="J65" s="135"/>
    </row>
    <row r="66" spans="1:10" ht="14.25" x14ac:dyDescent="0.2">
      <c r="A66" s="290"/>
      <c r="B66" s="293"/>
      <c r="C66" s="79" t="s">
        <v>343</v>
      </c>
      <c r="D66" s="79" t="s">
        <v>516</v>
      </c>
      <c r="E66" s="295"/>
      <c r="F66" s="135"/>
      <c r="G66" s="142"/>
      <c r="H66" s="147"/>
      <c r="I66" s="135"/>
      <c r="J66" s="135"/>
    </row>
    <row r="67" spans="1:10" ht="14.25" x14ac:dyDescent="0.2">
      <c r="A67" s="290"/>
      <c r="B67" s="293"/>
      <c r="C67" s="79" t="s">
        <v>344</v>
      </c>
      <c r="D67" s="79" t="s">
        <v>345</v>
      </c>
      <c r="E67" s="295"/>
      <c r="F67" s="135"/>
      <c r="G67" s="142"/>
      <c r="H67" s="147"/>
      <c r="I67" s="135"/>
      <c r="J67" s="135"/>
    </row>
    <row r="68" spans="1:10" ht="14.25" x14ac:dyDescent="0.2">
      <c r="A68" s="290"/>
      <c r="B68" s="293"/>
      <c r="C68" s="79" t="s">
        <v>346</v>
      </c>
      <c r="D68" s="79" t="s">
        <v>340</v>
      </c>
      <c r="E68" s="295"/>
      <c r="F68" s="135"/>
      <c r="G68" s="142"/>
      <c r="H68" s="147"/>
      <c r="I68" s="135"/>
      <c r="J68" s="135"/>
    </row>
    <row r="69" spans="1:10" ht="14.25" x14ac:dyDescent="0.2">
      <c r="A69" s="290"/>
      <c r="B69" s="293"/>
      <c r="C69" s="79" t="s">
        <v>347</v>
      </c>
      <c r="D69" s="79" t="s">
        <v>366</v>
      </c>
      <c r="E69" s="295"/>
      <c r="F69" s="135"/>
      <c r="G69" s="142"/>
      <c r="H69" s="147"/>
      <c r="I69" s="135"/>
      <c r="J69" s="135"/>
    </row>
    <row r="70" spans="1:10" ht="14.25" x14ac:dyDescent="0.2">
      <c r="A70" s="290"/>
      <c r="B70" s="293"/>
      <c r="C70" s="79" t="s">
        <v>348</v>
      </c>
      <c r="D70" s="79" t="s">
        <v>349</v>
      </c>
      <c r="E70" s="295"/>
      <c r="F70" s="135"/>
      <c r="G70" s="142"/>
      <c r="H70" s="147"/>
      <c r="I70" s="135"/>
      <c r="J70" s="135"/>
    </row>
    <row r="71" spans="1:10" ht="28.5" x14ac:dyDescent="0.2">
      <c r="A71" s="290"/>
      <c r="B71" s="293"/>
      <c r="C71" s="79" t="s">
        <v>350</v>
      </c>
      <c r="D71" s="79" t="s">
        <v>351</v>
      </c>
      <c r="E71" s="295"/>
      <c r="F71" s="135"/>
      <c r="G71" s="142"/>
      <c r="H71" s="147"/>
      <c r="I71" s="135"/>
      <c r="J71" s="135"/>
    </row>
    <row r="72" spans="1:10" ht="14.25" x14ac:dyDescent="0.2">
      <c r="A72" s="290"/>
      <c r="B72" s="293"/>
      <c r="C72" s="287"/>
      <c r="D72" s="287"/>
      <c r="E72" s="287"/>
      <c r="F72" s="135"/>
      <c r="G72" s="142"/>
      <c r="H72" s="147"/>
      <c r="I72" s="135"/>
      <c r="J72" s="135"/>
    </row>
    <row r="73" spans="1:10" ht="61.5" customHeight="1" x14ac:dyDescent="0.2">
      <c r="A73" s="290"/>
      <c r="B73" s="293"/>
      <c r="C73" s="286" t="s">
        <v>140</v>
      </c>
      <c r="D73" s="287"/>
      <c r="E73" s="287"/>
      <c r="F73" s="135"/>
      <c r="G73" s="142"/>
      <c r="H73" s="147"/>
      <c r="I73" s="135"/>
      <c r="J73" s="135"/>
    </row>
    <row r="74" spans="1:10" ht="82.5" customHeight="1" x14ac:dyDescent="0.2">
      <c r="A74" s="290"/>
      <c r="B74" s="293"/>
      <c r="C74" s="286" t="s">
        <v>11</v>
      </c>
      <c r="D74" s="286"/>
      <c r="E74" s="286"/>
      <c r="F74" s="135"/>
      <c r="G74" s="142"/>
      <c r="H74" s="147"/>
      <c r="I74" s="135"/>
      <c r="J74" s="135"/>
    </row>
    <row r="75" spans="1:10" x14ac:dyDescent="0.2">
      <c r="A75" s="290"/>
      <c r="B75" s="293"/>
      <c r="C75" s="286" t="s">
        <v>12</v>
      </c>
      <c r="D75" s="286"/>
      <c r="E75" s="286"/>
      <c r="F75" s="135"/>
      <c r="G75" s="142"/>
      <c r="H75" s="147"/>
      <c r="I75" s="135"/>
      <c r="J75" s="135"/>
    </row>
    <row r="76" spans="1:10" ht="13.5" thickBot="1" x14ac:dyDescent="0.25">
      <c r="A76" s="290"/>
      <c r="B76" s="294"/>
      <c r="C76" s="289" t="s">
        <v>13</v>
      </c>
      <c r="D76" s="289"/>
      <c r="E76" s="289"/>
      <c r="F76" s="149"/>
      <c r="G76" s="140"/>
      <c r="H76" s="141"/>
      <c r="I76" s="135"/>
      <c r="J76" s="135"/>
    </row>
    <row r="77" spans="1:10" ht="115.5" thickBot="1" x14ac:dyDescent="0.25">
      <c r="A77" s="78">
        <v>41</v>
      </c>
      <c r="B77" s="5" t="s">
        <v>931</v>
      </c>
      <c r="C77" s="6" t="s">
        <v>14</v>
      </c>
      <c r="D77" s="7" t="s">
        <v>555</v>
      </c>
      <c r="E77" s="7" t="s">
        <v>227</v>
      </c>
      <c r="F77" s="7" t="s">
        <v>218</v>
      </c>
      <c r="G77" s="138" t="s">
        <v>218</v>
      </c>
      <c r="H77" s="139" t="s">
        <v>218</v>
      </c>
      <c r="I77" s="135"/>
      <c r="J77" s="135"/>
    </row>
    <row r="78" spans="1:10" ht="120" thickBot="1" x14ac:dyDescent="0.25">
      <c r="A78" s="78">
        <v>42</v>
      </c>
      <c r="B78" s="5" t="s">
        <v>932</v>
      </c>
      <c r="C78" s="6" t="s">
        <v>556</v>
      </c>
      <c r="D78" s="7" t="s">
        <v>358</v>
      </c>
      <c r="E78" s="7" t="s">
        <v>491</v>
      </c>
      <c r="F78" s="7" t="s">
        <v>218</v>
      </c>
      <c r="G78" s="138" t="s">
        <v>218</v>
      </c>
      <c r="H78" s="139" t="s">
        <v>218</v>
      </c>
      <c r="I78" s="135"/>
      <c r="J78" s="135"/>
    </row>
    <row r="79" spans="1:10" ht="128.25" thickBot="1" x14ac:dyDescent="0.25">
      <c r="A79" s="78">
        <v>43</v>
      </c>
      <c r="B79" s="5" t="s">
        <v>933</v>
      </c>
      <c r="C79" s="6" t="s">
        <v>139</v>
      </c>
      <c r="D79" s="7" t="s">
        <v>354</v>
      </c>
      <c r="E79" s="7" t="s">
        <v>492</v>
      </c>
      <c r="F79" s="7" t="s">
        <v>218</v>
      </c>
      <c r="G79" s="138" t="s">
        <v>218</v>
      </c>
      <c r="H79" s="139" t="s">
        <v>218</v>
      </c>
      <c r="I79" s="135"/>
      <c r="J79" s="135"/>
    </row>
    <row r="80" spans="1:10" ht="130.5" thickBot="1" x14ac:dyDescent="0.25">
      <c r="A80" s="78">
        <v>44</v>
      </c>
      <c r="B80" s="5" t="s">
        <v>933</v>
      </c>
      <c r="C80" s="6" t="s">
        <v>375</v>
      </c>
      <c r="D80" s="7" t="s">
        <v>376</v>
      </c>
      <c r="E80" s="7" t="s">
        <v>493</v>
      </c>
      <c r="F80" s="7" t="s">
        <v>218</v>
      </c>
      <c r="G80" s="138" t="s">
        <v>218</v>
      </c>
      <c r="H80" s="139" t="s">
        <v>218</v>
      </c>
      <c r="I80" s="135"/>
      <c r="J80" s="135"/>
    </row>
    <row r="81" spans="1:10" ht="115.5" thickBot="1" x14ac:dyDescent="0.25">
      <c r="A81" s="78">
        <v>45</v>
      </c>
      <c r="B81" s="5" t="s">
        <v>934</v>
      </c>
      <c r="C81" s="6" t="s">
        <v>139</v>
      </c>
      <c r="D81" s="7" t="s">
        <v>174</v>
      </c>
      <c r="E81" s="7" t="s">
        <v>218</v>
      </c>
      <c r="F81" s="7" t="s">
        <v>218</v>
      </c>
      <c r="G81" s="138" t="s">
        <v>218</v>
      </c>
      <c r="H81" s="139" t="s">
        <v>218</v>
      </c>
      <c r="I81" s="135"/>
      <c r="J81" s="135"/>
    </row>
    <row r="82" spans="1:10" ht="117.75" thickBot="1" x14ac:dyDescent="0.25">
      <c r="A82" s="78">
        <v>46</v>
      </c>
      <c r="B82" s="5" t="s">
        <v>934</v>
      </c>
      <c r="C82" s="6" t="s">
        <v>375</v>
      </c>
      <c r="D82" s="24" t="s">
        <v>274</v>
      </c>
      <c r="E82" s="7" t="s">
        <v>494</v>
      </c>
      <c r="F82" s="7" t="s">
        <v>218</v>
      </c>
      <c r="G82" s="138" t="s">
        <v>218</v>
      </c>
      <c r="H82" s="139" t="s">
        <v>218</v>
      </c>
      <c r="I82" s="135"/>
      <c r="J82" s="135"/>
    </row>
    <row r="83" spans="1:10" ht="115.5" thickBot="1" x14ac:dyDescent="0.25">
      <c r="A83" s="78">
        <v>47</v>
      </c>
      <c r="B83" s="5" t="s">
        <v>935</v>
      </c>
      <c r="C83" s="6" t="s">
        <v>139</v>
      </c>
      <c r="D83" s="7" t="s">
        <v>7</v>
      </c>
      <c r="E83" s="7" t="s">
        <v>218</v>
      </c>
      <c r="F83" s="7" t="s">
        <v>218</v>
      </c>
      <c r="G83" s="138" t="s">
        <v>218</v>
      </c>
      <c r="H83" s="139" t="s">
        <v>218</v>
      </c>
      <c r="I83" s="135"/>
      <c r="J83" s="135"/>
    </row>
    <row r="84" spans="1:10" ht="117.75" thickBot="1" x14ac:dyDescent="0.25">
      <c r="A84" s="78">
        <v>48</v>
      </c>
      <c r="B84" s="5" t="s">
        <v>935</v>
      </c>
      <c r="C84" s="6" t="s">
        <v>375</v>
      </c>
      <c r="D84" s="7" t="s">
        <v>437</v>
      </c>
      <c r="E84" s="37" t="s">
        <v>521</v>
      </c>
      <c r="F84" s="7" t="s">
        <v>218</v>
      </c>
      <c r="G84" s="138" t="s">
        <v>218</v>
      </c>
      <c r="H84" s="139" t="s">
        <v>218</v>
      </c>
      <c r="I84" s="135"/>
      <c r="J84" s="135"/>
    </row>
    <row r="85" spans="1:10" ht="115.5" thickBot="1" x14ac:dyDescent="0.25">
      <c r="A85" s="78">
        <v>49</v>
      </c>
      <c r="B85" s="5" t="s">
        <v>936</v>
      </c>
      <c r="C85" s="6" t="s">
        <v>139</v>
      </c>
      <c r="D85" s="7" t="s">
        <v>372</v>
      </c>
      <c r="E85" s="7" t="s">
        <v>522</v>
      </c>
      <c r="F85" s="7" t="s">
        <v>218</v>
      </c>
      <c r="G85" s="138" t="s">
        <v>218</v>
      </c>
      <c r="H85" s="139" t="s">
        <v>218</v>
      </c>
      <c r="I85" s="135"/>
      <c r="J85" s="135"/>
    </row>
    <row r="86" spans="1:10" ht="117.75" thickBot="1" x14ac:dyDescent="0.25">
      <c r="A86" s="78">
        <v>50</v>
      </c>
      <c r="B86" s="5" t="s">
        <v>936</v>
      </c>
      <c r="C86" s="6" t="s">
        <v>375</v>
      </c>
      <c r="D86" s="7" t="s">
        <v>419</v>
      </c>
      <c r="E86" s="37" t="s">
        <v>529</v>
      </c>
      <c r="F86" s="7" t="s">
        <v>218</v>
      </c>
      <c r="G86" s="138" t="s">
        <v>218</v>
      </c>
      <c r="H86" s="139" t="s">
        <v>218</v>
      </c>
      <c r="I86" s="135"/>
      <c r="J86" s="135"/>
    </row>
    <row r="87" spans="1:10" ht="128.25" thickBot="1" x14ac:dyDescent="0.25">
      <c r="A87" s="78">
        <v>51</v>
      </c>
      <c r="B87" s="5" t="s">
        <v>937</v>
      </c>
      <c r="C87" s="6" t="s">
        <v>139</v>
      </c>
      <c r="D87" s="7" t="s">
        <v>388</v>
      </c>
      <c r="E87" s="7" t="s">
        <v>218</v>
      </c>
      <c r="F87" s="7" t="s">
        <v>218</v>
      </c>
      <c r="G87" s="138" t="s">
        <v>218</v>
      </c>
      <c r="H87" s="139" t="s">
        <v>218</v>
      </c>
      <c r="I87" s="135"/>
      <c r="J87" s="135"/>
    </row>
    <row r="88" spans="1:10" ht="130.5" thickBot="1" x14ac:dyDescent="0.25">
      <c r="A88" s="78">
        <v>52</v>
      </c>
      <c r="B88" s="5" t="s">
        <v>938</v>
      </c>
      <c r="C88" s="6" t="s">
        <v>375</v>
      </c>
      <c r="D88" s="7" t="s">
        <v>62</v>
      </c>
      <c r="E88" s="7" t="s">
        <v>124</v>
      </c>
      <c r="F88" s="7" t="s">
        <v>218</v>
      </c>
      <c r="G88" s="138" t="s">
        <v>218</v>
      </c>
      <c r="H88" s="139" t="s">
        <v>218</v>
      </c>
      <c r="I88" s="135"/>
      <c r="J88" s="135"/>
    </row>
    <row r="89" spans="1:10" ht="117.75" thickBot="1" x14ac:dyDescent="0.25">
      <c r="A89" s="78">
        <v>53</v>
      </c>
      <c r="B89" s="5" t="s">
        <v>939</v>
      </c>
      <c r="C89" s="6" t="s">
        <v>488</v>
      </c>
      <c r="D89" s="7" t="s">
        <v>515</v>
      </c>
      <c r="E89" s="7" t="s">
        <v>125</v>
      </c>
      <c r="F89" s="7" t="s">
        <v>218</v>
      </c>
      <c r="G89" s="138" t="s">
        <v>218</v>
      </c>
      <c r="H89" s="139" t="s">
        <v>218</v>
      </c>
      <c r="I89" s="135"/>
      <c r="J89" s="135"/>
    </row>
    <row r="90" spans="1:10" ht="115.5" thickBot="1" x14ac:dyDescent="0.25">
      <c r="A90" s="78">
        <v>54</v>
      </c>
      <c r="B90" s="5" t="s">
        <v>940</v>
      </c>
      <c r="C90" s="6" t="s">
        <v>139</v>
      </c>
      <c r="D90" s="7" t="s">
        <v>66</v>
      </c>
      <c r="E90" s="7" t="s">
        <v>392</v>
      </c>
      <c r="F90" s="7" t="s">
        <v>218</v>
      </c>
      <c r="G90" s="138" t="s">
        <v>218</v>
      </c>
      <c r="H90" s="139" t="s">
        <v>218</v>
      </c>
      <c r="I90" s="135"/>
      <c r="J90" s="135"/>
    </row>
    <row r="91" spans="1:10" ht="117.75" thickBot="1" x14ac:dyDescent="0.25">
      <c r="A91" s="78">
        <v>55</v>
      </c>
      <c r="B91" s="5" t="s">
        <v>940</v>
      </c>
      <c r="C91" s="6" t="s">
        <v>375</v>
      </c>
      <c r="D91" s="7" t="s">
        <v>382</v>
      </c>
      <c r="E91" s="7" t="s">
        <v>162</v>
      </c>
      <c r="F91" s="7" t="s">
        <v>218</v>
      </c>
      <c r="G91" s="138" t="s">
        <v>218</v>
      </c>
      <c r="H91" s="139" t="s">
        <v>218</v>
      </c>
      <c r="I91" s="135"/>
      <c r="J91" s="135"/>
    </row>
    <row r="92" spans="1:10" ht="128.25" thickBot="1" x14ac:dyDescent="0.25">
      <c r="A92" s="78">
        <v>56</v>
      </c>
      <c r="B92" s="5" t="s">
        <v>941</v>
      </c>
      <c r="C92" s="6" t="s">
        <v>139</v>
      </c>
      <c r="D92" s="7" t="s">
        <v>420</v>
      </c>
      <c r="E92" s="7" t="s">
        <v>163</v>
      </c>
      <c r="F92" s="7" t="s">
        <v>218</v>
      </c>
      <c r="G92" s="138" t="s">
        <v>218</v>
      </c>
      <c r="H92" s="139" t="s">
        <v>218</v>
      </c>
      <c r="I92" s="135"/>
      <c r="J92" s="135"/>
    </row>
    <row r="93" spans="1:10" ht="117.75" thickBot="1" x14ac:dyDescent="0.25">
      <c r="A93" s="78">
        <v>57</v>
      </c>
      <c r="B93" s="5" t="s">
        <v>941</v>
      </c>
      <c r="C93" s="6" t="s">
        <v>375</v>
      </c>
      <c r="D93" s="7" t="s">
        <v>288</v>
      </c>
      <c r="E93" s="7" t="s">
        <v>164</v>
      </c>
      <c r="F93" s="7" t="s">
        <v>218</v>
      </c>
      <c r="G93" s="138" t="s">
        <v>218</v>
      </c>
      <c r="H93" s="139" t="s">
        <v>218</v>
      </c>
      <c r="I93" s="135"/>
      <c r="J93" s="135"/>
    </row>
    <row r="94" spans="1:10" ht="115.5" thickBot="1" x14ac:dyDescent="0.25">
      <c r="A94" s="78">
        <v>58</v>
      </c>
      <c r="B94" s="5" t="s">
        <v>942</v>
      </c>
      <c r="C94" s="6" t="s">
        <v>139</v>
      </c>
      <c r="D94" s="7" t="s">
        <v>361</v>
      </c>
      <c r="E94" s="7" t="s">
        <v>165</v>
      </c>
      <c r="F94" s="7" t="s">
        <v>218</v>
      </c>
      <c r="G94" s="138" t="s">
        <v>218</v>
      </c>
      <c r="H94" s="139" t="s">
        <v>218</v>
      </c>
      <c r="I94" s="135"/>
      <c r="J94" s="135"/>
    </row>
    <row r="95" spans="1:10" ht="117.75" thickBot="1" x14ac:dyDescent="0.25">
      <c r="A95" s="78">
        <v>59</v>
      </c>
      <c r="B95" s="5" t="s">
        <v>943</v>
      </c>
      <c r="C95" s="6" t="s">
        <v>375</v>
      </c>
      <c r="D95" s="7" t="s">
        <v>176</v>
      </c>
      <c r="E95" s="7" t="s">
        <v>477</v>
      </c>
      <c r="F95" s="7" t="s">
        <v>218</v>
      </c>
      <c r="G95" s="138" t="s">
        <v>218</v>
      </c>
      <c r="H95" s="139" t="s">
        <v>218</v>
      </c>
      <c r="I95" s="135"/>
      <c r="J95" s="135"/>
    </row>
    <row r="96" spans="1:10" ht="128.25" thickBot="1" x14ac:dyDescent="0.25">
      <c r="A96" s="78">
        <v>60</v>
      </c>
      <c r="B96" s="5" t="s">
        <v>930</v>
      </c>
      <c r="C96" s="6" t="s">
        <v>139</v>
      </c>
      <c r="D96" s="7" t="s">
        <v>173</v>
      </c>
      <c r="E96" s="7" t="s">
        <v>478</v>
      </c>
      <c r="F96" s="7" t="s">
        <v>218</v>
      </c>
      <c r="G96" s="138" t="s">
        <v>218</v>
      </c>
      <c r="H96" s="139" t="s">
        <v>218</v>
      </c>
      <c r="I96" s="135"/>
      <c r="J96" s="135"/>
    </row>
    <row r="97" spans="1:10" ht="117.75" thickBot="1" x14ac:dyDescent="0.25">
      <c r="A97" s="89">
        <v>61</v>
      </c>
      <c r="B97" s="5" t="s">
        <v>930</v>
      </c>
      <c r="C97" s="6" t="s">
        <v>375</v>
      </c>
      <c r="D97" s="7" t="s">
        <v>68</v>
      </c>
      <c r="E97" s="7" t="s">
        <v>479</v>
      </c>
      <c r="F97" s="7" t="s">
        <v>218</v>
      </c>
      <c r="G97" s="138" t="s">
        <v>218</v>
      </c>
      <c r="H97" s="139" t="s">
        <v>218</v>
      </c>
      <c r="I97" s="135"/>
      <c r="J97" s="135"/>
    </row>
    <row r="98" spans="1:10" ht="105" customHeight="1" thickBot="1" x14ac:dyDescent="0.25">
      <c r="A98" s="89">
        <v>62</v>
      </c>
      <c r="B98" s="5" t="s">
        <v>326</v>
      </c>
      <c r="C98" s="6" t="s">
        <v>102</v>
      </c>
      <c r="D98" s="7" t="s">
        <v>435</v>
      </c>
      <c r="E98" s="7" t="s">
        <v>218</v>
      </c>
      <c r="F98" s="7" t="s">
        <v>218</v>
      </c>
      <c r="G98" s="138" t="s">
        <v>218</v>
      </c>
      <c r="H98" s="139" t="s">
        <v>218</v>
      </c>
      <c r="I98" s="135"/>
      <c r="J98" s="135"/>
    </row>
    <row r="99" spans="1:10" x14ac:dyDescent="0.2">
      <c r="B99" s="135"/>
      <c r="C99" s="135"/>
      <c r="D99" s="135"/>
      <c r="E99" s="135"/>
      <c r="F99" s="135"/>
      <c r="G99" s="135"/>
      <c r="H99" s="135"/>
      <c r="I99" s="135"/>
      <c r="J99" s="135"/>
    </row>
    <row r="100" spans="1:10" x14ac:dyDescent="0.2">
      <c r="B100" s="135"/>
      <c r="C100" s="135"/>
      <c r="D100" s="135"/>
      <c r="E100" s="135"/>
      <c r="F100" s="135"/>
      <c r="G100" s="135"/>
      <c r="H100" s="135"/>
      <c r="I100" s="135"/>
      <c r="J100" s="135"/>
    </row>
    <row r="101" spans="1:10" x14ac:dyDescent="0.2">
      <c r="B101" s="135"/>
      <c r="C101" s="135"/>
      <c r="D101" s="135"/>
      <c r="E101" s="135"/>
      <c r="F101" s="135"/>
      <c r="G101" s="135"/>
      <c r="H101" s="135"/>
      <c r="I101" s="135"/>
      <c r="J101" s="135"/>
    </row>
    <row r="102" spans="1:10" x14ac:dyDescent="0.2">
      <c r="B102" s="135"/>
      <c r="C102" s="135"/>
      <c r="D102" s="135"/>
      <c r="E102" s="135"/>
      <c r="F102" s="135"/>
      <c r="G102" s="135"/>
      <c r="H102" s="135"/>
      <c r="I102" s="135"/>
      <c r="J102" s="135"/>
    </row>
    <row r="105" spans="1:10" ht="17.25" x14ac:dyDescent="0.25">
      <c r="A105" s="35"/>
    </row>
    <row r="106" spans="1:10" ht="17.25" x14ac:dyDescent="0.25">
      <c r="A106" s="35">
        <v>1</v>
      </c>
      <c r="B106" s="291" t="s">
        <v>355</v>
      </c>
      <c r="C106" s="291"/>
    </row>
    <row r="107" spans="1:10" ht="17.25" x14ac:dyDescent="0.25">
      <c r="A107" s="35">
        <v>2</v>
      </c>
      <c r="B107" s="291" t="s">
        <v>355</v>
      </c>
      <c r="C107" s="291"/>
    </row>
    <row r="108" spans="1:10" ht="15" x14ac:dyDescent="0.25">
      <c r="A108" s="219">
        <v>3</v>
      </c>
      <c r="B108" s="291" t="s">
        <v>355</v>
      </c>
      <c r="C108" s="291"/>
    </row>
  </sheetData>
  <mergeCells count="22">
    <mergeCell ref="A10:A26"/>
    <mergeCell ref="A61:A76"/>
    <mergeCell ref="B107:C107"/>
    <mergeCell ref="B108:C108"/>
    <mergeCell ref="B61:B76"/>
    <mergeCell ref="C72:E72"/>
    <mergeCell ref="C73:E73"/>
    <mergeCell ref="C74:E74"/>
    <mergeCell ref="C75:E75"/>
    <mergeCell ref="C76:E76"/>
    <mergeCell ref="E62:E71"/>
    <mergeCell ref="C61:E61"/>
    <mergeCell ref="B106:C106"/>
    <mergeCell ref="B10:B26"/>
    <mergeCell ref="C10:E10"/>
    <mergeCell ref="E11:E20"/>
    <mergeCell ref="C21:E21"/>
    <mergeCell ref="C22:E22"/>
    <mergeCell ref="C23:E23"/>
    <mergeCell ref="C25:E25"/>
    <mergeCell ref="C26:E26"/>
    <mergeCell ref="C24:E24"/>
  </mergeCells>
  <phoneticPr fontId="3" type="noConversion"/>
  <hyperlinks>
    <hyperlink ref="C76" r:id="rId1"/>
    <hyperlink ref="D88" location="_ftn2" display="_ftn2"/>
    <hyperlink ref="D97" location="_ftn3" display="_ftn3"/>
    <hyperlink ref="C26" r:id="rId2"/>
  </hyperlinks>
  <pageMargins left="0.75" right="0.75" top="1" bottom="1" header="0.5" footer="0.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43.7109375" customWidth="1"/>
    <col min="4" max="4" width="33" customWidth="1"/>
    <col min="5" max="6" width="37.5703125" customWidth="1"/>
    <col min="7" max="7" width="42.85546875" customWidth="1"/>
    <col min="8" max="8" width="30.7109375" customWidth="1"/>
  </cols>
  <sheetData>
    <row r="1" spans="1:8" ht="15.75" x14ac:dyDescent="0.25">
      <c r="A1" s="3"/>
      <c r="B1" s="3" t="s">
        <v>875</v>
      </c>
      <c r="C1" s="3"/>
      <c r="D1" s="3"/>
      <c r="E1" s="3"/>
    </row>
    <row r="2" spans="1:8" ht="16.5" thickBot="1" x14ac:dyDescent="0.3">
      <c r="A2" s="3"/>
      <c r="B2" s="3"/>
      <c r="C2" s="3"/>
      <c r="D2" s="3"/>
      <c r="E2" s="3"/>
    </row>
    <row r="3" spans="1:8" s="14" customFormat="1" ht="45.75" thickBot="1" x14ac:dyDescent="0.25">
      <c r="A3" s="12"/>
      <c r="B3" s="148" t="s">
        <v>884</v>
      </c>
      <c r="C3" s="124" t="s">
        <v>883</v>
      </c>
      <c r="D3" s="83" t="s">
        <v>312</v>
      </c>
      <c r="E3" s="83" t="s">
        <v>314</v>
      </c>
      <c r="F3" s="83" t="s">
        <v>456</v>
      </c>
      <c r="G3" s="124" t="s">
        <v>685</v>
      </c>
      <c r="H3" s="137" t="s">
        <v>711</v>
      </c>
    </row>
    <row r="4" spans="1:8" s="14" customFormat="1" ht="217.5" thickBot="1" x14ac:dyDescent="0.25">
      <c r="A4" s="40">
        <v>1</v>
      </c>
      <c r="B4" s="251" t="s">
        <v>1053</v>
      </c>
      <c r="C4" s="254" t="s">
        <v>1056</v>
      </c>
      <c r="D4" s="254" t="s">
        <v>1054</v>
      </c>
      <c r="E4" s="153" t="s">
        <v>1057</v>
      </c>
      <c r="F4" s="153" t="s">
        <v>1058</v>
      </c>
      <c r="G4" s="254" t="s">
        <v>1059</v>
      </c>
      <c r="H4" s="259" t="s">
        <v>1050</v>
      </c>
    </row>
    <row r="5" spans="1:8" s="14" customFormat="1" ht="141" thickBot="1" x14ac:dyDescent="0.25">
      <c r="A5" s="40">
        <v>2</v>
      </c>
      <c r="B5" s="129" t="s">
        <v>914</v>
      </c>
      <c r="C5" s="143" t="s">
        <v>621</v>
      </c>
      <c r="D5" s="143" t="s">
        <v>655</v>
      </c>
      <c r="E5" s="150" t="s">
        <v>622</v>
      </c>
      <c r="F5" s="153" t="s">
        <v>630</v>
      </c>
      <c r="G5" s="144" t="s">
        <v>218</v>
      </c>
      <c r="H5" s="145" t="s">
        <v>218</v>
      </c>
    </row>
    <row r="6" spans="1:8" s="14" customFormat="1" ht="141" thickBot="1" x14ac:dyDescent="0.25">
      <c r="A6" s="40">
        <v>3</v>
      </c>
      <c r="B6" s="5" t="s">
        <v>915</v>
      </c>
      <c r="C6" s="24" t="s">
        <v>621</v>
      </c>
      <c r="D6" s="24" t="s">
        <v>656</v>
      </c>
      <c r="E6" s="37" t="s">
        <v>623</v>
      </c>
      <c r="F6" s="37" t="s">
        <v>631</v>
      </c>
      <c r="G6" s="138" t="s">
        <v>218</v>
      </c>
      <c r="H6" s="139" t="s">
        <v>218</v>
      </c>
    </row>
    <row r="7" spans="1:8" s="14" customFormat="1" ht="141" thickBot="1" x14ac:dyDescent="0.25">
      <c r="A7" s="40">
        <v>4</v>
      </c>
      <c r="B7" s="5" t="s">
        <v>916</v>
      </c>
      <c r="C7" s="24" t="s">
        <v>621</v>
      </c>
      <c r="D7" s="24" t="s">
        <v>657</v>
      </c>
      <c r="E7" s="37" t="s">
        <v>624</v>
      </c>
      <c r="F7" s="37" t="s">
        <v>632</v>
      </c>
      <c r="G7" s="138" t="s">
        <v>218</v>
      </c>
      <c r="H7" s="139" t="s">
        <v>218</v>
      </c>
    </row>
    <row r="8" spans="1:8" s="14" customFormat="1" ht="141" thickBot="1" x14ac:dyDescent="0.25">
      <c r="A8" s="40">
        <v>5</v>
      </c>
      <c r="B8" s="5" t="s">
        <v>917</v>
      </c>
      <c r="C8" s="24" t="s">
        <v>621</v>
      </c>
      <c r="D8" s="24" t="s">
        <v>658</v>
      </c>
      <c r="E8" s="37" t="s">
        <v>671</v>
      </c>
      <c r="F8" s="37" t="s">
        <v>672</v>
      </c>
      <c r="G8" s="138" t="s">
        <v>218</v>
      </c>
      <c r="H8" s="139" t="s">
        <v>218</v>
      </c>
    </row>
    <row r="9" spans="1:8" s="14" customFormat="1" ht="141" thickBot="1" x14ac:dyDescent="0.25">
      <c r="A9" s="40">
        <v>6</v>
      </c>
      <c r="B9" s="5" t="s">
        <v>918</v>
      </c>
      <c r="C9" s="24" t="s">
        <v>621</v>
      </c>
      <c r="D9" s="24" t="s">
        <v>662</v>
      </c>
      <c r="E9" s="37" t="s">
        <v>625</v>
      </c>
      <c r="F9" s="37" t="s">
        <v>633</v>
      </c>
      <c r="G9" s="138" t="s">
        <v>218</v>
      </c>
      <c r="H9" s="139" t="s">
        <v>218</v>
      </c>
    </row>
    <row r="10" spans="1:8" s="14" customFormat="1" ht="141" thickBot="1" x14ac:dyDescent="0.25">
      <c r="A10" s="40">
        <v>7</v>
      </c>
      <c r="B10" s="130" t="s">
        <v>922</v>
      </c>
      <c r="C10" s="80" t="s">
        <v>621</v>
      </c>
      <c r="D10" s="80" t="s">
        <v>659</v>
      </c>
      <c r="E10" s="91" t="s">
        <v>626</v>
      </c>
      <c r="F10" s="91" t="s">
        <v>634</v>
      </c>
      <c r="G10" s="140" t="s">
        <v>218</v>
      </c>
      <c r="H10" s="141" t="s">
        <v>218</v>
      </c>
    </row>
    <row r="11" spans="1:8" s="14" customFormat="1" ht="141" thickBot="1" x14ac:dyDescent="0.25">
      <c r="A11" s="40">
        <v>8</v>
      </c>
      <c r="B11" s="5" t="s">
        <v>923</v>
      </c>
      <c r="C11" s="24" t="s">
        <v>621</v>
      </c>
      <c r="D11" s="24" t="s">
        <v>661</v>
      </c>
      <c r="E11" s="37" t="s">
        <v>627</v>
      </c>
      <c r="F11" s="37" t="s">
        <v>674</v>
      </c>
      <c r="G11" s="138" t="s">
        <v>218</v>
      </c>
      <c r="H11" s="139" t="s">
        <v>218</v>
      </c>
    </row>
    <row r="12" spans="1:8" s="14" customFormat="1" ht="141" thickBot="1" x14ac:dyDescent="0.25">
      <c r="A12" s="233">
        <v>9</v>
      </c>
      <c r="B12" s="5" t="s">
        <v>924</v>
      </c>
      <c r="C12" s="24" t="s">
        <v>621</v>
      </c>
      <c r="D12" s="24" t="s">
        <v>660</v>
      </c>
      <c r="E12" s="37" t="s">
        <v>628</v>
      </c>
      <c r="F12" s="37" t="s">
        <v>673</v>
      </c>
      <c r="G12" s="138" t="s">
        <v>218</v>
      </c>
      <c r="H12" s="139" t="s">
        <v>218</v>
      </c>
    </row>
    <row r="13" spans="1:8" ht="166.5" thickBot="1" x14ac:dyDescent="0.25">
      <c r="A13" s="233">
        <v>10</v>
      </c>
      <c r="B13" s="5" t="s">
        <v>925</v>
      </c>
      <c r="C13" s="6" t="s">
        <v>321</v>
      </c>
      <c r="D13" s="24" t="s">
        <v>322</v>
      </c>
      <c r="E13" s="37" t="s">
        <v>629</v>
      </c>
      <c r="F13" s="7" t="s">
        <v>218</v>
      </c>
      <c r="G13" s="138" t="s">
        <v>218</v>
      </c>
      <c r="H13" s="139" t="s">
        <v>218</v>
      </c>
    </row>
    <row r="14" spans="1:8" ht="132.75" thickBot="1" x14ac:dyDescent="0.25">
      <c r="A14" s="233">
        <v>11</v>
      </c>
      <c r="B14" s="5" t="s">
        <v>926</v>
      </c>
      <c r="C14" s="6" t="s">
        <v>523</v>
      </c>
      <c r="D14" s="7" t="s">
        <v>84</v>
      </c>
      <c r="E14" s="7" t="s">
        <v>480</v>
      </c>
      <c r="F14" s="7" t="s">
        <v>218</v>
      </c>
      <c r="G14" s="138" t="s">
        <v>218</v>
      </c>
      <c r="H14" s="139" t="s">
        <v>218</v>
      </c>
    </row>
    <row r="15" spans="1:8" ht="128.25" thickBot="1" x14ac:dyDescent="0.25">
      <c r="A15" s="233">
        <v>12</v>
      </c>
      <c r="B15" s="5" t="s">
        <v>927</v>
      </c>
      <c r="C15" s="6" t="s">
        <v>142</v>
      </c>
      <c r="D15" s="7" t="s">
        <v>284</v>
      </c>
      <c r="E15" s="7" t="s">
        <v>63</v>
      </c>
      <c r="F15" s="7" t="s">
        <v>218</v>
      </c>
      <c r="G15" s="138" t="s">
        <v>218</v>
      </c>
      <c r="H15" s="139" t="s">
        <v>218</v>
      </c>
    </row>
    <row r="16" spans="1:8" ht="132.75" thickBot="1" x14ac:dyDescent="0.25">
      <c r="A16" s="233">
        <v>13</v>
      </c>
      <c r="B16" s="5" t="s">
        <v>928</v>
      </c>
      <c r="C16" s="6" t="s">
        <v>544</v>
      </c>
      <c r="D16" s="7" t="s">
        <v>545</v>
      </c>
      <c r="E16" s="7" t="s">
        <v>64</v>
      </c>
      <c r="F16" s="7" t="s">
        <v>218</v>
      </c>
      <c r="G16" s="138" t="s">
        <v>218</v>
      </c>
      <c r="H16" s="139" t="s">
        <v>218</v>
      </c>
    </row>
    <row r="17" spans="1:8" ht="117.75" thickBot="1" x14ac:dyDescent="0.25">
      <c r="A17" s="253">
        <v>14</v>
      </c>
      <c r="B17" s="5" t="s">
        <v>929</v>
      </c>
      <c r="C17" s="6" t="s">
        <v>225</v>
      </c>
      <c r="D17" s="7" t="s">
        <v>226</v>
      </c>
      <c r="E17" s="7" t="s">
        <v>65</v>
      </c>
      <c r="F17" s="7" t="s">
        <v>218</v>
      </c>
      <c r="G17" s="138" t="s">
        <v>218</v>
      </c>
      <c r="H17" s="139" t="s">
        <v>218</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874</v>
      </c>
      <c r="C1" s="3"/>
      <c r="D1" s="3"/>
      <c r="E1" s="3"/>
    </row>
    <row r="2" spans="1:13" ht="16.5" thickBot="1" x14ac:dyDescent="0.3">
      <c r="A2" s="3"/>
      <c r="B2" s="3"/>
      <c r="C2" s="3"/>
      <c r="D2" s="3"/>
      <c r="E2" s="3"/>
    </row>
    <row r="3" spans="1:13" s="14" customFormat="1" ht="54" customHeight="1" thickBot="1" x14ac:dyDescent="0.25">
      <c r="A3" s="12"/>
      <c r="B3" s="148" t="s">
        <v>884</v>
      </c>
      <c r="C3" s="124" t="s">
        <v>883</v>
      </c>
      <c r="D3" s="83" t="s">
        <v>312</v>
      </c>
      <c r="E3" s="83" t="s">
        <v>314</v>
      </c>
      <c r="F3" s="83" t="s">
        <v>456</v>
      </c>
      <c r="G3" s="124" t="s">
        <v>685</v>
      </c>
      <c r="H3" s="137" t="s">
        <v>711</v>
      </c>
      <c r="M3" s="12"/>
    </row>
    <row r="4" spans="1:13" ht="177" customHeight="1" thickBot="1" x14ac:dyDescent="0.25">
      <c r="A4" s="173">
        <v>1</v>
      </c>
      <c r="B4" s="129" t="s">
        <v>88</v>
      </c>
      <c r="C4" s="152" t="s">
        <v>526</v>
      </c>
      <c r="D4" s="143" t="s">
        <v>527</v>
      </c>
      <c r="E4" s="143" t="s">
        <v>53</v>
      </c>
      <c r="F4" s="133" t="s">
        <v>218</v>
      </c>
      <c r="G4" s="144" t="s">
        <v>218</v>
      </c>
      <c r="H4" s="145" t="s">
        <v>218</v>
      </c>
    </row>
    <row r="5" spans="1:13" ht="124.5" customHeight="1" thickBot="1" x14ac:dyDescent="0.25">
      <c r="A5" s="173">
        <v>2</v>
      </c>
      <c r="B5" s="5" t="s">
        <v>89</v>
      </c>
      <c r="C5" s="6" t="s">
        <v>36</v>
      </c>
      <c r="D5" s="7" t="s">
        <v>431</v>
      </c>
      <c r="E5" s="7" t="s">
        <v>218</v>
      </c>
      <c r="F5" s="7" t="s">
        <v>218</v>
      </c>
      <c r="G5" s="138" t="s">
        <v>218</v>
      </c>
      <c r="H5" s="139" t="s">
        <v>218</v>
      </c>
    </row>
    <row r="34" spans="4:4" ht="15.75" x14ac:dyDescent="0.2">
      <c r="D34" s="4"/>
    </row>
  </sheetData>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89" customWidth="1"/>
    <col min="2" max="2" width="35.7109375" customWidth="1"/>
    <col min="3" max="3" width="37.5703125" customWidth="1"/>
    <col min="4" max="4" width="35.140625" customWidth="1"/>
    <col min="5" max="5" width="31.85546875" customWidth="1"/>
    <col min="6" max="6" width="35.5703125" customWidth="1"/>
    <col min="7" max="7" width="49.42578125" customWidth="1"/>
    <col min="8" max="8" width="37.7109375" customWidth="1"/>
  </cols>
  <sheetData>
    <row r="1" spans="1:78" s="3" customFormat="1" ht="15.75" x14ac:dyDescent="0.25">
      <c r="A1" s="263"/>
      <c r="B1" s="3" t="s">
        <v>873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A2" s="26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2" customFormat="1" ht="54" customHeight="1" x14ac:dyDescent="0.2">
      <c r="A3" s="40"/>
      <c r="B3" s="148" t="s">
        <v>884</v>
      </c>
      <c r="C3" s="124" t="s">
        <v>883</v>
      </c>
      <c r="D3" s="83" t="s">
        <v>312</v>
      </c>
      <c r="E3" s="83" t="s">
        <v>314</v>
      </c>
      <c r="F3" s="83" t="s">
        <v>456</v>
      </c>
      <c r="G3" s="124" t="s">
        <v>685</v>
      </c>
      <c r="H3" s="137" t="s">
        <v>711</v>
      </c>
    </row>
    <row r="4" spans="1:78" s="181" customFormat="1" ht="199.5" customHeight="1" thickBot="1" x14ac:dyDescent="0.25">
      <c r="A4" s="40">
        <v>1</v>
      </c>
      <c r="B4" s="265" t="s">
        <v>911</v>
      </c>
      <c r="C4" s="264" t="s">
        <v>839</v>
      </c>
      <c r="D4" s="264" t="s">
        <v>841</v>
      </c>
      <c r="E4" s="264" t="s">
        <v>842</v>
      </c>
      <c r="F4" s="264" t="s">
        <v>843</v>
      </c>
      <c r="G4" s="264" t="s">
        <v>218</v>
      </c>
      <c r="H4" s="267" t="s">
        <v>218</v>
      </c>
    </row>
    <row r="5" spans="1:78" s="186" customFormat="1" ht="363" customHeight="1" thickBot="1" x14ac:dyDescent="0.25">
      <c r="A5" s="253">
        <v>2</v>
      </c>
      <c r="B5" s="5" t="s">
        <v>912</v>
      </c>
      <c r="C5" s="167" t="s">
        <v>81</v>
      </c>
      <c r="D5" s="18" t="s">
        <v>822</v>
      </c>
      <c r="E5" s="18" t="s">
        <v>83</v>
      </c>
      <c r="F5" s="18" t="s">
        <v>82</v>
      </c>
      <c r="G5" s="138" t="s">
        <v>218</v>
      </c>
      <c r="H5" s="199" t="s">
        <v>218</v>
      </c>
    </row>
    <row r="6" spans="1:78" s="186" customFormat="1" ht="337.5" customHeight="1" thickBot="1" x14ac:dyDescent="0.25">
      <c r="A6" s="40">
        <v>3</v>
      </c>
      <c r="B6" s="5" t="s">
        <v>90</v>
      </c>
      <c r="C6" s="167" t="s">
        <v>1085</v>
      </c>
      <c r="D6" s="18" t="s">
        <v>823</v>
      </c>
      <c r="E6" s="18" t="s">
        <v>179</v>
      </c>
      <c r="F6" s="18" t="s">
        <v>218</v>
      </c>
      <c r="G6" s="138" t="s">
        <v>218</v>
      </c>
      <c r="H6" s="139" t="s">
        <v>218</v>
      </c>
    </row>
    <row r="7" spans="1:78" s="186" customFormat="1" ht="116.25" customHeight="1" x14ac:dyDescent="0.2">
      <c r="A7" s="299">
        <v>4</v>
      </c>
      <c r="B7" s="292" t="s">
        <v>865</v>
      </c>
      <c r="C7" s="300" t="s">
        <v>389</v>
      </c>
      <c r="D7" s="300"/>
      <c r="E7" s="300"/>
      <c r="F7" s="187"/>
      <c r="G7" s="183"/>
      <c r="H7" s="184"/>
    </row>
    <row r="8" spans="1:78" s="186" customFormat="1" ht="14.25" customHeight="1" x14ac:dyDescent="0.2">
      <c r="A8" s="299"/>
      <c r="B8" s="293"/>
      <c r="C8" s="301" t="s">
        <v>390</v>
      </c>
      <c r="D8" s="301"/>
      <c r="E8" s="301"/>
      <c r="F8" s="181"/>
      <c r="G8" s="142"/>
      <c r="H8" s="147"/>
    </row>
    <row r="9" spans="1:78" s="186" customFormat="1" ht="14.25" customHeight="1" x14ac:dyDescent="0.2">
      <c r="A9" s="299"/>
      <c r="B9" s="293"/>
      <c r="C9" s="301" t="s">
        <v>824</v>
      </c>
      <c r="D9" s="301"/>
      <c r="E9" s="301"/>
      <c r="F9" s="181"/>
      <c r="G9" s="142"/>
      <c r="H9" s="147"/>
    </row>
    <row r="10" spans="1:78" s="186" customFormat="1" ht="14.25" customHeight="1" x14ac:dyDescent="0.2">
      <c r="A10" s="299"/>
      <c r="B10" s="293"/>
      <c r="C10" s="301" t="s">
        <v>825</v>
      </c>
      <c r="D10" s="301"/>
      <c r="E10" s="301"/>
      <c r="F10" s="181"/>
      <c r="G10" s="142"/>
      <c r="H10" s="147"/>
    </row>
    <row r="11" spans="1:78" s="186" customFormat="1" ht="28.5" customHeight="1" x14ac:dyDescent="0.2">
      <c r="A11" s="299"/>
      <c r="B11" s="293"/>
      <c r="C11" s="301" t="s">
        <v>826</v>
      </c>
      <c r="D11" s="301"/>
      <c r="E11" s="301"/>
      <c r="F11" s="181"/>
      <c r="G11" s="142"/>
      <c r="H11" s="147"/>
    </row>
    <row r="12" spans="1:78" s="186" customFormat="1" ht="14.25" customHeight="1" x14ac:dyDescent="0.2">
      <c r="A12" s="299"/>
      <c r="B12" s="293"/>
      <c r="C12" s="301" t="s">
        <v>827</v>
      </c>
      <c r="D12" s="301"/>
      <c r="E12" s="301"/>
      <c r="F12" s="181"/>
      <c r="G12" s="142"/>
      <c r="H12" s="147"/>
    </row>
    <row r="13" spans="1:78" s="186" customFormat="1" ht="14.25" customHeight="1" x14ac:dyDescent="0.2">
      <c r="A13" s="299"/>
      <c r="B13" s="293"/>
      <c r="C13" s="301" t="s">
        <v>828</v>
      </c>
      <c r="D13" s="301"/>
      <c r="E13" s="301"/>
      <c r="F13" s="181"/>
      <c r="G13" s="142"/>
      <c r="H13" s="147"/>
    </row>
    <row r="14" spans="1:78" s="186" customFormat="1" ht="28.5" customHeight="1" x14ac:dyDescent="0.2">
      <c r="A14" s="299"/>
      <c r="B14" s="293"/>
      <c r="C14" s="301" t="s">
        <v>829</v>
      </c>
      <c r="D14" s="301"/>
      <c r="E14" s="301"/>
      <c r="F14" s="181"/>
      <c r="G14" s="142"/>
      <c r="H14" s="147"/>
    </row>
    <row r="15" spans="1:78" s="186" customFormat="1" ht="14.25" customHeight="1" thickBot="1" x14ac:dyDescent="0.25">
      <c r="A15" s="299"/>
      <c r="B15" s="294"/>
      <c r="C15" s="302" t="s">
        <v>686</v>
      </c>
      <c r="D15" s="302"/>
      <c r="E15" s="302"/>
      <c r="F15" s="188"/>
      <c r="G15" s="140"/>
      <c r="H15" s="141"/>
    </row>
    <row r="16" spans="1:78" s="186" customFormat="1" ht="290.25" customHeight="1" thickBot="1" x14ac:dyDescent="0.25">
      <c r="A16" s="244">
        <v>5</v>
      </c>
      <c r="B16" s="5" t="s">
        <v>91</v>
      </c>
      <c r="C16" s="167" t="s">
        <v>138</v>
      </c>
      <c r="D16" s="18" t="s">
        <v>830</v>
      </c>
      <c r="E16" s="18" t="s">
        <v>831</v>
      </c>
      <c r="F16" s="18" t="s">
        <v>218</v>
      </c>
      <c r="G16" s="138" t="s">
        <v>218</v>
      </c>
      <c r="H16" s="139" t="s">
        <v>218</v>
      </c>
    </row>
    <row r="17" spans="1:8" s="186" customFormat="1" ht="240" customHeight="1" thickBot="1" x14ac:dyDescent="0.25">
      <c r="A17" s="244">
        <v>6</v>
      </c>
      <c r="B17" s="5" t="s">
        <v>92</v>
      </c>
      <c r="C17" s="167" t="s">
        <v>1086</v>
      </c>
      <c r="D17" s="18" t="s">
        <v>832</v>
      </c>
      <c r="E17" s="18" t="s">
        <v>833</v>
      </c>
      <c r="F17" s="18" t="s">
        <v>218</v>
      </c>
      <c r="G17" s="138" t="s">
        <v>218</v>
      </c>
      <c r="H17" s="139" t="s">
        <v>218</v>
      </c>
    </row>
    <row r="18" spans="1:8" s="186" customFormat="1" ht="285" customHeight="1" thickBot="1" x14ac:dyDescent="0.25">
      <c r="A18" s="244">
        <v>7</v>
      </c>
      <c r="B18" s="182" t="s">
        <v>93</v>
      </c>
      <c r="C18" s="189" t="s">
        <v>1087</v>
      </c>
      <c r="D18" s="190" t="s">
        <v>834</v>
      </c>
      <c r="E18" s="190" t="s">
        <v>835</v>
      </c>
      <c r="F18" s="190" t="s">
        <v>218</v>
      </c>
      <c r="G18" s="140" t="s">
        <v>218</v>
      </c>
      <c r="H18" s="141" t="s">
        <v>218</v>
      </c>
    </row>
    <row r="19" spans="1:8" s="186" customFormat="1" ht="240" customHeight="1" thickBot="1" x14ac:dyDescent="0.25">
      <c r="A19" s="244">
        <v>8</v>
      </c>
      <c r="B19" s="5" t="s">
        <v>94</v>
      </c>
      <c r="C19" s="167" t="s">
        <v>1088</v>
      </c>
      <c r="D19" s="18" t="s">
        <v>353</v>
      </c>
      <c r="E19" s="18" t="s">
        <v>293</v>
      </c>
      <c r="F19" s="18" t="s">
        <v>218</v>
      </c>
      <c r="G19" s="138" t="s">
        <v>218</v>
      </c>
      <c r="H19" s="139" t="s">
        <v>218</v>
      </c>
    </row>
    <row r="20" spans="1:8" s="186" customFormat="1" ht="156" customHeight="1" thickBot="1" x14ac:dyDescent="0.25">
      <c r="A20" s="244">
        <v>9</v>
      </c>
      <c r="B20" s="5" t="s">
        <v>95</v>
      </c>
      <c r="C20" s="167" t="s">
        <v>457</v>
      </c>
      <c r="D20" s="18" t="s">
        <v>37</v>
      </c>
      <c r="E20" s="18" t="s">
        <v>294</v>
      </c>
      <c r="F20" s="18" t="s">
        <v>218</v>
      </c>
      <c r="G20" s="138" t="s">
        <v>218</v>
      </c>
      <c r="H20" s="139" t="s">
        <v>218</v>
      </c>
    </row>
    <row r="21" spans="1:8" s="186" customFormat="1" ht="171.75" customHeight="1" thickBot="1" x14ac:dyDescent="0.25">
      <c r="A21" s="244">
        <v>10</v>
      </c>
      <c r="B21" s="5" t="s">
        <v>96</v>
      </c>
      <c r="C21" s="167" t="s">
        <v>9</v>
      </c>
      <c r="D21" s="18" t="s">
        <v>273</v>
      </c>
      <c r="E21" s="18" t="s">
        <v>295</v>
      </c>
      <c r="F21" s="18" t="s">
        <v>218</v>
      </c>
      <c r="G21" s="138" t="s">
        <v>218</v>
      </c>
      <c r="H21" s="139" t="s">
        <v>218</v>
      </c>
    </row>
    <row r="22" spans="1:8" s="186" customFormat="1" ht="106.5" customHeight="1" x14ac:dyDescent="0.2">
      <c r="A22" s="299">
        <v>11</v>
      </c>
      <c r="B22" s="292" t="s">
        <v>818</v>
      </c>
      <c r="C22" s="298" t="s">
        <v>134</v>
      </c>
      <c r="D22" s="298"/>
      <c r="E22" s="298"/>
      <c r="F22" s="187"/>
      <c r="G22" s="183"/>
      <c r="H22" s="184"/>
    </row>
    <row r="23" spans="1:8" s="186" customFormat="1" ht="15" customHeight="1" x14ac:dyDescent="0.2">
      <c r="A23" s="299"/>
      <c r="B23" s="293"/>
      <c r="C23" s="303" t="s">
        <v>135</v>
      </c>
      <c r="D23" s="303"/>
      <c r="E23" s="303"/>
      <c r="F23" s="181"/>
      <c r="G23" s="142"/>
      <c r="H23" s="147"/>
    </row>
    <row r="24" spans="1:8" s="186" customFormat="1" ht="15" customHeight="1" x14ac:dyDescent="0.2">
      <c r="A24" s="299"/>
      <c r="B24" s="293"/>
      <c r="C24" s="303" t="s">
        <v>298</v>
      </c>
      <c r="D24" s="303"/>
      <c r="E24" s="303"/>
      <c r="F24" s="181"/>
      <c r="G24" s="142"/>
      <c r="H24" s="147"/>
    </row>
    <row r="25" spans="1:8" s="186" customFormat="1" ht="15" customHeight="1" x14ac:dyDescent="0.2">
      <c r="A25" s="299"/>
      <c r="B25" s="293"/>
      <c r="C25" s="303" t="s">
        <v>299</v>
      </c>
      <c r="D25" s="303"/>
      <c r="E25" s="303"/>
      <c r="F25" s="181"/>
      <c r="G25" s="142"/>
      <c r="H25" s="147"/>
    </row>
    <row r="26" spans="1:8" s="186" customFormat="1" ht="15.75" customHeight="1" thickBot="1" x14ac:dyDescent="0.25">
      <c r="A26" s="299"/>
      <c r="B26" s="294"/>
      <c r="C26" s="304" t="s">
        <v>687</v>
      </c>
      <c r="D26" s="304"/>
      <c r="E26" s="304"/>
      <c r="F26" s="188"/>
      <c r="G26" s="140"/>
      <c r="H26" s="141"/>
    </row>
    <row r="27" spans="1:8" s="186" customFormat="1" ht="171" customHeight="1" thickBot="1" x14ac:dyDescent="0.25">
      <c r="A27" s="253">
        <v>12</v>
      </c>
      <c r="B27" s="5" t="s">
        <v>1093</v>
      </c>
      <c r="C27" s="167" t="s">
        <v>300</v>
      </c>
      <c r="D27" s="18" t="s">
        <v>385</v>
      </c>
      <c r="E27" s="18" t="s">
        <v>296</v>
      </c>
      <c r="F27" s="18" t="s">
        <v>218</v>
      </c>
      <c r="G27" s="138" t="s">
        <v>218</v>
      </c>
      <c r="H27" s="139" t="s">
        <v>218</v>
      </c>
    </row>
    <row r="28" spans="1:8" s="186" customFormat="1" ht="171" customHeight="1" thickBot="1" x14ac:dyDescent="0.25">
      <c r="A28" s="253">
        <v>13</v>
      </c>
      <c r="B28" s="5" t="s">
        <v>1094</v>
      </c>
      <c r="C28" s="167" t="s">
        <v>424</v>
      </c>
      <c r="D28" s="18" t="s">
        <v>425</v>
      </c>
      <c r="E28" s="18" t="s">
        <v>297</v>
      </c>
      <c r="F28" s="18" t="s">
        <v>218</v>
      </c>
      <c r="G28" s="138" t="s">
        <v>218</v>
      </c>
      <c r="H28" s="139" t="s">
        <v>218</v>
      </c>
    </row>
    <row r="29" spans="1:8" s="186" customFormat="1" ht="171" customHeight="1" thickBot="1" x14ac:dyDescent="0.25">
      <c r="A29" s="253">
        <v>14</v>
      </c>
      <c r="B29" s="5" t="s">
        <v>1095</v>
      </c>
      <c r="C29" s="167" t="s">
        <v>413</v>
      </c>
      <c r="D29" s="18" t="s">
        <v>436</v>
      </c>
      <c r="E29" s="18" t="s">
        <v>121</v>
      </c>
      <c r="F29" s="18" t="s">
        <v>218</v>
      </c>
      <c r="G29" s="138" t="s">
        <v>218</v>
      </c>
      <c r="H29" s="139" t="s">
        <v>218</v>
      </c>
    </row>
    <row r="30" spans="1:8" s="186" customFormat="1" ht="156" customHeight="1" thickBot="1" x14ac:dyDescent="0.25">
      <c r="A30" s="253">
        <v>15</v>
      </c>
      <c r="B30" s="5" t="s">
        <v>186</v>
      </c>
      <c r="C30" s="167" t="s">
        <v>231</v>
      </c>
      <c r="D30" s="18" t="s">
        <v>487</v>
      </c>
      <c r="E30" s="18" t="s">
        <v>218</v>
      </c>
      <c r="F30" s="18" t="s">
        <v>218</v>
      </c>
      <c r="G30" s="138" t="s">
        <v>218</v>
      </c>
      <c r="H30" s="139" t="s">
        <v>218</v>
      </c>
    </row>
    <row r="31" spans="1:8" s="181" customFormat="1" ht="210.75" customHeight="1" thickBot="1" x14ac:dyDescent="0.25">
      <c r="A31" s="253">
        <v>16</v>
      </c>
      <c r="B31" s="5" t="s">
        <v>187</v>
      </c>
      <c r="C31" s="167" t="s">
        <v>485</v>
      </c>
      <c r="D31" s="167" t="s">
        <v>836</v>
      </c>
      <c r="E31" s="167" t="s">
        <v>837</v>
      </c>
      <c r="F31" s="18" t="s">
        <v>218</v>
      </c>
      <c r="G31" s="138" t="s">
        <v>218</v>
      </c>
      <c r="H31" s="139" t="s">
        <v>218</v>
      </c>
    </row>
    <row r="32" spans="1:8" s="186" customFormat="1" ht="297" customHeight="1" thickBot="1" x14ac:dyDescent="0.25">
      <c r="A32" s="253">
        <v>17</v>
      </c>
      <c r="B32" s="5" t="s">
        <v>188</v>
      </c>
      <c r="C32" s="167" t="s">
        <v>61</v>
      </c>
      <c r="D32" s="18" t="s">
        <v>838</v>
      </c>
      <c r="E32" s="18" t="s">
        <v>218</v>
      </c>
      <c r="F32" s="18" t="s">
        <v>218</v>
      </c>
      <c r="G32" s="138" t="s">
        <v>218</v>
      </c>
      <c r="H32" s="139" t="s">
        <v>218</v>
      </c>
    </row>
    <row r="33" spans="1:1" s="186" customFormat="1" x14ac:dyDescent="0.2">
      <c r="A33" s="89"/>
    </row>
    <row r="34" spans="1:1" s="186" customFormat="1" x14ac:dyDescent="0.2">
      <c r="A34" s="89"/>
    </row>
    <row r="35" spans="1:1" s="186" customFormat="1" x14ac:dyDescent="0.2">
      <c r="A35" s="89"/>
    </row>
    <row r="36" spans="1:1" s="186" customFormat="1" x14ac:dyDescent="0.2">
      <c r="A36" s="89"/>
    </row>
    <row r="37" spans="1:1" s="186" customFormat="1" x14ac:dyDescent="0.2">
      <c r="A37" s="89"/>
    </row>
    <row r="38" spans="1:1" s="186" customFormat="1" x14ac:dyDescent="0.2">
      <c r="A38" s="89"/>
    </row>
    <row r="39" spans="1:1" s="186" customFormat="1" x14ac:dyDescent="0.2">
      <c r="A39" s="89"/>
    </row>
    <row r="40" spans="1:1" s="186" customFormat="1" x14ac:dyDescent="0.2">
      <c r="A40" s="89"/>
    </row>
    <row r="41" spans="1:1" s="186" customFormat="1" x14ac:dyDescent="0.2">
      <c r="A41" s="89"/>
    </row>
    <row r="42" spans="1:1" s="186" customFormat="1" x14ac:dyDescent="0.2">
      <c r="A42" s="89"/>
    </row>
    <row r="43" spans="1:1" s="186" customFormat="1" x14ac:dyDescent="0.2">
      <c r="A43" s="89"/>
    </row>
    <row r="44" spans="1:1" s="186" customFormat="1" x14ac:dyDescent="0.2">
      <c r="A44" s="89"/>
    </row>
    <row r="45" spans="1:1" s="186" customFormat="1" x14ac:dyDescent="0.2">
      <c r="A45" s="89"/>
    </row>
    <row r="46" spans="1:1" s="186" customFormat="1" x14ac:dyDescent="0.2">
      <c r="A46" s="89"/>
    </row>
    <row r="47" spans="1:1" s="186" customFormat="1" x14ac:dyDescent="0.2">
      <c r="A47" s="89"/>
    </row>
    <row r="48" spans="1:1" s="186" customFormat="1" x14ac:dyDescent="0.2">
      <c r="A48" s="89"/>
    </row>
    <row r="49" spans="1:1" s="186" customFormat="1" x14ac:dyDescent="0.2">
      <c r="A49" s="89"/>
    </row>
    <row r="50" spans="1:1" s="186" customFormat="1" x14ac:dyDescent="0.2">
      <c r="A50" s="89"/>
    </row>
    <row r="51" spans="1:1" s="186" customFormat="1" x14ac:dyDescent="0.2">
      <c r="A51" s="89"/>
    </row>
    <row r="52" spans="1:1" s="186" customFormat="1" x14ac:dyDescent="0.2">
      <c r="A52" s="89"/>
    </row>
    <row r="53" spans="1:1" s="186" customFormat="1" x14ac:dyDescent="0.2">
      <c r="A53" s="89"/>
    </row>
    <row r="54" spans="1:1" s="186" customFormat="1" x14ac:dyDescent="0.2">
      <c r="A54" s="89"/>
    </row>
    <row r="55" spans="1:1" s="186" customFormat="1" x14ac:dyDescent="0.2">
      <c r="A55" s="89"/>
    </row>
    <row r="56" spans="1:1" s="186" customFormat="1" x14ac:dyDescent="0.2">
      <c r="A56" s="89"/>
    </row>
  </sheetData>
  <mergeCells count="18">
    <mergeCell ref="C23:E23"/>
    <mergeCell ref="C24:E24"/>
    <mergeCell ref="C25:E25"/>
    <mergeCell ref="C26:E26"/>
    <mergeCell ref="A22:A26"/>
    <mergeCell ref="B22:B26"/>
    <mergeCell ref="C22:E22"/>
    <mergeCell ref="A7:A15"/>
    <mergeCell ref="B7:B15"/>
    <mergeCell ref="C7:E7"/>
    <mergeCell ref="C8:E8"/>
    <mergeCell ref="C9:E9"/>
    <mergeCell ref="C15:E15"/>
    <mergeCell ref="C11:E11"/>
    <mergeCell ref="C12:E12"/>
    <mergeCell ref="C13:E13"/>
    <mergeCell ref="C14:E14"/>
    <mergeCell ref="C10:E10"/>
  </mergeCells>
  <phoneticPr fontId="3"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6"/>
  <sheetViews>
    <sheetView zoomScaleNormal="100" workbookViewId="0"/>
  </sheetViews>
  <sheetFormatPr defaultRowHeight="12.75" x14ac:dyDescent="0.2"/>
  <cols>
    <col min="1" max="1" width="4.28515625" style="170"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1" customWidth="1"/>
  </cols>
  <sheetData>
    <row r="1" spans="1:74" s="3" customFormat="1" ht="15.75" x14ac:dyDescent="0.25">
      <c r="A1" s="169"/>
      <c r="B1" s="3" t="s">
        <v>869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69"/>
      <c r="B2" s="288" t="s">
        <v>495</v>
      </c>
      <c r="C2" s="288"/>
      <c r="D2" s="288"/>
      <c r="E2" s="288"/>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69"/>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2" customFormat="1" ht="58.5" customHeight="1" thickBot="1" x14ac:dyDescent="0.25">
      <c r="A4" s="168"/>
      <c r="B4" s="148" t="s">
        <v>884</v>
      </c>
      <c r="C4" s="124" t="s">
        <v>883</v>
      </c>
      <c r="D4" s="83" t="s">
        <v>312</v>
      </c>
      <c r="E4" s="83" t="s">
        <v>314</v>
      </c>
      <c r="F4" s="83" t="s">
        <v>456</v>
      </c>
      <c r="G4" s="124" t="s">
        <v>685</v>
      </c>
      <c r="H4" s="137" t="s">
        <v>711</v>
      </c>
    </row>
    <row r="5" spans="1:74" s="243" customFormat="1" ht="192" customHeight="1" thickBot="1" x14ac:dyDescent="0.25">
      <c r="A5" s="40">
        <v>1</v>
      </c>
      <c r="B5" s="268" t="s">
        <v>1099</v>
      </c>
      <c r="C5" s="153" t="s">
        <v>1103</v>
      </c>
      <c r="D5" s="153" t="s">
        <v>1100</v>
      </c>
      <c r="E5" s="153" t="s">
        <v>1098</v>
      </c>
      <c r="F5" s="153" t="s">
        <v>218</v>
      </c>
      <c r="G5" s="153" t="s">
        <v>218</v>
      </c>
      <c r="H5" s="155" t="s">
        <v>218</v>
      </c>
    </row>
    <row r="6" spans="1:74" s="12" customFormat="1" ht="312.75" customHeight="1" thickBot="1" x14ac:dyDescent="0.25">
      <c r="A6" s="40">
        <v>2</v>
      </c>
      <c r="B6" s="260" t="s">
        <v>1063</v>
      </c>
      <c r="C6" s="153" t="s">
        <v>1055</v>
      </c>
      <c r="D6" s="153" t="s">
        <v>1052</v>
      </c>
      <c r="E6" s="153" t="s">
        <v>1062</v>
      </c>
      <c r="F6" s="153" t="s">
        <v>1064</v>
      </c>
      <c r="G6" s="138" t="s">
        <v>218</v>
      </c>
      <c r="H6" s="139" t="s">
        <v>218</v>
      </c>
    </row>
    <row r="7" spans="1:74" s="12" customFormat="1" ht="342" customHeight="1" thickBot="1" x14ac:dyDescent="0.25">
      <c r="A7" s="40">
        <v>3</v>
      </c>
      <c r="B7" s="5" t="s">
        <v>864</v>
      </c>
      <c r="C7" s="185" t="s">
        <v>811</v>
      </c>
      <c r="D7" s="18" t="s">
        <v>813</v>
      </c>
      <c r="E7" s="185" t="s">
        <v>814</v>
      </c>
      <c r="F7" s="18" t="s">
        <v>815</v>
      </c>
      <c r="G7" s="18" t="s">
        <v>218</v>
      </c>
      <c r="H7" s="166" t="s">
        <v>218</v>
      </c>
    </row>
    <row r="8" spans="1:74" s="12" customFormat="1" ht="397.5" customHeight="1" thickBot="1" x14ac:dyDescent="0.25">
      <c r="A8" s="40">
        <v>4</v>
      </c>
      <c r="B8" s="5" t="s">
        <v>1016</v>
      </c>
      <c r="C8" s="18" t="s">
        <v>741</v>
      </c>
      <c r="D8" s="167" t="s">
        <v>742</v>
      </c>
      <c r="E8" s="185" t="s">
        <v>743</v>
      </c>
      <c r="F8" s="18" t="s">
        <v>744</v>
      </c>
      <c r="G8" s="18" t="s">
        <v>737</v>
      </c>
      <c r="H8" s="166" t="s">
        <v>737</v>
      </c>
    </row>
    <row r="9" spans="1:74" s="12" customFormat="1" ht="354" customHeight="1" thickBot="1" x14ac:dyDescent="0.25">
      <c r="A9" s="40">
        <v>5</v>
      </c>
      <c r="B9" s="192" t="s">
        <v>850</v>
      </c>
      <c r="C9" s="190" t="s">
        <v>580</v>
      </c>
      <c r="D9" s="190" t="s">
        <v>791</v>
      </c>
      <c r="E9" s="190" t="s">
        <v>583</v>
      </c>
      <c r="F9" s="190" t="s">
        <v>609</v>
      </c>
      <c r="G9" s="196" t="s">
        <v>218</v>
      </c>
      <c r="H9" s="197" t="s">
        <v>218</v>
      </c>
    </row>
    <row r="10" spans="1:74" s="12" customFormat="1" ht="311.25" customHeight="1" thickBot="1" x14ac:dyDescent="0.25">
      <c r="A10" s="40">
        <v>6</v>
      </c>
      <c r="B10" s="5" t="s">
        <v>913</v>
      </c>
      <c r="C10" s="185" t="s">
        <v>577</v>
      </c>
      <c r="D10" s="111" t="s">
        <v>870</v>
      </c>
      <c r="E10" s="18" t="s">
        <v>578</v>
      </c>
      <c r="F10" s="18" t="s">
        <v>579</v>
      </c>
      <c r="G10" s="138" t="s">
        <v>218</v>
      </c>
      <c r="H10" s="139" t="s">
        <v>218</v>
      </c>
    </row>
    <row r="11" spans="1:74" s="36" customFormat="1" ht="373.5" customHeight="1" thickBot="1" x14ac:dyDescent="0.25">
      <c r="A11" s="40">
        <v>7</v>
      </c>
      <c r="B11" s="5" t="s">
        <v>846</v>
      </c>
      <c r="C11" s="167" t="s">
        <v>552</v>
      </c>
      <c r="D11" s="18" t="s">
        <v>553</v>
      </c>
      <c r="E11" s="18" t="s">
        <v>461</v>
      </c>
      <c r="F11" s="18" t="s">
        <v>562</v>
      </c>
      <c r="G11" s="138" t="s">
        <v>218</v>
      </c>
      <c r="H11" s="139" t="s">
        <v>218</v>
      </c>
    </row>
    <row r="12" spans="1:74" ht="328.5" customHeight="1" thickBot="1" x14ac:dyDescent="0.25">
      <c r="A12" s="40">
        <v>8</v>
      </c>
      <c r="B12" s="5" t="s">
        <v>847</v>
      </c>
      <c r="C12" s="18" t="s">
        <v>503</v>
      </c>
      <c r="D12" s="18" t="s">
        <v>871</v>
      </c>
      <c r="E12" s="18" t="s">
        <v>872</v>
      </c>
      <c r="F12" s="18" t="s">
        <v>218</v>
      </c>
      <c r="G12" s="138" t="s">
        <v>218</v>
      </c>
      <c r="H12" s="139" t="s">
        <v>218</v>
      </c>
    </row>
    <row r="13" spans="1:74" s="32" customFormat="1" ht="255.75" thickBot="1" x14ac:dyDescent="0.25">
      <c r="A13" s="40">
        <v>9</v>
      </c>
      <c r="B13" s="5" t="s">
        <v>848</v>
      </c>
      <c r="C13" s="167" t="s">
        <v>275</v>
      </c>
      <c r="D13" s="18" t="s">
        <v>823</v>
      </c>
      <c r="E13" s="18" t="s">
        <v>179</v>
      </c>
      <c r="F13" s="18" t="s">
        <v>218</v>
      </c>
      <c r="G13" s="138" t="s">
        <v>218</v>
      </c>
      <c r="H13" s="139" t="s">
        <v>218</v>
      </c>
    </row>
    <row r="14" spans="1:74" ht="12.75" customHeight="1" thickBot="1" x14ac:dyDescent="0.25">
      <c r="A14" s="175"/>
      <c r="B14" s="192" t="s">
        <v>849</v>
      </c>
      <c r="C14" s="196" t="s">
        <v>131</v>
      </c>
      <c r="D14" s="190" t="s">
        <v>132</v>
      </c>
      <c r="E14" s="190" t="s">
        <v>99</v>
      </c>
      <c r="F14" s="190" t="s">
        <v>218</v>
      </c>
      <c r="G14" s="138" t="s">
        <v>218</v>
      </c>
      <c r="H14" s="139" t="s">
        <v>218</v>
      </c>
    </row>
    <row r="16" spans="1:74" x14ac:dyDescent="0.2">
      <c r="B16" s="73"/>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heetViews>
  <sheetFormatPr defaultRowHeight="12.75" x14ac:dyDescent="0.2"/>
  <cols>
    <col min="1" max="1" width="3.85546875" style="64" customWidth="1"/>
    <col min="2" max="16384" width="9.140625" style="64"/>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4" customWidth="1"/>
    <col min="2" max="16384" width="9.140625" style="64"/>
  </cols>
  <sheetData/>
  <phoneticPr fontId="3"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0" customWidth="1"/>
    <col min="2" max="2" width="161.85546875" style="17" customWidth="1"/>
    <col min="3" max="16384" width="9.140625" style="20"/>
  </cols>
  <sheetData>
    <row r="2" spans="2:2" x14ac:dyDescent="0.2">
      <c r="B2" s="19" t="s">
        <v>387</v>
      </c>
    </row>
    <row r="3" spans="2:2" ht="15" x14ac:dyDescent="0.25">
      <c r="B3" s="21" t="s">
        <v>166</v>
      </c>
    </row>
    <row r="5" spans="2:2" ht="72.75" x14ac:dyDescent="0.2">
      <c r="B5" s="17" t="s">
        <v>205</v>
      </c>
    </row>
    <row r="7" spans="2:2" ht="71.25" x14ac:dyDescent="0.2">
      <c r="B7" s="17" t="s">
        <v>283</v>
      </c>
    </row>
    <row r="9" spans="2:2" ht="28.5" x14ac:dyDescent="0.2">
      <c r="B9" s="17" t="s">
        <v>460</v>
      </c>
    </row>
    <row r="11" spans="2:2" ht="28.5" x14ac:dyDescent="0.2">
      <c r="B11" s="17" t="s">
        <v>22</v>
      </c>
    </row>
    <row r="13" spans="2:2" ht="77.25" customHeight="1" x14ac:dyDescent="0.2">
      <c r="B13" s="17" t="s">
        <v>204</v>
      </c>
    </row>
    <row r="15" spans="2:2" ht="57" x14ac:dyDescent="0.2">
      <c r="B15" s="17" t="s">
        <v>107</v>
      </c>
    </row>
    <row r="17" spans="2:2" ht="28.5" x14ac:dyDescent="0.2">
      <c r="B17" s="136" t="s">
        <v>1013</v>
      </c>
    </row>
    <row r="20" spans="2:2" ht="15" x14ac:dyDescent="0.25">
      <c r="B20" s="22" t="s">
        <v>386</v>
      </c>
    </row>
    <row r="22" spans="2:2" ht="15" x14ac:dyDescent="0.25">
      <c r="B22" s="21" t="s">
        <v>312</v>
      </c>
    </row>
    <row r="23" spans="2:2" ht="42.75" x14ac:dyDescent="0.2">
      <c r="B23" s="17" t="s">
        <v>57</v>
      </c>
    </row>
    <row r="25" spans="2:2" ht="15" x14ac:dyDescent="0.25">
      <c r="B25" s="23" t="s">
        <v>314</v>
      </c>
    </row>
    <row r="26" spans="2:2" x14ac:dyDescent="0.2">
      <c r="B26" s="17" t="s">
        <v>158</v>
      </c>
    </row>
    <row r="27" spans="2:2" x14ac:dyDescent="0.2">
      <c r="B27" s="17" t="s">
        <v>160</v>
      </c>
    </row>
    <row r="28" spans="2:2" x14ac:dyDescent="0.2">
      <c r="B28" s="17" t="s">
        <v>159</v>
      </c>
    </row>
    <row r="30" spans="2:2" ht="17.25" x14ac:dyDescent="0.25">
      <c r="B30" s="74" t="s">
        <v>733</v>
      </c>
    </row>
    <row r="31" spans="2:2" ht="57" x14ac:dyDescent="0.2">
      <c r="B31" s="136" t="s">
        <v>1011</v>
      </c>
    </row>
    <row r="32" spans="2:2" x14ac:dyDescent="0.2">
      <c r="B32" s="218" t="s">
        <v>1012</v>
      </c>
    </row>
    <row r="34" spans="2:2" ht="15" x14ac:dyDescent="0.25">
      <c r="B34" s="23" t="s">
        <v>456</v>
      </c>
    </row>
    <row r="35" spans="2:2" ht="30.75" customHeight="1" x14ac:dyDescent="0.2">
      <c r="B35" s="17" t="s">
        <v>412</v>
      </c>
    </row>
    <row r="36" spans="2:2" x14ac:dyDescent="0.2">
      <c r="B36" s="17" t="s">
        <v>497</v>
      </c>
    </row>
    <row r="37" spans="2:2" x14ac:dyDescent="0.2">
      <c r="B37" s="17" t="s">
        <v>498</v>
      </c>
    </row>
    <row r="38" spans="2:2" x14ac:dyDescent="0.2">
      <c r="B38" s="20"/>
    </row>
    <row r="39" spans="2:2" ht="15" x14ac:dyDescent="0.25">
      <c r="B39" s="21" t="s">
        <v>137</v>
      </c>
    </row>
    <row r="40" spans="2:2" x14ac:dyDescent="0.2">
      <c r="B40" s="20" t="s">
        <v>161</v>
      </c>
    </row>
    <row r="41" spans="2:2" x14ac:dyDescent="0.2">
      <c r="B41" s="20"/>
    </row>
    <row r="42" spans="2:2" ht="17.25" x14ac:dyDescent="0.25">
      <c r="B42" s="71" t="s">
        <v>734</v>
      </c>
    </row>
    <row r="43" spans="2:2" ht="28.5" customHeight="1" x14ac:dyDescent="0.2">
      <c r="B43" s="136" t="s">
        <v>684</v>
      </c>
    </row>
    <row r="45" spans="2:2" ht="15" x14ac:dyDescent="0.25">
      <c r="B45" s="74" t="s">
        <v>276</v>
      </c>
    </row>
    <row r="46" spans="2:2" ht="42.75" x14ac:dyDescent="0.2">
      <c r="B46" s="61" t="s">
        <v>58</v>
      </c>
    </row>
    <row r="48" spans="2:2" x14ac:dyDescent="0.2">
      <c r="B48" s="162" t="s">
        <v>735</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82" customWidth="1"/>
    <col min="2" max="2" width="9.140625" style="82"/>
    <col min="3" max="3" width="12.28515625" style="82" customWidth="1"/>
    <col min="4" max="16384" width="9.140625" style="82"/>
  </cols>
  <sheetData>
    <row r="33" spans="1:18" x14ac:dyDescent="0.2">
      <c r="A33" s="87" t="s">
        <v>575</v>
      </c>
    </row>
    <row r="34" spans="1:18" x14ac:dyDescent="0.2">
      <c r="A34" s="305"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47 results that were statistically significant, 34% had a treatment size of more than 500 individuals who were matched for analysis purposes. However, only 13% of the 86 inconclusive results had a treatment size of more than 500 matched individuals.</v>
      </c>
      <c r="B34" s="306"/>
      <c r="C34" s="306"/>
      <c r="D34" s="306"/>
      <c r="E34" s="306"/>
      <c r="F34" s="306"/>
      <c r="G34" s="306"/>
      <c r="H34" s="306"/>
      <c r="I34" s="306"/>
      <c r="J34" s="306"/>
      <c r="K34" s="306"/>
      <c r="L34" s="306"/>
      <c r="M34" s="306"/>
      <c r="N34" s="306"/>
      <c r="O34" s="306"/>
      <c r="P34" s="306"/>
      <c r="Q34" s="306"/>
      <c r="R34" s="306"/>
    </row>
    <row r="35" spans="1:18" x14ac:dyDescent="0.2">
      <c r="A35" s="306"/>
      <c r="B35" s="306"/>
      <c r="C35" s="306"/>
      <c r="D35" s="306"/>
      <c r="E35" s="306"/>
      <c r="F35" s="306"/>
      <c r="G35" s="306"/>
      <c r="H35" s="306"/>
      <c r="I35" s="306"/>
      <c r="J35" s="306"/>
      <c r="K35" s="306"/>
      <c r="L35" s="306"/>
      <c r="M35" s="306"/>
      <c r="N35" s="306"/>
      <c r="O35" s="306"/>
      <c r="P35" s="306"/>
      <c r="Q35" s="306"/>
      <c r="R35" s="306"/>
    </row>
    <row r="37" spans="1:18" ht="14.25" x14ac:dyDescent="0.2">
      <c r="A37" s="232" t="s">
        <v>1030</v>
      </c>
    </row>
    <row r="38" spans="1:18" ht="14.25" x14ac:dyDescent="0.2">
      <c r="A38" s="163" t="s">
        <v>1031</v>
      </c>
    </row>
    <row r="42" spans="1:18" s="64" customFormat="1" ht="15" x14ac:dyDescent="0.25">
      <c r="A42" s="70"/>
    </row>
    <row r="43" spans="1:18" s="64" customFormat="1" ht="15" x14ac:dyDescent="0.25">
      <c r="A43" s="71"/>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O65572"/>
  <sheetViews>
    <sheetView zoomScale="85" zoomScaleNormal="85" workbookViewId="0">
      <pane xSplit="2" ySplit="5" topLeftCell="C6" activePane="bottomRight" state="frozen"/>
      <selection pane="topRight" activeCell="C1" sqref="C1"/>
      <selection pane="bottomLeft" activeCell="A5" sqref="A5"/>
      <selection pane="bottomRight"/>
    </sheetView>
  </sheetViews>
  <sheetFormatPr defaultRowHeight="15" x14ac:dyDescent="0.25"/>
  <cols>
    <col min="1" max="1" width="1.85546875" style="200" customWidth="1"/>
    <col min="2" max="2" width="123.42578125" style="201" customWidth="1"/>
    <col min="3" max="3" width="29.85546875" style="201" customWidth="1"/>
    <col min="4" max="4" width="23.28515625" style="201" customWidth="1"/>
    <col min="5" max="5" width="16.5703125" style="201" customWidth="1"/>
    <col min="6" max="6" width="17.7109375" style="201" customWidth="1"/>
    <col min="7" max="7" width="32.140625" style="201" bestFit="1" customWidth="1"/>
    <col min="8" max="19" width="24.7109375" style="202" customWidth="1"/>
    <col min="20" max="21" width="24.7109375" style="229" customWidth="1"/>
    <col min="22" max="22" width="10.5703125" style="229" bestFit="1" customWidth="1"/>
    <col min="23" max="23" width="9.140625" style="156"/>
    <col min="24" max="24" width="36.28515625" style="125" bestFit="1" customWidth="1"/>
    <col min="25" max="25" width="36.28515625" style="125" customWidth="1"/>
    <col min="26" max="26" width="32.7109375" style="125" customWidth="1"/>
    <col min="27" max="27" width="36.85546875" style="125" customWidth="1"/>
    <col min="28" max="28" width="34.5703125" style="125" customWidth="1"/>
    <col min="29" max="29" width="44.140625" style="125" bestFit="1" customWidth="1"/>
    <col min="30" max="30" width="31.42578125" style="125" bestFit="1" customWidth="1"/>
    <col min="31" max="31" width="30.42578125" style="125" bestFit="1" customWidth="1"/>
    <col min="32" max="32" width="9.140625" style="203"/>
    <col min="33" max="16384" width="9.140625" style="201"/>
  </cols>
  <sheetData>
    <row r="1" spans="2:41" ht="17.25" x14ac:dyDescent="0.25">
      <c r="B1" s="200" t="s">
        <v>1033</v>
      </c>
      <c r="C1" s="200"/>
      <c r="I1" s="308" t="s">
        <v>693</v>
      </c>
      <c r="J1" s="309"/>
      <c r="K1" s="309"/>
      <c r="L1" s="309"/>
      <c r="M1" s="309"/>
      <c r="N1" s="309"/>
      <c r="O1" s="309"/>
      <c r="P1" s="309"/>
      <c r="Q1" s="309"/>
    </row>
    <row r="2" spans="2:41" x14ac:dyDescent="0.25">
      <c r="B2" s="200"/>
      <c r="C2" s="200"/>
      <c r="I2" s="308" t="s">
        <v>714</v>
      </c>
      <c r="J2" s="309"/>
      <c r="K2" s="309"/>
      <c r="L2" s="308" t="s">
        <v>718</v>
      </c>
      <c r="M2" s="310"/>
      <c r="N2" s="310"/>
      <c r="O2" s="311" t="s">
        <v>719</v>
      </c>
      <c r="P2" s="312"/>
      <c r="Q2" s="312"/>
      <c r="R2" s="308" t="s">
        <v>683</v>
      </c>
      <c r="S2" s="309"/>
    </row>
    <row r="3" spans="2:41" x14ac:dyDescent="0.25">
      <c r="B3" s="314" t="s">
        <v>381</v>
      </c>
      <c r="C3" s="308" t="s">
        <v>423</v>
      </c>
      <c r="D3" s="314" t="s">
        <v>377</v>
      </c>
      <c r="E3" s="314" t="s">
        <v>378</v>
      </c>
      <c r="F3" s="307" t="s">
        <v>429</v>
      </c>
      <c r="G3" s="307" t="s">
        <v>399</v>
      </c>
      <c r="H3" s="307" t="s">
        <v>1034</v>
      </c>
      <c r="I3" s="311" t="s">
        <v>715</v>
      </c>
      <c r="J3" s="311" t="s">
        <v>716</v>
      </c>
      <c r="K3" s="311" t="s">
        <v>717</v>
      </c>
      <c r="L3" s="311" t="s">
        <v>715</v>
      </c>
      <c r="M3" s="311" t="s">
        <v>716</v>
      </c>
      <c r="N3" s="311" t="s">
        <v>717</v>
      </c>
      <c r="O3" s="311" t="s">
        <v>720</v>
      </c>
      <c r="P3" s="311" t="s">
        <v>721</v>
      </c>
      <c r="Q3" s="311" t="s">
        <v>722</v>
      </c>
      <c r="R3" s="311" t="s">
        <v>694</v>
      </c>
      <c r="S3" s="311" t="s">
        <v>695</v>
      </c>
    </row>
    <row r="4" spans="2:41" ht="33" customHeight="1" x14ac:dyDescent="0.25">
      <c r="B4" s="313"/>
      <c r="C4" s="308"/>
      <c r="D4" s="313"/>
      <c r="E4" s="313"/>
      <c r="F4" s="313"/>
      <c r="G4" s="313"/>
      <c r="H4" s="313"/>
      <c r="I4" s="311"/>
      <c r="J4" s="311"/>
      <c r="K4" s="311"/>
      <c r="L4" s="311"/>
      <c r="M4" s="311"/>
      <c r="N4" s="311"/>
      <c r="O4" s="311"/>
      <c r="P4" s="311"/>
      <c r="Q4" s="311"/>
      <c r="R4" s="311"/>
      <c r="S4" s="311"/>
      <c r="AF4" s="125"/>
      <c r="AG4" s="156"/>
      <c r="AH4" s="156"/>
      <c r="AI4" s="156"/>
    </row>
    <row r="5" spans="2:41" ht="30" customHeight="1" x14ac:dyDescent="0.25">
      <c r="B5" s="313"/>
      <c r="C5" s="308"/>
      <c r="D5" s="313"/>
      <c r="E5" s="313"/>
      <c r="F5" s="313"/>
      <c r="G5" s="313"/>
      <c r="H5" s="313"/>
      <c r="I5" s="311"/>
      <c r="J5" s="311"/>
      <c r="K5" s="311"/>
      <c r="L5" s="311"/>
      <c r="M5" s="311"/>
      <c r="N5" s="311"/>
      <c r="O5" s="311"/>
      <c r="P5" s="311"/>
      <c r="Q5" s="311"/>
      <c r="R5" s="311"/>
      <c r="S5" s="311"/>
      <c r="T5" s="230"/>
      <c r="U5" s="230"/>
      <c r="V5" s="126"/>
      <c r="W5" s="125"/>
      <c r="X5" s="126"/>
      <c r="Y5" s="159" t="s">
        <v>327</v>
      </c>
      <c r="Z5" s="125" t="s">
        <v>18</v>
      </c>
      <c r="AA5" s="159" t="s">
        <v>328</v>
      </c>
      <c r="AB5" s="159" t="s">
        <v>16</v>
      </c>
      <c r="AD5" s="126"/>
      <c r="AF5" s="96"/>
      <c r="AG5" s="96"/>
      <c r="AH5" s="125"/>
      <c r="AI5" s="125"/>
      <c r="AJ5" s="203"/>
      <c r="AK5" s="203"/>
      <c r="AL5" s="203"/>
      <c r="AM5" s="203"/>
      <c r="AN5" s="203"/>
      <c r="AO5" s="203"/>
    </row>
    <row r="6" spans="2:41" x14ac:dyDescent="0.25">
      <c r="B6" s="201" t="s">
        <v>410</v>
      </c>
      <c r="C6" s="201" t="s">
        <v>343</v>
      </c>
      <c r="D6" s="201" t="s">
        <v>363</v>
      </c>
      <c r="E6" s="201" t="s">
        <v>380</v>
      </c>
      <c r="F6" s="202" t="s">
        <v>329</v>
      </c>
      <c r="G6" s="202" t="s">
        <v>330</v>
      </c>
      <c r="H6" s="202" t="s">
        <v>218</v>
      </c>
      <c r="T6" s="125" t="str">
        <f>CONCATENATE(D6,F6)</f>
        <v>EmploymentInconclusive</v>
      </c>
      <c r="U6" s="126" t="str">
        <f>CONCATENATE(E6,F6)</f>
        <v>PrivateInconclusive</v>
      </c>
      <c r="V6" s="126"/>
      <c r="W6" s="125"/>
      <c r="X6" s="126" t="s">
        <v>364</v>
      </c>
      <c r="Y6" s="159">
        <f t="shared" ref="Y6:Y17" si="0">COUNTIF($D$6:$D$163,X6)</f>
        <v>15</v>
      </c>
      <c r="Z6" s="125">
        <f>Y6-AA6-AB6</f>
        <v>8</v>
      </c>
      <c r="AA6" s="159">
        <f t="shared" ref="AA6:AA17" si="1">COUNTIF($T$6:$T$163,AC6)</f>
        <v>4</v>
      </c>
      <c r="AB6" s="159">
        <f t="shared" ref="AB6:AB17" si="2">COUNTIF($T$6:$T$163,AD6)</f>
        <v>3</v>
      </c>
      <c r="AC6" s="125" t="str">
        <f t="shared" ref="AC6:AC9" si="3">CONCATENATE(X6,"Decrease")</f>
        <v>AccommodationDecrease</v>
      </c>
      <c r="AD6" s="126" t="str">
        <f t="shared" ref="AD6:AD10" si="4">CONCATENATE(X6,"Increase")</f>
        <v>AccommodationIncrease</v>
      </c>
      <c r="AF6" s="96"/>
      <c r="AG6" s="96"/>
      <c r="AH6" s="125"/>
      <c r="AI6" s="125"/>
      <c r="AJ6" s="203"/>
      <c r="AK6" s="203"/>
      <c r="AL6" s="203"/>
      <c r="AM6" s="203"/>
      <c r="AN6" s="203"/>
      <c r="AO6" s="203"/>
    </row>
    <row r="7" spans="2:41" x14ac:dyDescent="0.25">
      <c r="B7" s="201" t="s">
        <v>128</v>
      </c>
      <c r="C7" s="201" t="s">
        <v>517</v>
      </c>
      <c r="D7" s="201" t="s">
        <v>364</v>
      </c>
      <c r="E7" s="201" t="s">
        <v>21</v>
      </c>
      <c r="F7" s="202" t="s">
        <v>330</v>
      </c>
      <c r="G7" s="202" t="s">
        <v>329</v>
      </c>
      <c r="H7" s="202" t="s">
        <v>218</v>
      </c>
      <c r="T7" s="125" t="str">
        <f t="shared" ref="T7:T82" si="5">CONCATENATE(D7,F7)</f>
        <v>AccommodationDecrease</v>
      </c>
      <c r="U7" s="126" t="str">
        <f t="shared" ref="U7:U82" si="6">CONCATENATE(E7,F7)</f>
        <v>VCSDecrease</v>
      </c>
      <c r="V7" s="126"/>
      <c r="W7" s="125"/>
      <c r="X7" s="126" t="s">
        <v>427</v>
      </c>
      <c r="Y7" s="159">
        <f t="shared" si="0"/>
        <v>2</v>
      </c>
      <c r="Z7" s="125">
        <f t="shared" ref="Z7:Z11" si="7">Y7-AA7-AB7</f>
        <v>2</v>
      </c>
      <c r="AA7" s="159">
        <f t="shared" si="1"/>
        <v>0</v>
      </c>
      <c r="AB7" s="159">
        <f t="shared" si="2"/>
        <v>0</v>
      </c>
      <c r="AC7" s="125" t="str">
        <f t="shared" si="3"/>
        <v>ArtsDecrease</v>
      </c>
      <c r="AD7" s="126" t="str">
        <f t="shared" si="4"/>
        <v>ArtsIncrease</v>
      </c>
      <c r="AF7" s="96"/>
      <c r="AG7" s="96"/>
      <c r="AH7" s="125"/>
      <c r="AI7" s="125"/>
      <c r="AJ7" s="203"/>
      <c r="AK7" s="203"/>
      <c r="AL7" s="203"/>
      <c r="AM7" s="203"/>
      <c r="AN7" s="203"/>
      <c r="AO7" s="203"/>
    </row>
    <row r="8" spans="2:41" x14ac:dyDescent="0.25">
      <c r="B8" s="201" t="s">
        <v>332</v>
      </c>
      <c r="C8" s="201" t="s">
        <v>999</v>
      </c>
      <c r="D8" s="201" t="s">
        <v>363</v>
      </c>
      <c r="E8" s="201" t="s">
        <v>21</v>
      </c>
      <c r="F8" s="202" t="s">
        <v>330</v>
      </c>
      <c r="G8" s="202" t="s">
        <v>218</v>
      </c>
      <c r="H8" s="202" t="s">
        <v>218</v>
      </c>
      <c r="T8" s="125" t="str">
        <f t="shared" si="5"/>
        <v>EmploymentDecrease</v>
      </c>
      <c r="U8" s="126" t="str">
        <f t="shared" si="6"/>
        <v>VCSDecrease</v>
      </c>
      <c r="V8" s="126"/>
      <c r="W8" s="125"/>
      <c r="X8" s="126" t="s">
        <v>6</v>
      </c>
      <c r="Y8" s="159">
        <f t="shared" si="0"/>
        <v>15</v>
      </c>
      <c r="Z8" s="125">
        <f t="shared" si="7"/>
        <v>1</v>
      </c>
      <c r="AA8" s="159">
        <f t="shared" si="1"/>
        <v>14</v>
      </c>
      <c r="AB8" s="159">
        <f t="shared" si="2"/>
        <v>0</v>
      </c>
      <c r="AC8" s="125" t="str">
        <f t="shared" si="3"/>
        <v>Education / LearningDecrease</v>
      </c>
      <c r="AD8" s="126" t="str">
        <f t="shared" si="4"/>
        <v>Education / LearningIncrease</v>
      </c>
      <c r="AF8" s="96"/>
      <c r="AG8" s="96"/>
      <c r="AH8" s="125"/>
      <c r="AI8" s="125"/>
      <c r="AJ8" s="203"/>
      <c r="AK8" s="203"/>
      <c r="AL8" s="203"/>
      <c r="AM8" s="203"/>
      <c r="AN8" s="203"/>
      <c r="AO8" s="203"/>
    </row>
    <row r="9" spans="2:41" x14ac:dyDescent="0.25">
      <c r="B9" s="201" t="s">
        <v>411</v>
      </c>
      <c r="C9" s="201" t="s">
        <v>346</v>
      </c>
      <c r="D9" s="201" t="s">
        <v>364</v>
      </c>
      <c r="E9" s="201" t="s">
        <v>379</v>
      </c>
      <c r="F9" s="202" t="s">
        <v>330</v>
      </c>
      <c r="G9" s="202" t="s">
        <v>330</v>
      </c>
      <c r="H9" s="202" t="s">
        <v>218</v>
      </c>
      <c r="I9" s="202" t="s">
        <v>218</v>
      </c>
      <c r="J9" s="202" t="s">
        <v>218</v>
      </c>
      <c r="K9" s="202" t="s">
        <v>218</v>
      </c>
      <c r="L9" s="202" t="s">
        <v>218</v>
      </c>
      <c r="M9" s="202" t="s">
        <v>218</v>
      </c>
      <c r="N9" s="202" t="s">
        <v>218</v>
      </c>
      <c r="O9" s="202" t="s">
        <v>218</v>
      </c>
      <c r="P9" s="202" t="s">
        <v>218</v>
      </c>
      <c r="Q9" s="202" t="s">
        <v>218</v>
      </c>
      <c r="T9" s="125" t="str">
        <f t="shared" si="5"/>
        <v>AccommodationDecrease</v>
      </c>
      <c r="U9" s="126" t="str">
        <f t="shared" si="6"/>
        <v>PublicDecrease</v>
      </c>
      <c r="V9" s="126"/>
      <c r="W9" s="125"/>
      <c r="X9" s="126" t="s">
        <v>363</v>
      </c>
      <c r="Y9" s="159">
        <f t="shared" si="0"/>
        <v>88</v>
      </c>
      <c r="Z9" s="125">
        <f t="shared" si="7"/>
        <v>64</v>
      </c>
      <c r="AA9" s="159">
        <f t="shared" si="1"/>
        <v>20</v>
      </c>
      <c r="AB9" s="159">
        <f t="shared" si="2"/>
        <v>4</v>
      </c>
      <c r="AC9" s="125" t="str">
        <f t="shared" si="3"/>
        <v>EmploymentDecrease</v>
      </c>
      <c r="AD9" s="126" t="str">
        <f t="shared" si="4"/>
        <v>EmploymentIncrease</v>
      </c>
      <c r="AF9" s="96"/>
      <c r="AG9" s="96"/>
      <c r="AH9" s="125"/>
      <c r="AI9" s="125"/>
      <c r="AJ9" s="203"/>
      <c r="AK9" s="203"/>
      <c r="AL9" s="203"/>
      <c r="AM9" s="203"/>
      <c r="AN9" s="203"/>
      <c r="AO9" s="203"/>
    </row>
    <row r="10" spans="2:41" x14ac:dyDescent="0.25">
      <c r="B10" s="201" t="s">
        <v>807</v>
      </c>
      <c r="C10" s="201" t="s">
        <v>346</v>
      </c>
      <c r="D10" s="201" t="s">
        <v>746</v>
      </c>
      <c r="E10" s="201" t="s">
        <v>21</v>
      </c>
      <c r="F10" s="202" t="s">
        <v>329</v>
      </c>
      <c r="G10" s="202" t="s">
        <v>329</v>
      </c>
      <c r="H10" s="202" t="s">
        <v>329</v>
      </c>
      <c r="I10" s="202" t="s">
        <v>218</v>
      </c>
      <c r="J10" s="202" t="s">
        <v>329</v>
      </c>
      <c r="K10" s="202" t="s">
        <v>329</v>
      </c>
      <c r="L10" s="202" t="s">
        <v>218</v>
      </c>
      <c r="M10" s="202" t="s">
        <v>329</v>
      </c>
      <c r="N10" s="202" t="s">
        <v>329</v>
      </c>
      <c r="O10" s="202" t="s">
        <v>329</v>
      </c>
      <c r="P10" s="202" t="s">
        <v>329</v>
      </c>
      <c r="Q10" s="202" t="s">
        <v>329</v>
      </c>
      <c r="R10" s="202" t="s">
        <v>218</v>
      </c>
      <c r="S10" s="202" t="s">
        <v>218</v>
      </c>
      <c r="T10" s="125" t="str">
        <f t="shared" si="5"/>
        <v>Substance MisuseInconclusive</v>
      </c>
      <c r="U10" s="126" t="str">
        <f>CONCATENATE(E10,F10)</f>
        <v>VCSInconclusive</v>
      </c>
      <c r="V10" s="126"/>
      <c r="W10" s="125"/>
      <c r="X10" s="126" t="s">
        <v>559</v>
      </c>
      <c r="Y10" s="159">
        <f t="shared" si="0"/>
        <v>1</v>
      </c>
      <c r="Z10" s="125">
        <f t="shared" si="7"/>
        <v>1</v>
      </c>
      <c r="AA10" s="159">
        <f t="shared" si="1"/>
        <v>0</v>
      </c>
      <c r="AB10" s="159">
        <f t="shared" si="2"/>
        <v>0</v>
      </c>
      <c r="AC10" s="125" t="str">
        <f>CONCATENATE(X10,"Decrease")</f>
        <v>Problem SolvingDecrease</v>
      </c>
      <c r="AD10" s="126" t="str">
        <f t="shared" si="4"/>
        <v>Problem SolvingIncrease</v>
      </c>
      <c r="AF10" s="96"/>
      <c r="AG10" s="96"/>
      <c r="AH10" s="125"/>
      <c r="AI10" s="125"/>
      <c r="AJ10" s="203"/>
      <c r="AK10" s="203"/>
      <c r="AL10" s="203"/>
      <c r="AM10" s="203"/>
      <c r="AN10" s="203"/>
      <c r="AO10" s="203"/>
    </row>
    <row r="11" spans="2:41" x14ac:dyDescent="0.25">
      <c r="B11" s="201" t="s">
        <v>1074</v>
      </c>
      <c r="C11" s="201" t="s">
        <v>346</v>
      </c>
      <c r="D11" s="201" t="s">
        <v>584</v>
      </c>
      <c r="E11" s="201" t="s">
        <v>21</v>
      </c>
      <c r="F11" s="202" t="s">
        <v>329</v>
      </c>
      <c r="G11" s="202" t="s">
        <v>330</v>
      </c>
      <c r="H11" s="202" t="s">
        <v>218</v>
      </c>
      <c r="I11" s="202" t="s">
        <v>218</v>
      </c>
      <c r="J11" s="202" t="s">
        <v>218</v>
      </c>
      <c r="K11" s="202" t="s">
        <v>218</v>
      </c>
      <c r="L11" s="202" t="s">
        <v>218</v>
      </c>
      <c r="M11" s="202" t="s">
        <v>218</v>
      </c>
      <c r="N11" s="202" t="s">
        <v>218</v>
      </c>
      <c r="O11" s="202" t="s">
        <v>218</v>
      </c>
      <c r="P11" s="202" t="s">
        <v>218</v>
      </c>
      <c r="Q11" s="202" t="s">
        <v>218</v>
      </c>
      <c r="R11" s="202" t="s">
        <v>218</v>
      </c>
      <c r="S11" s="202" t="s">
        <v>218</v>
      </c>
      <c r="T11" s="125" t="str">
        <f t="shared" si="5"/>
        <v>Multi-PurposeInconclusive</v>
      </c>
      <c r="U11" s="126" t="str">
        <f>CONCATENATE(E11,F11)</f>
        <v>VCSInconclusive</v>
      </c>
      <c r="V11" s="126"/>
      <c r="W11" s="125"/>
      <c r="X11" s="126" t="s">
        <v>221</v>
      </c>
      <c r="Y11" s="159">
        <f t="shared" si="0"/>
        <v>13</v>
      </c>
      <c r="Z11" s="125">
        <f t="shared" si="7"/>
        <v>11</v>
      </c>
      <c r="AA11" s="159">
        <f t="shared" si="1"/>
        <v>2</v>
      </c>
      <c r="AB11" s="159">
        <f t="shared" si="2"/>
        <v>0</v>
      </c>
      <c r="AC11" s="125" t="str">
        <f t="shared" ref="AC11:AC17" si="8">CONCATENATE(X11,"Decrease")</f>
        <v>MentoringDecrease</v>
      </c>
      <c r="AD11" s="126" t="str">
        <f t="shared" ref="AD11:AD17" si="9">CONCATENATE(X11,"Increase")</f>
        <v>MentoringIncrease</v>
      </c>
      <c r="AF11" s="96"/>
      <c r="AG11" s="96"/>
      <c r="AH11" s="125"/>
      <c r="AI11" s="125"/>
      <c r="AJ11" s="203"/>
      <c r="AK11" s="203"/>
      <c r="AL11" s="203"/>
      <c r="AM11" s="203"/>
      <c r="AN11" s="203"/>
      <c r="AO11" s="203"/>
    </row>
    <row r="12" spans="2:41" x14ac:dyDescent="0.25">
      <c r="B12" s="201" t="s">
        <v>844</v>
      </c>
      <c r="C12" s="201" t="s">
        <v>517</v>
      </c>
      <c r="D12" s="201" t="s">
        <v>221</v>
      </c>
      <c r="E12" s="201" t="s">
        <v>379</v>
      </c>
      <c r="F12" s="202" t="s">
        <v>329</v>
      </c>
      <c r="G12" s="202" t="s">
        <v>329</v>
      </c>
      <c r="H12" s="202" t="s">
        <v>330</v>
      </c>
      <c r="R12" s="202" t="s">
        <v>329</v>
      </c>
      <c r="S12" s="202" t="s">
        <v>329</v>
      </c>
      <c r="T12" s="125" t="str">
        <f t="shared" si="5"/>
        <v>MentoringInconclusive</v>
      </c>
      <c r="U12" s="126" t="str">
        <f>CONCATENATE(E12,F12)</f>
        <v>PublicInconclusive</v>
      </c>
      <c r="V12" s="126"/>
      <c r="W12" s="125"/>
      <c r="X12" s="125" t="s">
        <v>177</v>
      </c>
      <c r="Y12" s="159">
        <f t="shared" si="0"/>
        <v>2</v>
      </c>
      <c r="Z12" s="125">
        <f t="shared" ref="Z12:Z17" si="10">Y12-AA12-AB12</f>
        <v>2</v>
      </c>
      <c r="AA12" s="159">
        <f t="shared" si="1"/>
        <v>0</v>
      </c>
      <c r="AB12" s="159">
        <f t="shared" si="2"/>
        <v>0</v>
      </c>
      <c r="AC12" s="125" t="str">
        <f t="shared" si="8"/>
        <v>Health and WellbeingDecrease</v>
      </c>
      <c r="AD12" s="126" t="str">
        <f t="shared" si="9"/>
        <v>Health and WellbeingIncrease</v>
      </c>
      <c r="AF12" s="96"/>
      <c r="AG12" s="96"/>
      <c r="AH12" s="125"/>
      <c r="AI12" s="125"/>
      <c r="AJ12" s="203"/>
      <c r="AK12" s="203"/>
      <c r="AL12" s="203"/>
      <c r="AM12" s="203"/>
      <c r="AN12" s="203"/>
      <c r="AO12" s="203"/>
    </row>
    <row r="13" spans="2:41" x14ac:dyDescent="0.25">
      <c r="B13" s="201" t="s">
        <v>1060</v>
      </c>
      <c r="C13" s="201" t="s">
        <v>999</v>
      </c>
      <c r="D13" s="201" t="s">
        <v>6</v>
      </c>
      <c r="E13" s="201" t="s">
        <v>21</v>
      </c>
      <c r="F13" s="202" t="s">
        <v>330</v>
      </c>
      <c r="G13" s="202" t="s">
        <v>330</v>
      </c>
      <c r="H13" s="202" t="s">
        <v>331</v>
      </c>
      <c r="I13" s="202" t="s">
        <v>329</v>
      </c>
      <c r="J13" s="202" t="s">
        <v>331</v>
      </c>
      <c r="K13" s="202" t="s">
        <v>330</v>
      </c>
      <c r="L13" s="202" t="s">
        <v>330</v>
      </c>
      <c r="M13" s="202" t="s">
        <v>329</v>
      </c>
      <c r="N13" s="202" t="s">
        <v>329</v>
      </c>
      <c r="O13" s="202" t="s">
        <v>329</v>
      </c>
      <c r="P13" s="202" t="s">
        <v>329</v>
      </c>
      <c r="Q13" s="202" t="s">
        <v>329</v>
      </c>
      <c r="R13" s="202" t="s">
        <v>329</v>
      </c>
      <c r="S13" s="202" t="s">
        <v>329</v>
      </c>
      <c r="T13" s="125" t="str">
        <f t="shared" si="5"/>
        <v>Education / LearningDecrease</v>
      </c>
      <c r="U13" s="126" t="str">
        <f>CONCATENATE(E13,F13)</f>
        <v>VCSDecrease</v>
      </c>
      <c r="V13" s="126"/>
      <c r="W13" s="125"/>
      <c r="X13" s="125" t="s">
        <v>746</v>
      </c>
      <c r="Y13" s="159">
        <f t="shared" si="0"/>
        <v>4</v>
      </c>
      <c r="Z13" s="125">
        <f t="shared" si="10"/>
        <v>4</v>
      </c>
      <c r="AA13" s="159">
        <f t="shared" si="1"/>
        <v>0</v>
      </c>
      <c r="AB13" s="159">
        <f t="shared" si="2"/>
        <v>0</v>
      </c>
      <c r="AC13" s="125" t="str">
        <f t="shared" si="8"/>
        <v>Substance MisuseDecrease</v>
      </c>
      <c r="AD13" s="126" t="str">
        <f t="shared" si="9"/>
        <v>Substance MisuseIncrease</v>
      </c>
      <c r="AF13" s="96"/>
      <c r="AG13" s="96"/>
      <c r="AH13" s="125"/>
      <c r="AI13" s="125"/>
      <c r="AJ13" s="203"/>
      <c r="AK13" s="203"/>
      <c r="AL13" s="203"/>
      <c r="AM13" s="203"/>
      <c r="AN13" s="203"/>
      <c r="AO13" s="203"/>
    </row>
    <row r="14" spans="2:41" x14ac:dyDescent="0.25">
      <c r="B14" s="201" t="s">
        <v>1061</v>
      </c>
      <c r="C14" s="201" t="s">
        <v>999</v>
      </c>
      <c r="D14" s="201" t="s">
        <v>6</v>
      </c>
      <c r="E14" s="201" t="s">
        <v>21</v>
      </c>
      <c r="F14" s="202" t="s">
        <v>330</v>
      </c>
      <c r="G14" s="202" t="s">
        <v>330</v>
      </c>
      <c r="H14" s="202" t="s">
        <v>329</v>
      </c>
      <c r="I14" s="202" t="s">
        <v>329</v>
      </c>
      <c r="J14" s="202" t="s">
        <v>331</v>
      </c>
      <c r="K14" s="202" t="s">
        <v>330</v>
      </c>
      <c r="L14" s="202" t="s">
        <v>329</v>
      </c>
      <c r="M14" s="202" t="s">
        <v>329</v>
      </c>
      <c r="N14" s="202" t="s">
        <v>329</v>
      </c>
      <c r="O14" s="202" t="s">
        <v>329</v>
      </c>
      <c r="P14" s="202" t="s">
        <v>329</v>
      </c>
      <c r="Q14" s="202" t="s">
        <v>329</v>
      </c>
      <c r="R14" s="202" t="s">
        <v>329</v>
      </c>
      <c r="S14" s="202" t="s">
        <v>329</v>
      </c>
      <c r="T14" s="125" t="str">
        <f t="shared" si="5"/>
        <v>Education / LearningDecrease</v>
      </c>
      <c r="U14" s="126" t="str">
        <f>CONCATENATE(E14,F14)</f>
        <v>VCSDecrease</v>
      </c>
      <c r="V14" s="126"/>
      <c r="W14" s="125"/>
      <c r="X14" s="126" t="s">
        <v>220</v>
      </c>
      <c r="Y14" s="159">
        <f t="shared" si="0"/>
        <v>10</v>
      </c>
      <c r="Z14" s="125">
        <f t="shared" si="10"/>
        <v>9</v>
      </c>
      <c r="AA14" s="159">
        <f t="shared" si="1"/>
        <v>1</v>
      </c>
      <c r="AB14" s="159">
        <f t="shared" si="2"/>
        <v>0</v>
      </c>
      <c r="AC14" s="125" t="str">
        <f t="shared" si="8"/>
        <v>Relationship BuildingDecrease</v>
      </c>
      <c r="AD14" s="126" t="str">
        <f t="shared" si="9"/>
        <v>Relationship BuildingIncrease</v>
      </c>
      <c r="AF14" s="96"/>
      <c r="AG14" s="96"/>
      <c r="AH14" s="125"/>
      <c r="AI14" s="125"/>
      <c r="AJ14" s="203"/>
      <c r="AK14" s="203"/>
      <c r="AL14" s="203"/>
      <c r="AM14" s="203"/>
      <c r="AN14" s="203"/>
      <c r="AO14" s="203"/>
    </row>
    <row r="15" spans="2:41" x14ac:dyDescent="0.25">
      <c r="B15" s="201" t="s">
        <v>557</v>
      </c>
      <c r="C15" s="201" t="s">
        <v>997</v>
      </c>
      <c r="D15" s="201" t="s">
        <v>559</v>
      </c>
      <c r="E15" s="201" t="s">
        <v>379</v>
      </c>
      <c r="F15" s="202" t="s">
        <v>329</v>
      </c>
      <c r="G15" s="202" t="s">
        <v>329</v>
      </c>
      <c r="H15" s="202" t="s">
        <v>329</v>
      </c>
      <c r="I15" s="202" t="s">
        <v>218</v>
      </c>
      <c r="J15" s="202" t="s">
        <v>329</v>
      </c>
      <c r="K15" s="202" t="s">
        <v>329</v>
      </c>
      <c r="L15" s="202" t="s">
        <v>218</v>
      </c>
      <c r="M15" s="202" t="s">
        <v>330</v>
      </c>
      <c r="N15" s="202" t="s">
        <v>329</v>
      </c>
      <c r="O15" s="202" t="s">
        <v>218</v>
      </c>
      <c r="P15" s="202" t="s">
        <v>329</v>
      </c>
      <c r="Q15" s="202" t="s">
        <v>329</v>
      </c>
      <c r="T15" s="125" t="str">
        <f t="shared" si="5"/>
        <v>Problem SolvingInconclusive</v>
      </c>
      <c r="U15" s="126" t="str">
        <f t="shared" si="6"/>
        <v>PublicInconclusive</v>
      </c>
      <c r="V15" s="126"/>
      <c r="W15" s="125"/>
      <c r="X15" s="126" t="s">
        <v>362</v>
      </c>
      <c r="Y15" s="159">
        <f t="shared" si="0"/>
        <v>1</v>
      </c>
      <c r="Z15" s="125">
        <f t="shared" si="10"/>
        <v>1</v>
      </c>
      <c r="AA15" s="159">
        <f t="shared" si="1"/>
        <v>0</v>
      </c>
      <c r="AB15" s="159">
        <f t="shared" si="2"/>
        <v>0</v>
      </c>
      <c r="AC15" s="125" t="str">
        <f t="shared" si="8"/>
        <v>Restorative JusticeDecrease</v>
      </c>
      <c r="AD15" s="126" t="str">
        <f t="shared" si="9"/>
        <v>Restorative JusticeIncrease</v>
      </c>
      <c r="AF15" s="96"/>
      <c r="AG15" s="96"/>
      <c r="AH15" s="125"/>
      <c r="AI15" s="125"/>
      <c r="AJ15" s="203"/>
      <c r="AK15" s="203"/>
      <c r="AL15" s="203"/>
      <c r="AM15" s="203"/>
      <c r="AN15" s="203"/>
      <c r="AO15" s="203"/>
    </row>
    <row r="16" spans="2:41" x14ac:dyDescent="0.25">
      <c r="B16" s="201" t="s">
        <v>808</v>
      </c>
      <c r="C16" s="203" t="s">
        <v>518</v>
      </c>
      <c r="D16" s="201" t="s">
        <v>746</v>
      </c>
      <c r="E16" s="201" t="s">
        <v>21</v>
      </c>
      <c r="F16" s="202" t="s">
        <v>329</v>
      </c>
      <c r="G16" s="202" t="s">
        <v>329</v>
      </c>
      <c r="H16" s="202" t="s">
        <v>329</v>
      </c>
      <c r="I16" s="202" t="s">
        <v>218</v>
      </c>
      <c r="J16" s="202" t="s">
        <v>218</v>
      </c>
      <c r="K16" s="202" t="s">
        <v>218</v>
      </c>
      <c r="L16" s="202" t="s">
        <v>218</v>
      </c>
      <c r="M16" s="202" t="s">
        <v>218</v>
      </c>
      <c r="N16" s="202" t="s">
        <v>218</v>
      </c>
      <c r="O16" s="202" t="s">
        <v>218</v>
      </c>
      <c r="P16" s="202" t="s">
        <v>218</v>
      </c>
      <c r="Q16" s="202" t="s">
        <v>218</v>
      </c>
      <c r="R16" s="202" t="s">
        <v>329</v>
      </c>
      <c r="S16" s="202" t="s">
        <v>329</v>
      </c>
      <c r="T16" s="125" t="str">
        <f t="shared" si="5"/>
        <v>Substance MisuseInconclusive</v>
      </c>
      <c r="U16" s="126" t="str">
        <f t="shared" si="6"/>
        <v>VCSInconclusive</v>
      </c>
      <c r="V16" s="126"/>
      <c r="W16" s="125"/>
      <c r="X16" s="126" t="s">
        <v>727</v>
      </c>
      <c r="Y16" s="159">
        <f t="shared" si="0"/>
        <v>3</v>
      </c>
      <c r="Z16" s="125">
        <f t="shared" si="10"/>
        <v>2</v>
      </c>
      <c r="AA16" s="159">
        <f t="shared" si="1"/>
        <v>1</v>
      </c>
      <c r="AB16" s="159">
        <f t="shared" si="2"/>
        <v>0</v>
      </c>
      <c r="AC16" s="125" t="str">
        <f t="shared" si="8"/>
        <v>Youth InterventionDecrease</v>
      </c>
      <c r="AD16" s="126" t="str">
        <f t="shared" si="9"/>
        <v>Youth InterventionIncrease</v>
      </c>
      <c r="AF16" s="96"/>
      <c r="AG16" s="96"/>
      <c r="AH16" s="125"/>
      <c r="AI16" s="125"/>
      <c r="AJ16" s="203"/>
      <c r="AK16" s="203"/>
      <c r="AL16" s="203"/>
      <c r="AM16" s="203"/>
      <c r="AN16" s="203"/>
      <c r="AO16" s="203"/>
    </row>
    <row r="17" spans="2:41" x14ac:dyDescent="0.25">
      <c r="B17" s="201" t="s">
        <v>809</v>
      </c>
      <c r="C17" s="203" t="s">
        <v>518</v>
      </c>
      <c r="D17" s="201" t="s">
        <v>746</v>
      </c>
      <c r="E17" s="201" t="s">
        <v>21</v>
      </c>
      <c r="F17" s="202" t="s">
        <v>329</v>
      </c>
      <c r="G17" s="202" t="s">
        <v>329</v>
      </c>
      <c r="H17" s="202" t="s">
        <v>329</v>
      </c>
      <c r="R17" s="202" t="s">
        <v>218</v>
      </c>
      <c r="S17" s="202" t="s">
        <v>218</v>
      </c>
      <c r="T17" s="125" t="str">
        <f t="shared" si="5"/>
        <v>Substance MisuseInconclusive</v>
      </c>
      <c r="U17" s="126" t="str">
        <f t="shared" ref="U17" si="11">CONCATENATE(E17,F17)</f>
        <v>VCSInconclusive</v>
      </c>
      <c r="V17" s="126"/>
      <c r="W17" s="125"/>
      <c r="X17" s="125" t="s">
        <v>584</v>
      </c>
      <c r="Y17" s="159">
        <f t="shared" si="0"/>
        <v>4</v>
      </c>
      <c r="Z17" s="125">
        <f t="shared" si="10"/>
        <v>3</v>
      </c>
      <c r="AA17" s="159">
        <f t="shared" si="1"/>
        <v>0</v>
      </c>
      <c r="AB17" s="159">
        <f t="shared" si="2"/>
        <v>1</v>
      </c>
      <c r="AC17" s="125" t="str">
        <f t="shared" si="8"/>
        <v>Multi-PurposeDecrease</v>
      </c>
      <c r="AD17" s="126" t="str">
        <f t="shared" si="9"/>
        <v>Multi-PurposeIncrease</v>
      </c>
      <c r="AF17" s="96"/>
      <c r="AG17" s="96"/>
      <c r="AH17" s="125"/>
      <c r="AI17" s="125"/>
      <c r="AJ17" s="203"/>
      <c r="AK17" s="203"/>
      <c r="AL17" s="203"/>
      <c r="AM17" s="203"/>
      <c r="AN17" s="203"/>
      <c r="AO17" s="203"/>
    </row>
    <row r="18" spans="2:41" x14ac:dyDescent="0.25">
      <c r="B18" s="201" t="s">
        <v>317</v>
      </c>
      <c r="C18" s="203" t="s">
        <v>343</v>
      </c>
      <c r="D18" s="201" t="s">
        <v>363</v>
      </c>
      <c r="E18" s="201" t="s">
        <v>379</v>
      </c>
      <c r="F18" s="202" t="s">
        <v>329</v>
      </c>
      <c r="G18" s="202" t="s">
        <v>330</v>
      </c>
      <c r="H18" s="202" t="s">
        <v>218</v>
      </c>
      <c r="T18" s="125" t="str">
        <f t="shared" si="5"/>
        <v>EmploymentInconclusive</v>
      </c>
      <c r="U18" s="126" t="str">
        <f t="shared" si="6"/>
        <v>PublicInconclusive</v>
      </c>
      <c r="V18" s="126"/>
      <c r="W18" s="125"/>
      <c r="Z18" s="159"/>
      <c r="AA18" s="159"/>
      <c r="AB18" s="159"/>
      <c r="AF18" s="96"/>
      <c r="AG18" s="96"/>
      <c r="AH18" s="125"/>
      <c r="AI18" s="125"/>
      <c r="AJ18" s="203"/>
      <c r="AK18" s="203"/>
      <c r="AL18" s="203"/>
      <c r="AM18" s="203"/>
      <c r="AN18" s="203"/>
      <c r="AO18" s="203"/>
    </row>
    <row r="19" spans="2:41" x14ac:dyDescent="0.25">
      <c r="B19" s="201" t="s">
        <v>133</v>
      </c>
      <c r="C19" s="203" t="s">
        <v>518</v>
      </c>
      <c r="D19" s="201" t="s">
        <v>221</v>
      </c>
      <c r="E19" s="201" t="s">
        <v>21</v>
      </c>
      <c r="F19" s="202" t="s">
        <v>329</v>
      </c>
      <c r="G19" s="202" t="s">
        <v>329</v>
      </c>
      <c r="H19" s="202" t="s">
        <v>218</v>
      </c>
      <c r="T19" s="125" t="str">
        <f t="shared" si="5"/>
        <v>MentoringInconclusive</v>
      </c>
      <c r="U19" s="126" t="str">
        <f t="shared" si="6"/>
        <v>VCSInconclusive</v>
      </c>
      <c r="V19" s="126"/>
      <c r="W19" s="125"/>
      <c r="AF19" s="96"/>
      <c r="AG19" s="96"/>
      <c r="AH19" s="125"/>
      <c r="AI19" s="125"/>
      <c r="AJ19" s="203"/>
      <c r="AK19" s="203"/>
      <c r="AL19" s="203"/>
      <c r="AM19" s="203"/>
      <c r="AN19" s="203"/>
      <c r="AO19" s="203"/>
    </row>
    <row r="20" spans="2:41" x14ac:dyDescent="0.25">
      <c r="B20" s="201" t="s">
        <v>723</v>
      </c>
      <c r="C20" s="203" t="s">
        <v>341</v>
      </c>
      <c r="D20" s="201" t="s">
        <v>727</v>
      </c>
      <c r="E20" s="201" t="s">
        <v>21</v>
      </c>
      <c r="F20" s="202" t="s">
        <v>329</v>
      </c>
      <c r="G20" s="202" t="s">
        <v>329</v>
      </c>
      <c r="H20" s="202" t="s">
        <v>329</v>
      </c>
      <c r="I20" s="201"/>
      <c r="J20" s="201"/>
      <c r="K20" s="201"/>
      <c r="L20" s="201"/>
      <c r="M20" s="201"/>
      <c r="N20" s="201"/>
      <c r="O20" s="201"/>
      <c r="P20" s="201"/>
      <c r="Q20" s="201"/>
      <c r="T20" s="125" t="str">
        <f t="shared" si="5"/>
        <v>Youth InterventionInconclusive</v>
      </c>
      <c r="U20" s="126" t="str">
        <f t="shared" si="6"/>
        <v>VCSInconclusive</v>
      </c>
      <c r="V20" s="126"/>
      <c r="W20" s="125"/>
      <c r="AF20" s="96"/>
      <c r="AG20" s="96"/>
      <c r="AH20" s="125"/>
      <c r="AI20" s="125"/>
      <c r="AJ20" s="203"/>
      <c r="AK20" s="203"/>
      <c r="AL20" s="203"/>
      <c r="AM20" s="203"/>
      <c r="AN20" s="203"/>
      <c r="AO20" s="203"/>
    </row>
    <row r="21" spans="2:41" x14ac:dyDescent="0.25">
      <c r="B21" s="201" t="s">
        <v>104</v>
      </c>
      <c r="C21" s="203" t="s">
        <v>1010</v>
      </c>
      <c r="D21" s="201" t="s">
        <v>363</v>
      </c>
      <c r="E21" s="201" t="s">
        <v>379</v>
      </c>
      <c r="F21" s="202" t="s">
        <v>329</v>
      </c>
      <c r="G21" s="201" t="s">
        <v>329</v>
      </c>
      <c r="H21" s="201" t="s">
        <v>218</v>
      </c>
      <c r="R21" s="201"/>
      <c r="S21" s="201"/>
      <c r="T21" s="125" t="str">
        <f t="shared" si="5"/>
        <v>EmploymentInconclusive</v>
      </c>
      <c r="U21" s="126" t="str">
        <f t="shared" si="6"/>
        <v>PublicInconclusive</v>
      </c>
      <c r="V21" s="126"/>
      <c r="W21" s="125"/>
      <c r="Z21" s="159"/>
      <c r="AA21" s="159"/>
      <c r="AB21" s="159"/>
      <c r="AD21" s="126"/>
      <c r="AF21" s="96"/>
      <c r="AG21" s="96"/>
      <c r="AH21" s="125"/>
      <c r="AI21" s="125"/>
      <c r="AJ21" s="203"/>
      <c r="AK21" s="203"/>
      <c r="AL21" s="203"/>
      <c r="AM21" s="203"/>
      <c r="AN21" s="203"/>
      <c r="AO21" s="203"/>
    </row>
    <row r="22" spans="2:41" x14ac:dyDescent="0.25">
      <c r="B22" s="201" t="s">
        <v>136</v>
      </c>
      <c r="C22" s="201" t="s">
        <v>343</v>
      </c>
      <c r="D22" s="201" t="s">
        <v>363</v>
      </c>
      <c r="E22" s="201" t="s">
        <v>379</v>
      </c>
      <c r="F22" s="202" t="s">
        <v>330</v>
      </c>
      <c r="G22" s="202" t="s">
        <v>330</v>
      </c>
      <c r="H22" s="202" t="s">
        <v>329</v>
      </c>
      <c r="T22" s="125" t="str">
        <f t="shared" si="5"/>
        <v>EmploymentDecrease</v>
      </c>
      <c r="U22" s="126" t="str">
        <f t="shared" si="6"/>
        <v>PublicDecrease</v>
      </c>
      <c r="V22" s="126"/>
      <c r="W22" s="125"/>
      <c r="Z22" s="220" t="s">
        <v>18</v>
      </c>
      <c r="AA22" s="220" t="s">
        <v>19</v>
      </c>
      <c r="AB22" s="220" t="s">
        <v>20</v>
      </c>
      <c r="AC22" s="157"/>
      <c r="AF22" s="96"/>
      <c r="AG22" s="96"/>
      <c r="AH22" s="125"/>
      <c r="AI22" s="125"/>
      <c r="AJ22" s="203"/>
      <c r="AK22" s="203"/>
      <c r="AL22" s="203"/>
      <c r="AM22" s="203"/>
      <c r="AN22" s="203"/>
      <c r="AO22" s="203"/>
    </row>
    <row r="23" spans="2:41" x14ac:dyDescent="0.25">
      <c r="B23" s="201" t="s">
        <v>223</v>
      </c>
      <c r="C23" s="203" t="s">
        <v>1000</v>
      </c>
      <c r="D23" s="201" t="s">
        <v>221</v>
      </c>
      <c r="E23" s="201" t="s">
        <v>379</v>
      </c>
      <c r="F23" s="202" t="s">
        <v>329</v>
      </c>
      <c r="G23" s="202" t="s">
        <v>218</v>
      </c>
      <c r="H23" s="202" t="s">
        <v>218</v>
      </c>
      <c r="T23" s="125" t="str">
        <f t="shared" si="5"/>
        <v>MentoringInconclusive</v>
      </c>
      <c r="U23" s="126" t="str">
        <f t="shared" si="6"/>
        <v>PublicInconclusive</v>
      </c>
      <c r="V23" s="126"/>
      <c r="W23" s="125"/>
      <c r="X23" s="157" t="s">
        <v>17</v>
      </c>
      <c r="Y23" s="157"/>
      <c r="Z23" s="159">
        <f t="shared" ref="Z23:AA26" si="12">COUNTIF($U$6:$U$163,AC23)</f>
        <v>7</v>
      </c>
      <c r="AA23" s="159">
        <f t="shared" si="12"/>
        <v>1</v>
      </c>
      <c r="AB23" s="159">
        <f>COUNTIF($U$6:$U$163,AE24)</f>
        <v>0</v>
      </c>
      <c r="AC23" s="157" t="str">
        <f>CONCATENATE($X$23,"Inconclusive")</f>
        <v>Educational InstitutionInconclusive</v>
      </c>
      <c r="AD23" s="157" t="str">
        <f>CONCATENATE($X23,"Decrease")</f>
        <v>Educational InstitutionDecrease</v>
      </c>
      <c r="AF23" s="96"/>
      <c r="AG23" s="96"/>
      <c r="AH23" s="125"/>
      <c r="AI23" s="125"/>
      <c r="AJ23" s="203"/>
      <c r="AK23" s="203"/>
      <c r="AL23" s="203"/>
      <c r="AM23" s="203"/>
      <c r="AN23" s="203"/>
      <c r="AO23" s="203"/>
    </row>
    <row r="24" spans="2:41" x14ac:dyDescent="0.25">
      <c r="B24" s="201" t="s">
        <v>1</v>
      </c>
      <c r="C24" s="203" t="s">
        <v>999</v>
      </c>
      <c r="D24" s="201" t="s">
        <v>364</v>
      </c>
      <c r="E24" s="201" t="s">
        <v>21</v>
      </c>
      <c r="F24" s="202" t="s">
        <v>331</v>
      </c>
      <c r="G24" s="202" t="s">
        <v>331</v>
      </c>
      <c r="H24" s="202" t="s">
        <v>218</v>
      </c>
      <c r="T24" s="125" t="str">
        <f t="shared" si="5"/>
        <v>AccommodationIncrease</v>
      </c>
      <c r="U24" s="126" t="str">
        <f t="shared" si="6"/>
        <v>VCSIncrease</v>
      </c>
      <c r="V24" s="126"/>
      <c r="W24" s="125"/>
      <c r="X24" s="157" t="s">
        <v>380</v>
      </c>
      <c r="Y24" s="157"/>
      <c r="Z24" s="159">
        <f t="shared" si="12"/>
        <v>22</v>
      </c>
      <c r="AA24" s="159">
        <f t="shared" si="12"/>
        <v>6</v>
      </c>
      <c r="AB24" s="159">
        <f>COUNTIF($U$6:$U$163,AE25)</f>
        <v>4</v>
      </c>
      <c r="AC24" s="157" t="str">
        <f>CONCATENATE($X$24,"Inconclusive")</f>
        <v>PrivateInconclusive</v>
      </c>
      <c r="AD24" s="157" t="str">
        <f>CONCATENATE($X24,"Decrease")</f>
        <v>PrivateDecrease</v>
      </c>
      <c r="AE24" s="157" t="str">
        <f>CONCATENATE($X23,"Increase")</f>
        <v>Educational InstitutionIncrease</v>
      </c>
      <c r="AF24" s="96"/>
      <c r="AG24" s="96"/>
      <c r="AH24" s="125"/>
      <c r="AI24" s="125"/>
      <c r="AJ24" s="203"/>
      <c r="AK24" s="203"/>
      <c r="AL24" s="203"/>
      <c r="AM24" s="203"/>
      <c r="AN24" s="203"/>
      <c r="AO24" s="203"/>
    </row>
    <row r="25" spans="2:41" x14ac:dyDescent="0.25">
      <c r="B25" s="201" t="s">
        <v>0</v>
      </c>
      <c r="C25" s="203" t="s">
        <v>999</v>
      </c>
      <c r="D25" s="201" t="s">
        <v>364</v>
      </c>
      <c r="E25" s="201" t="s">
        <v>21</v>
      </c>
      <c r="F25" s="202" t="s">
        <v>331</v>
      </c>
      <c r="G25" s="202" t="s">
        <v>331</v>
      </c>
      <c r="H25" s="202" t="s">
        <v>218</v>
      </c>
      <c r="T25" s="125" t="str">
        <f t="shared" si="5"/>
        <v>AccommodationIncrease</v>
      </c>
      <c r="U25" s="126" t="str">
        <f t="shared" si="6"/>
        <v>VCSIncrease</v>
      </c>
      <c r="V25" s="126"/>
      <c r="W25" s="125"/>
      <c r="X25" s="157" t="s">
        <v>379</v>
      </c>
      <c r="Y25" s="157"/>
      <c r="Z25" s="159">
        <f t="shared" si="12"/>
        <v>36</v>
      </c>
      <c r="AA25" s="159">
        <f t="shared" si="12"/>
        <v>10</v>
      </c>
      <c r="AB25" s="159">
        <f>COUNTIF($U$6:$U$163,AE26)</f>
        <v>1</v>
      </c>
      <c r="AC25" s="157" t="str">
        <f>CONCATENATE($X$25,"Inconclusive")</f>
        <v>PublicInconclusive</v>
      </c>
      <c r="AD25" s="157" t="str">
        <f>CONCATENATE($X25,"Decrease")</f>
        <v>PublicDecrease</v>
      </c>
      <c r="AE25" s="157" t="str">
        <f>CONCATENATE($X24,"Increase")</f>
        <v>PrivateIncrease</v>
      </c>
      <c r="AF25" s="96"/>
      <c r="AG25" s="96"/>
      <c r="AH25" s="125"/>
      <c r="AI25" s="125"/>
      <c r="AJ25" s="203"/>
      <c r="AK25" s="203"/>
      <c r="AL25" s="203"/>
      <c r="AM25" s="203"/>
      <c r="AN25" s="203"/>
      <c r="AO25" s="203"/>
    </row>
    <row r="26" spans="2:41" x14ac:dyDescent="0.25">
      <c r="B26" s="201" t="s">
        <v>434</v>
      </c>
      <c r="C26" s="203" t="s">
        <v>999</v>
      </c>
      <c r="D26" s="201" t="s">
        <v>364</v>
      </c>
      <c r="E26" s="201" t="s">
        <v>21</v>
      </c>
      <c r="F26" s="202" t="s">
        <v>330</v>
      </c>
      <c r="G26" s="202" t="s">
        <v>330</v>
      </c>
      <c r="H26" s="202" t="s">
        <v>218</v>
      </c>
      <c r="T26" s="125" t="str">
        <f t="shared" si="5"/>
        <v>AccommodationDecrease</v>
      </c>
      <c r="U26" s="126" t="str">
        <f t="shared" si="6"/>
        <v>VCSDecrease</v>
      </c>
      <c r="V26" s="126"/>
      <c r="W26" s="125"/>
      <c r="X26" s="157" t="s">
        <v>551</v>
      </c>
      <c r="Y26" s="157"/>
      <c r="Z26" s="159">
        <f t="shared" si="12"/>
        <v>43</v>
      </c>
      <c r="AA26" s="159">
        <f t="shared" si="12"/>
        <v>25</v>
      </c>
      <c r="AB26" s="159">
        <f>COUNTIF($U$6:$U$163,AE27)</f>
        <v>3</v>
      </c>
      <c r="AC26" s="157" t="str">
        <f>CONCATENATE("VCS","Inconclusive")</f>
        <v>VCSInconclusive</v>
      </c>
      <c r="AD26" s="157" t="str">
        <f>CONCATENATE("VCS","Decrease")</f>
        <v>VCSDecrease</v>
      </c>
      <c r="AE26" s="157" t="str">
        <f>CONCATENATE($X25,"Increase")</f>
        <v>PublicIncrease</v>
      </c>
      <c r="AF26" s="96"/>
      <c r="AG26" s="96"/>
      <c r="AH26" s="125"/>
      <c r="AI26" s="125"/>
      <c r="AJ26" s="203"/>
      <c r="AK26" s="203"/>
      <c r="AL26" s="203"/>
      <c r="AM26" s="203"/>
      <c r="AN26" s="203"/>
      <c r="AO26" s="203"/>
    </row>
    <row r="27" spans="2:41" x14ac:dyDescent="0.25">
      <c r="B27" s="201" t="s">
        <v>4</v>
      </c>
      <c r="C27" s="203" t="s">
        <v>999</v>
      </c>
      <c r="D27" s="201" t="s">
        <v>364</v>
      </c>
      <c r="E27" s="201" t="s">
        <v>21</v>
      </c>
      <c r="F27" s="202" t="s">
        <v>329</v>
      </c>
      <c r="G27" s="202" t="s">
        <v>329</v>
      </c>
      <c r="H27" s="202" t="s">
        <v>218</v>
      </c>
      <c r="T27" s="125" t="str">
        <f t="shared" si="5"/>
        <v>AccommodationInconclusive</v>
      </c>
      <c r="U27" s="126" t="str">
        <f t="shared" si="6"/>
        <v>VCSInconclusive</v>
      </c>
      <c r="V27" s="126"/>
      <c r="W27" s="125"/>
      <c r="Z27" s="96"/>
      <c r="AA27" s="96"/>
      <c r="AB27" s="96"/>
      <c r="AE27" s="157" t="str">
        <f>CONCATENATE("VCS","Increase")</f>
        <v>VCSIncrease</v>
      </c>
      <c r="AF27" s="125"/>
      <c r="AG27" s="125"/>
      <c r="AH27" s="125"/>
      <c r="AI27" s="125"/>
      <c r="AJ27" s="203"/>
      <c r="AK27" s="203"/>
      <c r="AL27" s="203"/>
      <c r="AM27" s="203"/>
      <c r="AN27" s="203"/>
      <c r="AO27" s="203"/>
    </row>
    <row r="28" spans="2:41" x14ac:dyDescent="0.25">
      <c r="B28" s="201" t="s">
        <v>391</v>
      </c>
      <c r="C28" s="203" t="s">
        <v>999</v>
      </c>
      <c r="D28" s="201" t="s">
        <v>364</v>
      </c>
      <c r="E28" s="201" t="s">
        <v>21</v>
      </c>
      <c r="F28" s="202" t="s">
        <v>329</v>
      </c>
      <c r="G28" s="202" t="s">
        <v>329</v>
      </c>
      <c r="H28" s="202" t="s">
        <v>218</v>
      </c>
      <c r="T28" s="125" t="str">
        <f t="shared" si="5"/>
        <v>AccommodationInconclusive</v>
      </c>
      <c r="U28" s="126" t="str">
        <f t="shared" si="6"/>
        <v>VCSInconclusive</v>
      </c>
      <c r="V28" s="126"/>
      <c r="W28" s="125"/>
      <c r="Z28" s="96"/>
      <c r="AA28" s="96"/>
      <c r="AB28" s="96"/>
      <c r="AC28" s="96"/>
      <c r="AD28" s="96"/>
      <c r="AF28" s="125"/>
      <c r="AG28" s="125"/>
      <c r="AH28" s="125"/>
      <c r="AI28" s="125"/>
      <c r="AJ28" s="203"/>
      <c r="AK28" s="203"/>
      <c r="AL28" s="203"/>
      <c r="AM28" s="203"/>
      <c r="AN28" s="203"/>
      <c r="AO28" s="203"/>
    </row>
    <row r="29" spans="2:41" x14ac:dyDescent="0.25">
      <c r="B29" s="201" t="s">
        <v>408</v>
      </c>
      <c r="C29" s="203" t="s">
        <v>999</v>
      </c>
      <c r="D29" s="201" t="s">
        <v>364</v>
      </c>
      <c r="E29" s="201" t="s">
        <v>21</v>
      </c>
      <c r="F29" s="202" t="s">
        <v>329</v>
      </c>
      <c r="G29" s="202" t="s">
        <v>329</v>
      </c>
      <c r="H29" s="202" t="s">
        <v>218</v>
      </c>
      <c r="T29" s="125" t="str">
        <f t="shared" si="5"/>
        <v>AccommodationInconclusive</v>
      </c>
      <c r="U29" s="126" t="str">
        <f t="shared" si="6"/>
        <v>VCSInconclusive</v>
      </c>
      <c r="V29" s="126"/>
      <c r="W29" s="125"/>
      <c r="Z29" s="96"/>
      <c r="AA29" s="96"/>
      <c r="AB29" s="96"/>
      <c r="AC29" s="96"/>
      <c r="AD29" s="96"/>
      <c r="AE29" s="96"/>
      <c r="AF29" s="125"/>
      <c r="AG29" s="125"/>
      <c r="AH29" s="125"/>
      <c r="AI29" s="125"/>
      <c r="AJ29" s="203"/>
      <c r="AK29" s="203"/>
      <c r="AL29" s="203"/>
      <c r="AM29" s="203"/>
      <c r="AN29" s="203"/>
      <c r="AO29" s="203"/>
    </row>
    <row r="30" spans="2:41" x14ac:dyDescent="0.25">
      <c r="B30" s="201" t="s">
        <v>141</v>
      </c>
      <c r="C30" s="203" t="s">
        <v>341</v>
      </c>
      <c r="D30" s="201" t="s">
        <v>221</v>
      </c>
      <c r="E30" s="201" t="s">
        <v>21</v>
      </c>
      <c r="F30" s="202" t="s">
        <v>329</v>
      </c>
      <c r="G30" s="202" t="s">
        <v>329</v>
      </c>
      <c r="H30" s="202" t="s">
        <v>329</v>
      </c>
      <c r="T30" s="125" t="str">
        <f t="shared" si="5"/>
        <v>MentoringInconclusive</v>
      </c>
      <c r="U30" s="126" t="str">
        <f t="shared" si="6"/>
        <v>VCSInconclusive</v>
      </c>
      <c r="V30" s="126"/>
      <c r="W30" s="125"/>
      <c r="Z30" s="96"/>
      <c r="AA30" s="96"/>
      <c r="AB30" s="96"/>
      <c r="AC30" s="96"/>
      <c r="AD30" s="96"/>
      <c r="AE30" s="96"/>
      <c r="AF30" s="125"/>
      <c r="AG30" s="125"/>
      <c r="AH30" s="125"/>
      <c r="AI30" s="125"/>
      <c r="AJ30" s="203"/>
      <c r="AK30" s="203"/>
      <c r="AL30" s="203"/>
      <c r="AM30" s="203"/>
      <c r="AN30" s="203"/>
      <c r="AO30" s="203"/>
    </row>
    <row r="31" spans="2:41" x14ac:dyDescent="0.25">
      <c r="B31" s="201" t="s">
        <v>528</v>
      </c>
      <c r="C31" s="203" t="s">
        <v>517</v>
      </c>
      <c r="D31" s="201" t="s">
        <v>221</v>
      </c>
      <c r="E31" s="201" t="s">
        <v>21</v>
      </c>
      <c r="F31" s="201" t="s">
        <v>329</v>
      </c>
      <c r="G31" s="202" t="s">
        <v>329</v>
      </c>
      <c r="H31" s="202" t="s">
        <v>329</v>
      </c>
      <c r="T31" s="125" t="str">
        <f t="shared" si="5"/>
        <v>MentoringInconclusive</v>
      </c>
      <c r="U31" s="126" t="str">
        <f t="shared" si="6"/>
        <v>VCSInconclusive</v>
      </c>
      <c r="V31" s="126"/>
      <c r="W31" s="125"/>
      <c r="AD31" s="96"/>
      <c r="AE31" s="96"/>
      <c r="AF31" s="125"/>
      <c r="AG31" s="125"/>
      <c r="AH31" s="125"/>
      <c r="AI31" s="125"/>
      <c r="AJ31" s="203"/>
      <c r="AK31" s="203"/>
      <c r="AL31" s="203"/>
      <c r="AM31" s="203"/>
      <c r="AN31" s="203"/>
      <c r="AO31" s="203"/>
    </row>
    <row r="32" spans="2:41" x14ac:dyDescent="0.25">
      <c r="B32" s="201" t="s">
        <v>459</v>
      </c>
      <c r="C32" s="201" t="s">
        <v>999</v>
      </c>
      <c r="D32" s="201" t="s">
        <v>364</v>
      </c>
      <c r="E32" s="201" t="s">
        <v>21</v>
      </c>
      <c r="F32" s="201" t="s">
        <v>330</v>
      </c>
      <c r="G32" s="202" t="s">
        <v>329</v>
      </c>
      <c r="H32" s="202" t="s">
        <v>329</v>
      </c>
      <c r="I32" s="202" t="s">
        <v>218</v>
      </c>
      <c r="J32" s="202" t="s">
        <v>218</v>
      </c>
      <c r="K32" s="202" t="s">
        <v>218</v>
      </c>
      <c r="L32" s="202" t="s">
        <v>218</v>
      </c>
      <c r="M32" s="202" t="s">
        <v>218</v>
      </c>
      <c r="N32" s="202" t="s">
        <v>218</v>
      </c>
      <c r="O32" s="202" t="s">
        <v>218</v>
      </c>
      <c r="P32" s="202" t="s">
        <v>218</v>
      </c>
      <c r="Q32" s="202" t="s">
        <v>218</v>
      </c>
      <c r="T32" s="125" t="str">
        <f t="shared" si="5"/>
        <v>AccommodationDecrease</v>
      </c>
      <c r="U32" s="126" t="str">
        <f t="shared" si="6"/>
        <v>VCSDecrease</v>
      </c>
      <c r="V32" s="126"/>
      <c r="W32" s="125"/>
      <c r="X32" s="157"/>
      <c r="Y32" s="157"/>
      <c r="Z32" s="157"/>
      <c r="AA32" s="157"/>
      <c r="AB32" s="157"/>
      <c r="AE32" s="96"/>
      <c r="AG32" s="203"/>
      <c r="AH32" s="203"/>
      <c r="AI32" s="203"/>
      <c r="AJ32" s="203"/>
      <c r="AK32" s="203"/>
      <c r="AL32" s="203"/>
      <c r="AM32" s="203"/>
      <c r="AN32" s="203"/>
      <c r="AO32" s="203"/>
    </row>
    <row r="33" spans="2:41" x14ac:dyDescent="0.25">
      <c r="B33" s="201" t="s">
        <v>840</v>
      </c>
      <c r="C33" s="201" t="s">
        <v>999</v>
      </c>
      <c r="D33" s="201" t="s">
        <v>364</v>
      </c>
      <c r="E33" s="201" t="s">
        <v>21</v>
      </c>
      <c r="F33" s="201" t="s">
        <v>329</v>
      </c>
      <c r="G33" s="202" t="s">
        <v>329</v>
      </c>
      <c r="H33" s="202" t="s">
        <v>329</v>
      </c>
      <c r="R33" s="202" t="s">
        <v>218</v>
      </c>
      <c r="S33" s="202" t="s">
        <v>218</v>
      </c>
      <c r="T33" s="125" t="str">
        <f t="shared" si="5"/>
        <v>AccommodationInconclusive</v>
      </c>
      <c r="U33" s="126" t="str">
        <f t="shared" si="6"/>
        <v>VCSInconclusive</v>
      </c>
      <c r="V33" s="126"/>
      <c r="W33" s="125"/>
      <c r="AG33" s="203"/>
      <c r="AH33" s="203"/>
      <c r="AI33" s="203"/>
      <c r="AJ33" s="203"/>
      <c r="AK33" s="203"/>
      <c r="AL33" s="203"/>
      <c r="AM33" s="203"/>
      <c r="AN33" s="203"/>
      <c r="AO33" s="203"/>
    </row>
    <row r="34" spans="2:41" x14ac:dyDescent="0.25">
      <c r="B34" s="201" t="s">
        <v>430</v>
      </c>
      <c r="C34" s="201" t="s">
        <v>339</v>
      </c>
      <c r="D34" s="201" t="s">
        <v>220</v>
      </c>
      <c r="E34" s="201" t="s">
        <v>21</v>
      </c>
      <c r="F34" s="202" t="s">
        <v>329</v>
      </c>
      <c r="G34" s="202" t="s">
        <v>329</v>
      </c>
      <c r="H34" s="202" t="s">
        <v>329</v>
      </c>
      <c r="T34" s="125" t="str">
        <f t="shared" si="5"/>
        <v>Relationship BuildingInconclusive</v>
      </c>
      <c r="U34" s="126" t="str">
        <f t="shared" si="6"/>
        <v>VCSInconclusive</v>
      </c>
      <c r="V34" s="126"/>
      <c r="W34" s="125"/>
      <c r="AG34" s="203"/>
      <c r="AH34" s="203"/>
      <c r="AI34" s="203"/>
      <c r="AJ34" s="203"/>
      <c r="AK34" s="203"/>
      <c r="AL34" s="203"/>
      <c r="AM34" s="203"/>
      <c r="AN34" s="203"/>
      <c r="AO34" s="203"/>
    </row>
    <row r="35" spans="2:41" x14ac:dyDescent="0.25">
      <c r="B35" s="201" t="s">
        <v>1046</v>
      </c>
      <c r="C35" s="201" t="s">
        <v>999</v>
      </c>
      <c r="D35" s="201" t="s">
        <v>221</v>
      </c>
      <c r="E35" s="201" t="s">
        <v>21</v>
      </c>
      <c r="F35" s="202" t="s">
        <v>330</v>
      </c>
      <c r="G35" s="202" t="s">
        <v>330</v>
      </c>
      <c r="H35" s="202" t="s">
        <v>330</v>
      </c>
      <c r="I35" s="202" t="s">
        <v>218</v>
      </c>
      <c r="J35" s="202" t="s">
        <v>218</v>
      </c>
      <c r="K35" s="202" t="s">
        <v>218</v>
      </c>
      <c r="L35" s="202" t="s">
        <v>218</v>
      </c>
      <c r="M35" s="202" t="s">
        <v>218</v>
      </c>
      <c r="N35" s="202" t="s">
        <v>218</v>
      </c>
      <c r="O35" s="202" t="s">
        <v>218</v>
      </c>
      <c r="P35" s="202" t="s">
        <v>218</v>
      </c>
      <c r="Q35" s="202" t="s">
        <v>218</v>
      </c>
      <c r="R35" s="202" t="s">
        <v>218</v>
      </c>
      <c r="S35" s="202" t="s">
        <v>218</v>
      </c>
      <c r="T35" s="125" t="str">
        <f t="shared" si="5"/>
        <v>MentoringDecrease</v>
      </c>
      <c r="U35" s="126" t="str">
        <f t="shared" si="6"/>
        <v>VCSDecrease</v>
      </c>
      <c r="V35" s="126"/>
      <c r="W35" s="125"/>
      <c r="AG35" s="203"/>
      <c r="AH35" s="203"/>
      <c r="AI35" s="203"/>
      <c r="AJ35" s="203"/>
      <c r="AK35" s="203"/>
      <c r="AL35" s="203"/>
      <c r="AM35" s="203"/>
      <c r="AN35" s="203"/>
      <c r="AO35" s="203"/>
    </row>
    <row r="36" spans="2:41" x14ac:dyDescent="0.25">
      <c r="B36" s="201" t="s">
        <v>1090</v>
      </c>
      <c r="C36" s="201" t="s">
        <v>999</v>
      </c>
      <c r="D36" s="201" t="s">
        <v>364</v>
      </c>
      <c r="E36" s="201" t="s">
        <v>379</v>
      </c>
      <c r="F36" s="202" t="s">
        <v>329</v>
      </c>
      <c r="G36" s="202" t="s">
        <v>329</v>
      </c>
      <c r="H36" s="202" t="s">
        <v>218</v>
      </c>
      <c r="I36" s="202" t="s">
        <v>218</v>
      </c>
      <c r="J36" s="202" t="s">
        <v>218</v>
      </c>
      <c r="K36" s="202" t="s">
        <v>218</v>
      </c>
      <c r="L36" s="202" t="s">
        <v>218</v>
      </c>
      <c r="M36" s="202" t="s">
        <v>218</v>
      </c>
      <c r="N36" s="202" t="s">
        <v>218</v>
      </c>
      <c r="O36" s="202" t="s">
        <v>218</v>
      </c>
      <c r="P36" s="202" t="s">
        <v>218</v>
      </c>
      <c r="Q36" s="202" t="s">
        <v>218</v>
      </c>
      <c r="R36" s="202" t="s">
        <v>218</v>
      </c>
      <c r="S36" s="202" t="s">
        <v>218</v>
      </c>
      <c r="T36" s="125" t="str">
        <f t="shared" si="5"/>
        <v>AccommodationInconclusive</v>
      </c>
      <c r="U36" s="126" t="str">
        <f t="shared" si="6"/>
        <v>PublicInconclusive</v>
      </c>
      <c r="V36" s="126"/>
      <c r="W36" s="125"/>
      <c r="AG36" s="203"/>
      <c r="AH36" s="203"/>
      <c r="AI36" s="203"/>
      <c r="AJ36" s="203"/>
      <c r="AK36" s="203"/>
      <c r="AL36" s="203"/>
      <c r="AM36" s="203"/>
      <c r="AN36" s="203"/>
      <c r="AO36" s="203"/>
    </row>
    <row r="37" spans="2:41" x14ac:dyDescent="0.25">
      <c r="B37" s="201" t="s">
        <v>1091</v>
      </c>
      <c r="C37" s="201" t="s">
        <v>999</v>
      </c>
      <c r="D37" s="201" t="s">
        <v>364</v>
      </c>
      <c r="E37" s="201" t="s">
        <v>379</v>
      </c>
      <c r="F37" s="202" t="s">
        <v>329</v>
      </c>
      <c r="G37" s="202" t="s">
        <v>329</v>
      </c>
      <c r="H37" s="202" t="s">
        <v>218</v>
      </c>
      <c r="I37" s="202" t="s">
        <v>218</v>
      </c>
      <c r="J37" s="202" t="s">
        <v>218</v>
      </c>
      <c r="K37" s="202" t="s">
        <v>218</v>
      </c>
      <c r="L37" s="202" t="s">
        <v>218</v>
      </c>
      <c r="M37" s="202" t="s">
        <v>218</v>
      </c>
      <c r="N37" s="202" t="s">
        <v>218</v>
      </c>
      <c r="O37" s="202" t="s">
        <v>218</v>
      </c>
      <c r="P37" s="202" t="s">
        <v>218</v>
      </c>
      <c r="Q37" s="202" t="s">
        <v>218</v>
      </c>
      <c r="R37" s="202" t="s">
        <v>218</v>
      </c>
      <c r="S37" s="202" t="s">
        <v>218</v>
      </c>
      <c r="T37" s="125" t="str">
        <f t="shared" si="5"/>
        <v>AccommodationInconclusive</v>
      </c>
      <c r="U37" s="126" t="str">
        <f t="shared" si="6"/>
        <v>PublicInconclusive</v>
      </c>
      <c r="V37" s="126"/>
      <c r="W37" s="125"/>
      <c r="AG37" s="203"/>
      <c r="AH37" s="203"/>
      <c r="AI37" s="203"/>
      <c r="AJ37" s="203"/>
      <c r="AK37" s="203"/>
      <c r="AL37" s="203"/>
      <c r="AM37" s="203"/>
      <c r="AN37" s="203"/>
      <c r="AO37" s="203"/>
    </row>
    <row r="38" spans="2:41" x14ac:dyDescent="0.25">
      <c r="B38" s="201" t="s">
        <v>1092</v>
      </c>
      <c r="C38" s="201" t="s">
        <v>999</v>
      </c>
      <c r="D38" s="201" t="s">
        <v>364</v>
      </c>
      <c r="E38" s="201" t="s">
        <v>379</v>
      </c>
      <c r="F38" s="202" t="s">
        <v>329</v>
      </c>
      <c r="G38" s="202" t="s">
        <v>329</v>
      </c>
      <c r="H38" s="202" t="s">
        <v>218</v>
      </c>
      <c r="I38" s="202" t="s">
        <v>218</v>
      </c>
      <c r="J38" s="202" t="s">
        <v>218</v>
      </c>
      <c r="K38" s="202" t="s">
        <v>218</v>
      </c>
      <c r="L38" s="202" t="s">
        <v>218</v>
      </c>
      <c r="M38" s="202" t="s">
        <v>218</v>
      </c>
      <c r="N38" s="202" t="s">
        <v>218</v>
      </c>
      <c r="O38" s="202" t="s">
        <v>218</v>
      </c>
      <c r="P38" s="202" t="s">
        <v>218</v>
      </c>
      <c r="Q38" s="202" t="s">
        <v>218</v>
      </c>
      <c r="R38" s="202" t="s">
        <v>218</v>
      </c>
      <c r="S38" s="202" t="s">
        <v>218</v>
      </c>
      <c r="T38" s="125" t="str">
        <f t="shared" si="5"/>
        <v>AccommodationInconclusive</v>
      </c>
      <c r="U38" s="126" t="str">
        <f t="shared" si="6"/>
        <v>PublicInconclusive</v>
      </c>
      <c r="V38" s="126"/>
      <c r="W38" s="125"/>
      <c r="AG38" s="203"/>
      <c r="AH38" s="203"/>
      <c r="AI38" s="203"/>
      <c r="AJ38" s="203"/>
      <c r="AK38" s="203"/>
      <c r="AL38" s="203"/>
      <c r="AM38" s="203"/>
      <c r="AN38" s="203"/>
      <c r="AO38" s="203"/>
    </row>
    <row r="39" spans="2:41" x14ac:dyDescent="0.25">
      <c r="B39" s="202" t="s">
        <v>168</v>
      </c>
      <c r="C39" s="202" t="s">
        <v>999</v>
      </c>
      <c r="D39" s="201" t="s">
        <v>363</v>
      </c>
      <c r="E39" s="201" t="s">
        <v>379</v>
      </c>
      <c r="F39" s="202" t="s">
        <v>329</v>
      </c>
      <c r="G39" s="201" t="s">
        <v>329</v>
      </c>
      <c r="H39" s="201" t="s">
        <v>218</v>
      </c>
      <c r="O39" s="202" t="s">
        <v>329</v>
      </c>
      <c r="R39" s="201"/>
      <c r="S39" s="201"/>
      <c r="T39" s="125" t="str">
        <f t="shared" si="5"/>
        <v>EmploymentInconclusive</v>
      </c>
      <c r="U39" s="126" t="str">
        <f t="shared" si="6"/>
        <v>PublicInconclusive</v>
      </c>
      <c r="V39" s="126"/>
      <c r="W39" s="125"/>
      <c r="AG39" s="204"/>
      <c r="AH39" s="203"/>
      <c r="AI39" s="203"/>
      <c r="AJ39" s="203"/>
      <c r="AK39" s="203"/>
      <c r="AL39" s="203"/>
      <c r="AM39" s="203"/>
      <c r="AN39" s="203"/>
      <c r="AO39" s="203"/>
    </row>
    <row r="40" spans="2:41" x14ac:dyDescent="0.25">
      <c r="B40" s="202" t="s">
        <v>169</v>
      </c>
      <c r="C40" s="202" t="s">
        <v>999</v>
      </c>
      <c r="D40" s="201" t="s">
        <v>363</v>
      </c>
      <c r="E40" s="201" t="s">
        <v>379</v>
      </c>
      <c r="F40" s="202" t="s">
        <v>330</v>
      </c>
      <c r="G40" s="201" t="s">
        <v>330</v>
      </c>
      <c r="H40" s="202" t="s">
        <v>218</v>
      </c>
      <c r="O40" s="202" t="s">
        <v>330</v>
      </c>
      <c r="T40" s="125" t="str">
        <f t="shared" si="5"/>
        <v>EmploymentDecrease</v>
      </c>
      <c r="U40" s="126" t="str">
        <f t="shared" si="6"/>
        <v>PublicDecrease</v>
      </c>
      <c r="V40" s="126"/>
      <c r="W40" s="125"/>
      <c r="AG40" s="204"/>
      <c r="AH40" s="203"/>
      <c r="AI40" s="203"/>
      <c r="AJ40" s="203"/>
      <c r="AK40" s="203"/>
      <c r="AL40" s="203"/>
      <c r="AM40" s="203"/>
      <c r="AN40" s="203"/>
      <c r="AO40" s="203"/>
    </row>
    <row r="41" spans="2:41" x14ac:dyDescent="0.25">
      <c r="B41" s="202" t="s">
        <v>170</v>
      </c>
      <c r="C41" s="202" t="s">
        <v>24</v>
      </c>
      <c r="D41" s="201" t="s">
        <v>363</v>
      </c>
      <c r="E41" s="201" t="s">
        <v>379</v>
      </c>
      <c r="F41" s="202" t="s">
        <v>329</v>
      </c>
      <c r="G41" s="201" t="s">
        <v>329</v>
      </c>
      <c r="H41" s="202" t="s">
        <v>218</v>
      </c>
      <c r="O41" s="202" t="s">
        <v>329</v>
      </c>
      <c r="T41" s="125" t="str">
        <f t="shared" si="5"/>
        <v>EmploymentInconclusive</v>
      </c>
      <c r="U41" s="126" t="str">
        <f t="shared" si="6"/>
        <v>PublicInconclusive</v>
      </c>
      <c r="V41" s="126"/>
      <c r="W41" s="125"/>
      <c r="AG41" s="203"/>
      <c r="AH41" s="203"/>
      <c r="AI41" s="203"/>
      <c r="AJ41" s="203"/>
      <c r="AK41" s="203"/>
      <c r="AL41" s="203"/>
      <c r="AM41" s="203"/>
      <c r="AN41" s="203"/>
      <c r="AO41" s="203"/>
    </row>
    <row r="42" spans="2:41" x14ac:dyDescent="0.25">
      <c r="B42" s="202" t="s">
        <v>28</v>
      </c>
      <c r="C42" s="202" t="s">
        <v>24</v>
      </c>
      <c r="D42" s="201" t="s">
        <v>363</v>
      </c>
      <c r="E42" s="201" t="s">
        <v>379</v>
      </c>
      <c r="F42" s="202" t="s">
        <v>330</v>
      </c>
      <c r="G42" s="201" t="s">
        <v>330</v>
      </c>
      <c r="H42" s="202" t="s">
        <v>218</v>
      </c>
      <c r="O42" s="202" t="s">
        <v>330</v>
      </c>
      <c r="T42" s="125" t="str">
        <f t="shared" si="5"/>
        <v>EmploymentDecrease</v>
      </c>
      <c r="U42" s="126" t="str">
        <f t="shared" si="6"/>
        <v>PublicDecrease</v>
      </c>
      <c r="V42" s="126"/>
      <c r="W42" s="125"/>
      <c r="AG42" s="203"/>
      <c r="AH42" s="203"/>
      <c r="AI42" s="203"/>
      <c r="AJ42" s="203"/>
      <c r="AK42" s="203"/>
      <c r="AL42" s="203"/>
      <c r="AM42" s="203"/>
      <c r="AN42" s="203"/>
      <c r="AO42" s="203"/>
    </row>
    <row r="43" spans="2:41" x14ac:dyDescent="0.25">
      <c r="B43" s="202" t="s">
        <v>171</v>
      </c>
      <c r="C43" s="202" t="s">
        <v>339</v>
      </c>
      <c r="D43" s="201" t="s">
        <v>363</v>
      </c>
      <c r="E43" s="201" t="s">
        <v>380</v>
      </c>
      <c r="F43" s="202" t="s">
        <v>329</v>
      </c>
      <c r="G43" s="202" t="s">
        <v>218</v>
      </c>
      <c r="H43" s="202" t="s">
        <v>218</v>
      </c>
      <c r="O43" s="202" t="s">
        <v>329</v>
      </c>
      <c r="T43" s="125" t="str">
        <f t="shared" si="5"/>
        <v>EmploymentInconclusive</v>
      </c>
      <c r="U43" s="126" t="str">
        <f t="shared" si="6"/>
        <v>PrivateInconclusive</v>
      </c>
      <c r="V43" s="126"/>
      <c r="W43" s="125"/>
      <c r="AG43" s="203"/>
      <c r="AH43" s="203"/>
      <c r="AI43" s="203"/>
      <c r="AJ43" s="203"/>
      <c r="AK43" s="203"/>
      <c r="AL43" s="203"/>
      <c r="AM43" s="203"/>
      <c r="AN43" s="203"/>
      <c r="AO43" s="203"/>
    </row>
    <row r="44" spans="2:41" x14ac:dyDescent="0.25">
      <c r="B44" s="202" t="s">
        <v>29</v>
      </c>
      <c r="C44" s="202" t="s">
        <v>339</v>
      </c>
      <c r="D44" s="201" t="s">
        <v>363</v>
      </c>
      <c r="E44" s="201" t="s">
        <v>380</v>
      </c>
      <c r="F44" s="202" t="s">
        <v>330</v>
      </c>
      <c r="G44" s="201" t="s">
        <v>330</v>
      </c>
      <c r="H44" s="202" t="s">
        <v>218</v>
      </c>
      <c r="O44" s="202" t="s">
        <v>330</v>
      </c>
      <c r="T44" s="125" t="str">
        <f t="shared" si="5"/>
        <v>EmploymentDecrease</v>
      </c>
      <c r="U44" s="126" t="str">
        <f t="shared" si="6"/>
        <v>PrivateDecrease</v>
      </c>
      <c r="V44" s="126"/>
      <c r="W44" s="125"/>
      <c r="AG44" s="203"/>
      <c r="AH44" s="203"/>
      <c r="AI44" s="203"/>
      <c r="AJ44" s="203"/>
      <c r="AK44" s="203"/>
      <c r="AL44" s="203"/>
      <c r="AM44" s="203"/>
      <c r="AN44" s="203"/>
      <c r="AO44" s="203"/>
    </row>
    <row r="45" spans="2:41" x14ac:dyDescent="0.25">
      <c r="B45" s="202" t="s">
        <v>172</v>
      </c>
      <c r="C45" s="202" t="s">
        <v>341</v>
      </c>
      <c r="D45" s="201" t="s">
        <v>363</v>
      </c>
      <c r="E45" s="201" t="s">
        <v>379</v>
      </c>
      <c r="F45" s="202" t="s">
        <v>329</v>
      </c>
      <c r="G45" s="202" t="s">
        <v>218</v>
      </c>
      <c r="H45" s="202" t="s">
        <v>218</v>
      </c>
      <c r="O45" s="202" t="s">
        <v>329</v>
      </c>
      <c r="T45" s="125" t="str">
        <f t="shared" si="5"/>
        <v>EmploymentInconclusive</v>
      </c>
      <c r="U45" s="126" t="str">
        <f t="shared" si="6"/>
        <v>PublicInconclusive</v>
      </c>
      <c r="V45" s="126"/>
      <c r="W45" s="125"/>
      <c r="AG45" s="203"/>
      <c r="AH45" s="203"/>
      <c r="AI45" s="203"/>
      <c r="AJ45" s="203"/>
      <c r="AK45" s="203"/>
      <c r="AL45" s="203"/>
      <c r="AM45" s="203"/>
      <c r="AN45" s="203"/>
      <c r="AO45" s="203"/>
    </row>
    <row r="46" spans="2:41" x14ac:dyDescent="0.25">
      <c r="B46" s="202" t="s">
        <v>30</v>
      </c>
      <c r="C46" s="202" t="s">
        <v>341</v>
      </c>
      <c r="D46" s="201" t="s">
        <v>363</v>
      </c>
      <c r="E46" s="201" t="s">
        <v>379</v>
      </c>
      <c r="F46" s="202" t="s">
        <v>330</v>
      </c>
      <c r="G46" s="201" t="s">
        <v>330</v>
      </c>
      <c r="H46" s="202" t="s">
        <v>218</v>
      </c>
      <c r="O46" s="202" t="s">
        <v>330</v>
      </c>
      <c r="T46" s="125" t="str">
        <f t="shared" si="5"/>
        <v>EmploymentDecrease</v>
      </c>
      <c r="U46" s="126" t="str">
        <f t="shared" si="6"/>
        <v>PublicDecrease</v>
      </c>
      <c r="V46" s="126"/>
      <c r="W46" s="125"/>
      <c r="AG46" s="203"/>
      <c r="AH46" s="203"/>
      <c r="AI46" s="203"/>
      <c r="AJ46" s="203"/>
      <c r="AK46" s="203"/>
      <c r="AL46" s="203"/>
      <c r="AM46" s="203"/>
      <c r="AN46" s="203"/>
      <c r="AO46" s="203"/>
    </row>
    <row r="47" spans="2:41" x14ac:dyDescent="0.25">
      <c r="B47" s="202" t="s">
        <v>541</v>
      </c>
      <c r="C47" s="202" t="s">
        <v>343</v>
      </c>
      <c r="D47" s="201" t="s">
        <v>363</v>
      </c>
      <c r="E47" s="201" t="s">
        <v>380</v>
      </c>
      <c r="F47" s="202" t="s">
        <v>329</v>
      </c>
      <c r="G47" s="201" t="s">
        <v>329</v>
      </c>
      <c r="H47" s="202" t="s">
        <v>218</v>
      </c>
      <c r="O47" s="202" t="s">
        <v>329</v>
      </c>
      <c r="T47" s="125" t="str">
        <f t="shared" si="5"/>
        <v>EmploymentInconclusive</v>
      </c>
      <c r="U47" s="126" t="str">
        <f t="shared" si="6"/>
        <v>PrivateInconclusive</v>
      </c>
      <c r="V47" s="126"/>
      <c r="W47" s="125"/>
      <c r="AG47" s="203"/>
      <c r="AH47" s="203"/>
      <c r="AI47" s="203"/>
      <c r="AJ47" s="203"/>
      <c r="AK47" s="203"/>
      <c r="AL47" s="203"/>
      <c r="AM47" s="203"/>
      <c r="AN47" s="203"/>
      <c r="AO47" s="203"/>
    </row>
    <row r="48" spans="2:41" x14ac:dyDescent="0.25">
      <c r="B48" s="202" t="s">
        <v>25</v>
      </c>
      <c r="C48" s="202" t="s">
        <v>998</v>
      </c>
      <c r="D48" s="201" t="s">
        <v>363</v>
      </c>
      <c r="E48" s="201" t="s">
        <v>379</v>
      </c>
      <c r="F48" s="202" t="s">
        <v>329</v>
      </c>
      <c r="G48" s="201" t="s">
        <v>218</v>
      </c>
      <c r="H48" s="202" t="s">
        <v>218</v>
      </c>
      <c r="O48" s="202" t="s">
        <v>329</v>
      </c>
      <c r="T48" s="125" t="str">
        <f t="shared" si="5"/>
        <v>EmploymentInconclusive</v>
      </c>
      <c r="U48" s="126" t="str">
        <f t="shared" si="6"/>
        <v>PublicInconclusive</v>
      </c>
      <c r="V48" s="126"/>
      <c r="W48" s="125"/>
      <c r="AG48" s="203"/>
      <c r="AH48" s="203"/>
      <c r="AI48" s="203"/>
      <c r="AJ48" s="203"/>
      <c r="AK48" s="203"/>
      <c r="AL48" s="203"/>
      <c r="AM48" s="203"/>
      <c r="AN48" s="203"/>
      <c r="AO48" s="203"/>
    </row>
    <row r="49" spans="2:41" x14ac:dyDescent="0.25">
      <c r="B49" s="202" t="s">
        <v>533</v>
      </c>
      <c r="C49" s="202" t="s">
        <v>517</v>
      </c>
      <c r="D49" s="201" t="s">
        <v>363</v>
      </c>
      <c r="E49" s="201" t="s">
        <v>379</v>
      </c>
      <c r="F49" s="202" t="s">
        <v>330</v>
      </c>
      <c r="G49" s="202" t="s">
        <v>330</v>
      </c>
      <c r="H49" s="202" t="s">
        <v>218</v>
      </c>
      <c r="O49" s="202" t="s">
        <v>330</v>
      </c>
      <c r="T49" s="125" t="str">
        <f t="shared" si="5"/>
        <v>EmploymentDecrease</v>
      </c>
      <c r="U49" s="126" t="str">
        <f t="shared" si="6"/>
        <v>PublicDecrease</v>
      </c>
      <c r="V49" s="126"/>
      <c r="W49" s="125"/>
      <c r="AG49" s="203"/>
      <c r="AH49" s="203"/>
      <c r="AI49" s="203"/>
      <c r="AJ49" s="203"/>
      <c r="AK49" s="203"/>
      <c r="AL49" s="203"/>
      <c r="AM49" s="203"/>
      <c r="AN49" s="203"/>
      <c r="AO49" s="203"/>
    </row>
    <row r="50" spans="2:41" x14ac:dyDescent="0.25">
      <c r="B50" s="202" t="s">
        <v>543</v>
      </c>
      <c r="C50" s="202" t="s">
        <v>517</v>
      </c>
      <c r="D50" s="201" t="s">
        <v>363</v>
      </c>
      <c r="E50" s="201" t="s">
        <v>379</v>
      </c>
      <c r="F50" s="202" t="s">
        <v>330</v>
      </c>
      <c r="G50" s="202" t="s">
        <v>330</v>
      </c>
      <c r="H50" s="202" t="s">
        <v>218</v>
      </c>
      <c r="O50" s="202" t="s">
        <v>330</v>
      </c>
      <c r="T50" s="125" t="str">
        <f t="shared" si="5"/>
        <v>EmploymentDecrease</v>
      </c>
      <c r="U50" s="126" t="str">
        <f t="shared" si="6"/>
        <v>PublicDecrease</v>
      </c>
      <c r="V50" s="126"/>
      <c r="W50" s="125"/>
      <c r="AG50" s="203"/>
      <c r="AH50" s="203"/>
      <c r="AI50" s="203"/>
      <c r="AJ50" s="203"/>
      <c r="AK50" s="203"/>
      <c r="AL50" s="203"/>
      <c r="AM50" s="203"/>
      <c r="AN50" s="203"/>
      <c r="AO50" s="203"/>
    </row>
    <row r="51" spans="2:41" x14ac:dyDescent="0.25">
      <c r="B51" s="202" t="s">
        <v>542</v>
      </c>
      <c r="C51" s="202" t="s">
        <v>346</v>
      </c>
      <c r="D51" s="201" t="s">
        <v>363</v>
      </c>
      <c r="E51" s="201" t="s">
        <v>380</v>
      </c>
      <c r="F51" s="202" t="s">
        <v>329</v>
      </c>
      <c r="G51" s="201" t="s">
        <v>329</v>
      </c>
      <c r="H51" s="202" t="s">
        <v>218</v>
      </c>
      <c r="O51" s="202" t="s">
        <v>329</v>
      </c>
      <c r="T51" s="125" t="str">
        <f t="shared" si="5"/>
        <v>EmploymentInconclusive</v>
      </c>
      <c r="U51" s="126" t="str">
        <f t="shared" si="6"/>
        <v>PrivateInconclusive</v>
      </c>
      <c r="V51" s="126"/>
      <c r="W51" s="125"/>
      <c r="AG51" s="203"/>
      <c r="AH51" s="203"/>
      <c r="AI51" s="203"/>
      <c r="AJ51" s="203"/>
      <c r="AK51" s="203"/>
      <c r="AL51" s="203"/>
      <c r="AM51" s="203"/>
      <c r="AN51" s="203"/>
      <c r="AO51" s="203"/>
    </row>
    <row r="52" spans="2:41" x14ac:dyDescent="0.25">
      <c r="B52" s="202" t="s">
        <v>534</v>
      </c>
      <c r="C52" s="202" t="s">
        <v>343</v>
      </c>
      <c r="D52" s="201" t="s">
        <v>363</v>
      </c>
      <c r="E52" s="201" t="s">
        <v>380</v>
      </c>
      <c r="F52" s="202" t="s">
        <v>329</v>
      </c>
      <c r="G52" s="201" t="s">
        <v>330</v>
      </c>
      <c r="H52" s="202" t="s">
        <v>218</v>
      </c>
      <c r="O52" s="202" t="s">
        <v>329</v>
      </c>
      <c r="T52" s="125" t="str">
        <f t="shared" si="5"/>
        <v>EmploymentInconclusive</v>
      </c>
      <c r="U52" s="126" t="str">
        <f t="shared" si="6"/>
        <v>PrivateInconclusive</v>
      </c>
      <c r="V52" s="126"/>
      <c r="W52" s="125"/>
      <c r="AG52" s="203"/>
      <c r="AH52" s="203"/>
      <c r="AI52" s="203"/>
      <c r="AJ52" s="203"/>
      <c r="AK52" s="203"/>
      <c r="AL52" s="203"/>
      <c r="AM52" s="203"/>
      <c r="AN52" s="203"/>
      <c r="AO52" s="203"/>
    </row>
    <row r="53" spans="2:41" x14ac:dyDescent="0.25">
      <c r="B53" s="202" t="s">
        <v>536</v>
      </c>
      <c r="C53" s="202" t="s">
        <v>997</v>
      </c>
      <c r="D53" s="201" t="s">
        <v>363</v>
      </c>
      <c r="E53" s="201" t="s">
        <v>380</v>
      </c>
      <c r="F53" s="202" t="s">
        <v>329</v>
      </c>
      <c r="G53" s="201" t="s">
        <v>329</v>
      </c>
      <c r="H53" s="202" t="s">
        <v>218</v>
      </c>
      <c r="O53" s="202" t="s">
        <v>329</v>
      </c>
      <c r="T53" s="125" t="str">
        <f t="shared" si="5"/>
        <v>EmploymentInconclusive</v>
      </c>
      <c r="U53" s="126" t="str">
        <f t="shared" si="6"/>
        <v>PrivateInconclusive</v>
      </c>
      <c r="V53" s="126"/>
      <c r="W53" s="125"/>
      <c r="AG53" s="203"/>
      <c r="AH53" s="203"/>
      <c r="AI53" s="203"/>
      <c r="AJ53" s="203"/>
      <c r="AK53" s="203"/>
      <c r="AL53" s="203"/>
      <c r="AM53" s="203"/>
      <c r="AN53" s="203"/>
      <c r="AO53" s="203"/>
    </row>
    <row r="54" spans="2:41" x14ac:dyDescent="0.25">
      <c r="B54" s="202" t="s">
        <v>535</v>
      </c>
      <c r="C54" s="202" t="s">
        <v>997</v>
      </c>
      <c r="D54" s="201" t="s">
        <v>363</v>
      </c>
      <c r="E54" s="201" t="s">
        <v>380</v>
      </c>
      <c r="F54" s="202" t="s">
        <v>330</v>
      </c>
      <c r="G54" s="201" t="s">
        <v>330</v>
      </c>
      <c r="H54" s="202" t="s">
        <v>218</v>
      </c>
      <c r="O54" s="202" t="s">
        <v>330</v>
      </c>
      <c r="T54" s="125" t="str">
        <f t="shared" si="5"/>
        <v>EmploymentDecrease</v>
      </c>
      <c r="U54" s="126" t="str">
        <f t="shared" si="6"/>
        <v>PrivateDecrease</v>
      </c>
      <c r="V54" s="126"/>
      <c r="W54" s="125"/>
      <c r="AG54" s="203"/>
      <c r="AH54" s="203"/>
      <c r="AI54" s="203"/>
      <c r="AJ54" s="203"/>
      <c r="AK54" s="203"/>
      <c r="AL54" s="203"/>
      <c r="AM54" s="203"/>
      <c r="AN54" s="203"/>
      <c r="AO54" s="203"/>
    </row>
    <row r="55" spans="2:41" x14ac:dyDescent="0.25">
      <c r="B55" s="202" t="s">
        <v>26</v>
      </c>
      <c r="C55" s="202" t="s">
        <v>348</v>
      </c>
      <c r="D55" s="201" t="s">
        <v>363</v>
      </c>
      <c r="E55" s="201" t="s">
        <v>17</v>
      </c>
      <c r="F55" s="202" t="s">
        <v>329</v>
      </c>
      <c r="G55" s="201" t="s">
        <v>329</v>
      </c>
      <c r="H55" s="202" t="s">
        <v>218</v>
      </c>
      <c r="O55" s="202" t="s">
        <v>329</v>
      </c>
      <c r="T55" s="125" t="str">
        <f t="shared" si="5"/>
        <v>EmploymentInconclusive</v>
      </c>
      <c r="U55" s="126" t="str">
        <f t="shared" si="6"/>
        <v>Educational InstitutionInconclusive</v>
      </c>
      <c r="V55" s="126"/>
      <c r="W55" s="125"/>
      <c r="AG55" s="203"/>
      <c r="AH55" s="203"/>
      <c r="AI55" s="203"/>
      <c r="AJ55" s="203"/>
      <c r="AK55" s="203"/>
      <c r="AL55" s="203"/>
      <c r="AM55" s="203"/>
      <c r="AN55" s="203"/>
      <c r="AO55" s="203"/>
    </row>
    <row r="56" spans="2:41" x14ac:dyDescent="0.25">
      <c r="B56" s="202" t="s">
        <v>537</v>
      </c>
      <c r="C56" s="202" t="s">
        <v>346</v>
      </c>
      <c r="D56" s="201" t="s">
        <v>363</v>
      </c>
      <c r="E56" s="201" t="s">
        <v>380</v>
      </c>
      <c r="F56" s="202" t="s">
        <v>330</v>
      </c>
      <c r="G56" s="202" t="s">
        <v>330</v>
      </c>
      <c r="H56" s="202" t="s">
        <v>218</v>
      </c>
      <c r="O56" s="202" t="s">
        <v>330</v>
      </c>
      <c r="T56" s="125" t="str">
        <f t="shared" si="5"/>
        <v>EmploymentDecrease</v>
      </c>
      <c r="U56" s="126" t="str">
        <f t="shared" si="6"/>
        <v>PrivateDecrease</v>
      </c>
      <c r="V56" s="126"/>
      <c r="W56" s="125"/>
      <c r="AG56" s="203"/>
      <c r="AH56" s="203"/>
      <c r="AI56" s="203"/>
      <c r="AJ56" s="203"/>
      <c r="AK56" s="203"/>
      <c r="AL56" s="203"/>
      <c r="AM56" s="203"/>
      <c r="AN56" s="203"/>
      <c r="AO56" s="203"/>
    </row>
    <row r="57" spans="2:41" x14ac:dyDescent="0.25">
      <c r="B57" s="202" t="s">
        <v>27</v>
      </c>
      <c r="C57" s="202" t="s">
        <v>518</v>
      </c>
      <c r="D57" s="201" t="s">
        <v>363</v>
      </c>
      <c r="E57" s="201" t="s">
        <v>21</v>
      </c>
      <c r="F57" s="202" t="s">
        <v>329</v>
      </c>
      <c r="G57" s="201" t="s">
        <v>329</v>
      </c>
      <c r="H57" s="202" t="s">
        <v>218</v>
      </c>
      <c r="O57" s="202" t="s">
        <v>329</v>
      </c>
      <c r="T57" s="125" t="str">
        <f t="shared" si="5"/>
        <v>EmploymentInconclusive</v>
      </c>
      <c r="U57" s="126" t="str">
        <f t="shared" si="6"/>
        <v>VCSInconclusive</v>
      </c>
      <c r="V57" s="126"/>
      <c r="W57" s="125"/>
      <c r="AG57" s="203"/>
      <c r="AH57" s="203"/>
      <c r="AI57" s="203"/>
      <c r="AJ57" s="203"/>
      <c r="AK57" s="203"/>
      <c r="AL57" s="203"/>
      <c r="AM57" s="203"/>
      <c r="AN57" s="203"/>
      <c r="AO57" s="203"/>
    </row>
    <row r="58" spans="2:41" x14ac:dyDescent="0.25">
      <c r="B58" s="202" t="s">
        <v>538</v>
      </c>
      <c r="C58" s="202" t="s">
        <v>348</v>
      </c>
      <c r="D58" s="201" t="s">
        <v>363</v>
      </c>
      <c r="E58" s="201" t="s">
        <v>17</v>
      </c>
      <c r="F58" s="202" t="s">
        <v>330</v>
      </c>
      <c r="G58" s="202" t="s">
        <v>330</v>
      </c>
      <c r="H58" s="202" t="s">
        <v>218</v>
      </c>
      <c r="O58" s="202" t="s">
        <v>330</v>
      </c>
      <c r="T58" s="125" t="str">
        <f t="shared" si="5"/>
        <v>EmploymentDecrease</v>
      </c>
      <c r="U58" s="126" t="str">
        <f t="shared" si="6"/>
        <v>Educational InstitutionDecrease</v>
      </c>
      <c r="V58" s="126"/>
      <c r="W58" s="125"/>
      <c r="AG58" s="203"/>
      <c r="AH58" s="203"/>
      <c r="AI58" s="203"/>
      <c r="AJ58" s="203"/>
      <c r="AK58" s="203"/>
      <c r="AL58" s="203"/>
      <c r="AM58" s="203"/>
      <c r="AN58" s="203"/>
      <c r="AO58" s="203"/>
    </row>
    <row r="59" spans="2:41" x14ac:dyDescent="0.25">
      <c r="B59" s="202" t="s">
        <v>539</v>
      </c>
      <c r="C59" s="202" t="s">
        <v>518</v>
      </c>
      <c r="D59" s="201" t="s">
        <v>363</v>
      </c>
      <c r="E59" s="201" t="s">
        <v>21</v>
      </c>
      <c r="F59" s="202" t="s">
        <v>330</v>
      </c>
      <c r="G59" s="202" t="s">
        <v>330</v>
      </c>
      <c r="H59" s="202" t="s">
        <v>218</v>
      </c>
      <c r="I59" s="201"/>
      <c r="J59" s="201"/>
      <c r="K59" s="201"/>
      <c r="L59" s="201"/>
      <c r="M59" s="201"/>
      <c r="N59" s="201"/>
      <c r="O59" s="202" t="s">
        <v>330</v>
      </c>
      <c r="P59" s="201"/>
      <c r="Q59" s="201"/>
      <c r="T59" s="125" t="str">
        <f t="shared" si="5"/>
        <v>EmploymentDecrease</v>
      </c>
      <c r="U59" s="126" t="str">
        <f t="shared" si="6"/>
        <v>VCSDecrease</v>
      </c>
      <c r="V59" s="126"/>
      <c r="W59" s="125"/>
      <c r="AG59" s="203"/>
      <c r="AH59" s="203"/>
      <c r="AI59" s="203"/>
      <c r="AJ59" s="203"/>
      <c r="AK59" s="203"/>
      <c r="AL59" s="203"/>
      <c r="AM59" s="203"/>
      <c r="AN59" s="203"/>
      <c r="AO59" s="203"/>
    </row>
    <row r="60" spans="2:41" x14ac:dyDescent="0.25">
      <c r="B60" s="201" t="s">
        <v>112</v>
      </c>
      <c r="C60" s="202" t="s">
        <v>999</v>
      </c>
      <c r="D60" s="201" t="s">
        <v>363</v>
      </c>
      <c r="E60" s="201" t="s">
        <v>379</v>
      </c>
      <c r="F60" s="201" t="s">
        <v>329</v>
      </c>
      <c r="G60" s="201" t="s">
        <v>329</v>
      </c>
      <c r="H60" s="201" t="s">
        <v>218</v>
      </c>
      <c r="I60" s="201"/>
      <c r="J60" s="201"/>
      <c r="K60" s="201"/>
      <c r="L60" s="201"/>
      <c r="M60" s="201"/>
      <c r="N60" s="201"/>
      <c r="O60" s="202" t="s">
        <v>329</v>
      </c>
      <c r="P60" s="201"/>
      <c r="Q60" s="201"/>
      <c r="R60" s="201"/>
      <c r="S60" s="201"/>
      <c r="T60" s="125" t="str">
        <f t="shared" si="5"/>
        <v>EmploymentInconclusive</v>
      </c>
      <c r="U60" s="126" t="str">
        <f t="shared" si="6"/>
        <v>PublicInconclusive</v>
      </c>
      <c r="V60" s="126"/>
      <c r="W60" s="125"/>
      <c r="AG60" s="203"/>
      <c r="AH60" s="203"/>
      <c r="AI60" s="203"/>
      <c r="AJ60" s="203"/>
      <c r="AK60" s="203"/>
      <c r="AL60" s="203"/>
      <c r="AM60" s="203"/>
      <c r="AN60" s="203"/>
      <c r="AO60" s="203"/>
    </row>
    <row r="61" spans="2:41" x14ac:dyDescent="0.25">
      <c r="B61" s="201" t="s">
        <v>113</v>
      </c>
      <c r="C61" s="202" t="s">
        <v>24</v>
      </c>
      <c r="D61" s="201" t="s">
        <v>363</v>
      </c>
      <c r="E61" s="201" t="s">
        <v>379</v>
      </c>
      <c r="F61" s="201" t="s">
        <v>329</v>
      </c>
      <c r="G61" s="201" t="s">
        <v>329</v>
      </c>
      <c r="H61" s="201" t="s">
        <v>218</v>
      </c>
      <c r="I61" s="201"/>
      <c r="J61" s="201"/>
      <c r="K61" s="201"/>
      <c r="L61" s="201"/>
      <c r="M61" s="201"/>
      <c r="N61" s="201"/>
      <c r="O61" s="202" t="s">
        <v>329</v>
      </c>
      <c r="P61" s="201"/>
      <c r="Q61" s="201"/>
      <c r="R61" s="201"/>
      <c r="S61" s="201"/>
      <c r="T61" s="125" t="str">
        <f t="shared" si="5"/>
        <v>EmploymentInconclusive</v>
      </c>
      <c r="U61" s="126" t="str">
        <f t="shared" si="6"/>
        <v>PublicInconclusive</v>
      </c>
      <c r="V61" s="126"/>
      <c r="W61" s="125"/>
      <c r="AG61" s="203"/>
      <c r="AH61" s="203"/>
      <c r="AI61" s="203"/>
      <c r="AJ61" s="203"/>
      <c r="AK61" s="203"/>
      <c r="AL61" s="203"/>
      <c r="AM61" s="203"/>
      <c r="AN61" s="203"/>
      <c r="AO61" s="203"/>
    </row>
    <row r="62" spans="2:41" x14ac:dyDescent="0.25">
      <c r="B62" s="201" t="s">
        <v>114</v>
      </c>
      <c r="C62" s="202" t="s">
        <v>24</v>
      </c>
      <c r="D62" s="201" t="s">
        <v>363</v>
      </c>
      <c r="E62" s="201" t="s">
        <v>379</v>
      </c>
      <c r="F62" s="201" t="s">
        <v>329</v>
      </c>
      <c r="G62" s="201" t="s">
        <v>329</v>
      </c>
      <c r="H62" s="201" t="s">
        <v>218</v>
      </c>
      <c r="I62" s="201"/>
      <c r="J62" s="201"/>
      <c r="K62" s="201"/>
      <c r="L62" s="201"/>
      <c r="M62" s="201"/>
      <c r="N62" s="201"/>
      <c r="O62" s="202" t="s">
        <v>329</v>
      </c>
      <c r="P62" s="201"/>
      <c r="Q62" s="201"/>
      <c r="R62" s="201"/>
      <c r="S62" s="201"/>
      <c r="T62" s="125" t="str">
        <f t="shared" si="5"/>
        <v>EmploymentInconclusive</v>
      </c>
      <c r="U62" s="126" t="str">
        <f t="shared" si="6"/>
        <v>PublicInconclusive</v>
      </c>
      <c r="V62" s="126"/>
      <c r="W62" s="125"/>
      <c r="AG62" s="203"/>
      <c r="AH62" s="203"/>
      <c r="AI62" s="203"/>
      <c r="AJ62" s="203"/>
      <c r="AK62" s="203"/>
      <c r="AL62" s="203"/>
      <c r="AM62" s="203"/>
      <c r="AN62" s="203"/>
      <c r="AO62" s="203"/>
    </row>
    <row r="63" spans="2:41" x14ac:dyDescent="0.25">
      <c r="B63" s="201" t="s">
        <v>115</v>
      </c>
      <c r="C63" s="202" t="s">
        <v>339</v>
      </c>
      <c r="D63" s="201" t="s">
        <v>363</v>
      </c>
      <c r="E63" s="201" t="s">
        <v>380</v>
      </c>
      <c r="F63" s="201" t="s">
        <v>329</v>
      </c>
      <c r="G63" s="201" t="s">
        <v>329</v>
      </c>
      <c r="H63" s="201" t="s">
        <v>218</v>
      </c>
      <c r="I63" s="201"/>
      <c r="J63" s="201"/>
      <c r="K63" s="201"/>
      <c r="L63" s="201"/>
      <c r="M63" s="201"/>
      <c r="N63" s="201"/>
      <c r="O63" s="202" t="s">
        <v>329</v>
      </c>
      <c r="P63" s="201"/>
      <c r="Q63" s="201"/>
      <c r="R63" s="201"/>
      <c r="S63" s="201"/>
      <c r="T63" s="125" t="str">
        <f t="shared" si="5"/>
        <v>EmploymentInconclusive</v>
      </c>
      <c r="U63" s="126" t="str">
        <f t="shared" si="6"/>
        <v>PrivateInconclusive</v>
      </c>
      <c r="V63" s="126"/>
      <c r="W63" s="125"/>
      <c r="AG63" s="203"/>
      <c r="AH63" s="203"/>
      <c r="AI63" s="203"/>
      <c r="AJ63" s="203"/>
      <c r="AK63" s="203"/>
      <c r="AL63" s="203"/>
      <c r="AM63" s="203"/>
      <c r="AN63" s="203"/>
      <c r="AO63" s="203"/>
    </row>
    <row r="64" spans="2:41" x14ac:dyDescent="0.25">
      <c r="B64" s="201" t="s">
        <v>116</v>
      </c>
      <c r="C64" s="202" t="s">
        <v>339</v>
      </c>
      <c r="D64" s="201" t="s">
        <v>363</v>
      </c>
      <c r="E64" s="201" t="s">
        <v>380</v>
      </c>
      <c r="F64" s="201" t="s">
        <v>329</v>
      </c>
      <c r="G64" s="201" t="s">
        <v>329</v>
      </c>
      <c r="H64" s="201" t="s">
        <v>218</v>
      </c>
      <c r="I64" s="201"/>
      <c r="J64" s="201"/>
      <c r="K64" s="201"/>
      <c r="L64" s="201"/>
      <c r="M64" s="201"/>
      <c r="N64" s="201"/>
      <c r="O64" s="202" t="s">
        <v>329</v>
      </c>
      <c r="P64" s="201"/>
      <c r="Q64" s="201"/>
      <c r="R64" s="201"/>
      <c r="S64" s="201"/>
      <c r="T64" s="125" t="str">
        <f t="shared" si="5"/>
        <v>EmploymentInconclusive</v>
      </c>
      <c r="U64" s="126" t="str">
        <f t="shared" si="6"/>
        <v>PrivateInconclusive</v>
      </c>
      <c r="V64" s="126"/>
      <c r="W64" s="125"/>
      <c r="AG64" s="203"/>
      <c r="AH64" s="203"/>
      <c r="AI64" s="203"/>
      <c r="AJ64" s="203"/>
      <c r="AK64" s="203"/>
      <c r="AL64" s="203"/>
      <c r="AM64" s="203"/>
      <c r="AN64" s="203"/>
      <c r="AO64" s="203"/>
    </row>
    <row r="65" spans="2:41" x14ac:dyDescent="0.25">
      <c r="B65" s="201" t="s">
        <v>117</v>
      </c>
      <c r="C65" s="202" t="s">
        <v>341</v>
      </c>
      <c r="D65" s="201" t="s">
        <v>363</v>
      </c>
      <c r="E65" s="201" t="s">
        <v>379</v>
      </c>
      <c r="F65" s="201" t="s">
        <v>329</v>
      </c>
      <c r="G65" s="201" t="s">
        <v>329</v>
      </c>
      <c r="H65" s="201" t="s">
        <v>218</v>
      </c>
      <c r="I65" s="201"/>
      <c r="J65" s="201"/>
      <c r="K65" s="201"/>
      <c r="L65" s="201"/>
      <c r="M65" s="201"/>
      <c r="N65" s="201"/>
      <c r="O65" s="202" t="s">
        <v>329</v>
      </c>
      <c r="P65" s="201"/>
      <c r="Q65" s="201"/>
      <c r="R65" s="201"/>
      <c r="S65" s="201"/>
      <c r="T65" s="125" t="str">
        <f t="shared" si="5"/>
        <v>EmploymentInconclusive</v>
      </c>
      <c r="U65" s="126" t="str">
        <f t="shared" si="6"/>
        <v>PublicInconclusive</v>
      </c>
      <c r="V65" s="126"/>
      <c r="W65" s="125"/>
      <c r="AG65" s="203"/>
      <c r="AH65" s="203"/>
      <c r="AI65" s="203"/>
      <c r="AJ65" s="203"/>
      <c r="AK65" s="203"/>
      <c r="AL65" s="203"/>
      <c r="AM65" s="203"/>
      <c r="AN65" s="203"/>
      <c r="AO65" s="203"/>
    </row>
    <row r="66" spans="2:41" x14ac:dyDescent="0.25">
      <c r="B66" s="201" t="s">
        <v>445</v>
      </c>
      <c r="C66" s="202" t="s">
        <v>341</v>
      </c>
      <c r="D66" s="201" t="s">
        <v>363</v>
      </c>
      <c r="E66" s="201" t="s">
        <v>379</v>
      </c>
      <c r="F66" s="201" t="s">
        <v>329</v>
      </c>
      <c r="G66" s="201" t="s">
        <v>329</v>
      </c>
      <c r="H66" s="201" t="s">
        <v>218</v>
      </c>
      <c r="I66" s="201"/>
      <c r="J66" s="201"/>
      <c r="K66" s="201"/>
      <c r="L66" s="201"/>
      <c r="M66" s="201"/>
      <c r="N66" s="201"/>
      <c r="O66" s="202" t="s">
        <v>329</v>
      </c>
      <c r="P66" s="201"/>
      <c r="Q66" s="201"/>
      <c r="R66" s="201"/>
      <c r="S66" s="201"/>
      <c r="T66" s="125" t="str">
        <f t="shared" si="5"/>
        <v>EmploymentInconclusive</v>
      </c>
      <c r="U66" s="126" t="str">
        <f t="shared" si="6"/>
        <v>PublicInconclusive</v>
      </c>
      <c r="V66" s="126"/>
      <c r="W66" s="125"/>
      <c r="AG66" s="203"/>
      <c r="AH66" s="203"/>
      <c r="AI66" s="203"/>
      <c r="AJ66" s="203"/>
      <c r="AK66" s="203"/>
      <c r="AL66" s="203"/>
      <c r="AM66" s="203"/>
      <c r="AN66" s="203"/>
      <c r="AO66" s="203"/>
    </row>
    <row r="67" spans="2:41" x14ac:dyDescent="0.25">
      <c r="B67" s="201" t="s">
        <v>446</v>
      </c>
      <c r="C67" s="202" t="s">
        <v>343</v>
      </c>
      <c r="D67" s="201" t="s">
        <v>363</v>
      </c>
      <c r="E67" s="201" t="s">
        <v>380</v>
      </c>
      <c r="F67" s="201" t="s">
        <v>329</v>
      </c>
      <c r="G67" s="201" t="s">
        <v>329</v>
      </c>
      <c r="H67" s="201" t="s">
        <v>218</v>
      </c>
      <c r="I67" s="201"/>
      <c r="J67" s="201"/>
      <c r="K67" s="201"/>
      <c r="L67" s="201"/>
      <c r="M67" s="201"/>
      <c r="N67" s="201"/>
      <c r="O67" s="202" t="s">
        <v>329</v>
      </c>
      <c r="P67" s="201"/>
      <c r="Q67" s="201"/>
      <c r="R67" s="201"/>
      <c r="S67" s="201"/>
      <c r="T67" s="125" t="str">
        <f t="shared" si="5"/>
        <v>EmploymentInconclusive</v>
      </c>
      <c r="U67" s="126" t="str">
        <f t="shared" si="6"/>
        <v>PrivateInconclusive</v>
      </c>
      <c r="V67" s="126"/>
      <c r="W67" s="125"/>
      <c r="AG67" s="203"/>
      <c r="AH67" s="203"/>
      <c r="AI67" s="203"/>
      <c r="AJ67" s="203"/>
      <c r="AK67" s="203"/>
      <c r="AL67" s="203"/>
      <c r="AM67" s="203"/>
      <c r="AN67" s="203"/>
      <c r="AO67" s="203"/>
    </row>
    <row r="68" spans="2:41" x14ac:dyDescent="0.25">
      <c r="B68" s="201" t="s">
        <v>447</v>
      </c>
      <c r="C68" s="202" t="s">
        <v>343</v>
      </c>
      <c r="D68" s="201" t="s">
        <v>363</v>
      </c>
      <c r="E68" s="201" t="s">
        <v>380</v>
      </c>
      <c r="F68" s="201" t="s">
        <v>329</v>
      </c>
      <c r="G68" s="201" t="s">
        <v>329</v>
      </c>
      <c r="H68" s="201" t="s">
        <v>218</v>
      </c>
      <c r="I68" s="201"/>
      <c r="J68" s="201"/>
      <c r="K68" s="201"/>
      <c r="L68" s="201"/>
      <c r="M68" s="201"/>
      <c r="N68" s="201"/>
      <c r="O68" s="202" t="s">
        <v>329</v>
      </c>
      <c r="P68" s="201"/>
      <c r="Q68" s="201"/>
      <c r="R68" s="201"/>
      <c r="S68" s="201"/>
      <c r="T68" s="125" t="str">
        <f t="shared" si="5"/>
        <v>EmploymentInconclusive</v>
      </c>
      <c r="U68" s="126" t="str">
        <f t="shared" si="6"/>
        <v>PrivateInconclusive</v>
      </c>
      <c r="V68" s="126"/>
      <c r="W68" s="125"/>
      <c r="AG68" s="203"/>
      <c r="AH68" s="203"/>
      <c r="AI68" s="203"/>
      <c r="AJ68" s="203"/>
      <c r="AK68" s="203"/>
      <c r="AL68" s="203"/>
      <c r="AM68" s="203"/>
      <c r="AN68" s="203"/>
      <c r="AO68" s="203"/>
    </row>
    <row r="69" spans="2:41" x14ac:dyDescent="0.25">
      <c r="B69" s="201" t="s">
        <v>448</v>
      </c>
      <c r="C69" s="202" t="s">
        <v>517</v>
      </c>
      <c r="D69" s="201" t="s">
        <v>363</v>
      </c>
      <c r="E69" s="201" t="s">
        <v>379</v>
      </c>
      <c r="F69" s="201" t="s">
        <v>329</v>
      </c>
      <c r="G69" s="201" t="s">
        <v>329</v>
      </c>
      <c r="H69" s="201" t="s">
        <v>218</v>
      </c>
      <c r="I69" s="201"/>
      <c r="J69" s="201"/>
      <c r="K69" s="201"/>
      <c r="L69" s="201"/>
      <c r="M69" s="201"/>
      <c r="N69" s="201"/>
      <c r="O69" s="202" t="s">
        <v>329</v>
      </c>
      <c r="P69" s="201"/>
      <c r="Q69" s="201"/>
      <c r="R69" s="201"/>
      <c r="S69" s="201"/>
      <c r="T69" s="125" t="str">
        <f t="shared" si="5"/>
        <v>EmploymentInconclusive</v>
      </c>
      <c r="U69" s="126" t="str">
        <f t="shared" si="6"/>
        <v>PublicInconclusive</v>
      </c>
      <c r="V69" s="126"/>
      <c r="W69" s="125"/>
      <c r="AG69" s="203"/>
      <c r="AH69" s="203"/>
      <c r="AI69" s="203"/>
      <c r="AJ69" s="203"/>
      <c r="AK69" s="203"/>
      <c r="AL69" s="203"/>
      <c r="AM69" s="203"/>
      <c r="AN69" s="203"/>
      <c r="AO69" s="203"/>
    </row>
    <row r="70" spans="2:41" x14ac:dyDescent="0.25">
      <c r="B70" s="201" t="s">
        <v>449</v>
      </c>
      <c r="C70" s="202" t="s">
        <v>517</v>
      </c>
      <c r="D70" s="201" t="s">
        <v>363</v>
      </c>
      <c r="E70" s="201" t="s">
        <v>379</v>
      </c>
      <c r="F70" s="201" t="s">
        <v>329</v>
      </c>
      <c r="G70" s="201" t="s">
        <v>329</v>
      </c>
      <c r="H70" s="201" t="s">
        <v>218</v>
      </c>
      <c r="I70" s="201"/>
      <c r="J70" s="201"/>
      <c r="K70" s="201"/>
      <c r="L70" s="201"/>
      <c r="M70" s="201"/>
      <c r="N70" s="201"/>
      <c r="O70" s="202" t="s">
        <v>329</v>
      </c>
      <c r="P70" s="201"/>
      <c r="Q70" s="201"/>
      <c r="R70" s="201"/>
      <c r="S70" s="201"/>
      <c r="T70" s="125" t="str">
        <f t="shared" si="5"/>
        <v>EmploymentInconclusive</v>
      </c>
      <c r="U70" s="126" t="str">
        <f t="shared" si="6"/>
        <v>PublicInconclusive</v>
      </c>
      <c r="V70" s="126"/>
      <c r="W70" s="125"/>
      <c r="AG70" s="203"/>
      <c r="AH70" s="203"/>
      <c r="AI70" s="203"/>
      <c r="AJ70" s="203"/>
      <c r="AK70" s="203"/>
      <c r="AL70" s="203"/>
      <c r="AM70" s="203"/>
      <c r="AN70" s="203"/>
      <c r="AO70" s="203"/>
    </row>
    <row r="71" spans="2:41" x14ac:dyDescent="0.25">
      <c r="B71" s="201" t="s">
        <v>450</v>
      </c>
      <c r="C71" s="202" t="s">
        <v>346</v>
      </c>
      <c r="D71" s="201" t="s">
        <v>363</v>
      </c>
      <c r="E71" s="201" t="s">
        <v>380</v>
      </c>
      <c r="F71" s="201" t="s">
        <v>331</v>
      </c>
      <c r="G71" s="201" t="s">
        <v>329</v>
      </c>
      <c r="H71" s="201" t="s">
        <v>218</v>
      </c>
      <c r="I71" s="201"/>
      <c r="J71" s="201"/>
      <c r="K71" s="201"/>
      <c r="L71" s="201"/>
      <c r="M71" s="201"/>
      <c r="N71" s="201"/>
      <c r="O71" s="202" t="s">
        <v>331</v>
      </c>
      <c r="P71" s="201"/>
      <c r="Q71" s="201"/>
      <c r="R71" s="201"/>
      <c r="S71" s="201"/>
      <c r="T71" s="125" t="str">
        <f t="shared" si="5"/>
        <v>EmploymentIncrease</v>
      </c>
      <c r="U71" s="126" t="str">
        <f t="shared" si="6"/>
        <v>PrivateIncrease</v>
      </c>
      <c r="V71" s="126"/>
      <c r="W71" s="125"/>
      <c r="AG71" s="203"/>
      <c r="AH71" s="203"/>
      <c r="AI71" s="203"/>
      <c r="AJ71" s="203"/>
      <c r="AK71" s="203"/>
      <c r="AL71" s="203"/>
      <c r="AM71" s="203"/>
      <c r="AN71" s="203"/>
      <c r="AO71" s="203"/>
    </row>
    <row r="72" spans="2:41" x14ac:dyDescent="0.25">
      <c r="B72" s="201" t="s">
        <v>451</v>
      </c>
      <c r="C72" s="202" t="s">
        <v>346</v>
      </c>
      <c r="D72" s="201" t="s">
        <v>363</v>
      </c>
      <c r="E72" s="201" t="s">
        <v>380</v>
      </c>
      <c r="F72" s="201" t="s">
        <v>331</v>
      </c>
      <c r="G72" s="201" t="s">
        <v>329</v>
      </c>
      <c r="H72" s="201" t="s">
        <v>218</v>
      </c>
      <c r="I72" s="201"/>
      <c r="J72" s="201"/>
      <c r="K72" s="201"/>
      <c r="L72" s="201"/>
      <c r="M72" s="201"/>
      <c r="N72" s="201"/>
      <c r="O72" s="202" t="s">
        <v>331</v>
      </c>
      <c r="P72" s="201"/>
      <c r="Q72" s="201"/>
      <c r="R72" s="201"/>
      <c r="S72" s="201"/>
      <c r="T72" s="125" t="str">
        <f t="shared" si="5"/>
        <v>EmploymentIncrease</v>
      </c>
      <c r="U72" s="126" t="str">
        <f t="shared" si="6"/>
        <v>PrivateIncrease</v>
      </c>
      <c r="V72" s="126"/>
      <c r="W72" s="125"/>
      <c r="AG72" s="203"/>
      <c r="AH72" s="203"/>
      <c r="AI72" s="203"/>
      <c r="AJ72" s="203"/>
      <c r="AK72" s="203"/>
      <c r="AL72" s="203"/>
      <c r="AM72" s="203"/>
      <c r="AN72" s="203"/>
      <c r="AO72" s="203"/>
    </row>
    <row r="73" spans="2:41" x14ac:dyDescent="0.25">
      <c r="B73" s="201" t="s">
        <v>452</v>
      </c>
      <c r="C73" s="202" t="s">
        <v>997</v>
      </c>
      <c r="D73" s="201" t="s">
        <v>363</v>
      </c>
      <c r="E73" s="201" t="s">
        <v>380</v>
      </c>
      <c r="F73" s="201" t="s">
        <v>331</v>
      </c>
      <c r="G73" s="201" t="s">
        <v>329</v>
      </c>
      <c r="H73" s="201" t="s">
        <v>218</v>
      </c>
      <c r="I73" s="201"/>
      <c r="J73" s="201"/>
      <c r="K73" s="201"/>
      <c r="L73" s="201"/>
      <c r="M73" s="201"/>
      <c r="N73" s="201"/>
      <c r="O73" s="202" t="s">
        <v>331</v>
      </c>
      <c r="P73" s="201"/>
      <c r="Q73" s="201"/>
      <c r="R73" s="201"/>
      <c r="S73" s="201"/>
      <c r="T73" s="125" t="str">
        <f t="shared" si="5"/>
        <v>EmploymentIncrease</v>
      </c>
      <c r="U73" s="126" t="str">
        <f t="shared" si="6"/>
        <v>PrivateIncrease</v>
      </c>
      <c r="V73" s="126"/>
      <c r="W73" s="125"/>
      <c r="AG73" s="203"/>
      <c r="AH73" s="203"/>
      <c r="AI73" s="203"/>
      <c r="AJ73" s="203"/>
      <c r="AK73" s="203"/>
      <c r="AL73" s="203"/>
      <c r="AM73" s="203"/>
      <c r="AN73" s="203"/>
      <c r="AO73" s="203"/>
    </row>
    <row r="74" spans="2:41" x14ac:dyDescent="0.25">
      <c r="B74" s="201" t="s">
        <v>453</v>
      </c>
      <c r="C74" s="202" t="s">
        <v>997</v>
      </c>
      <c r="D74" s="201" t="s">
        <v>363</v>
      </c>
      <c r="E74" s="201" t="s">
        <v>380</v>
      </c>
      <c r="F74" s="201" t="s">
        <v>331</v>
      </c>
      <c r="G74" s="201" t="s">
        <v>329</v>
      </c>
      <c r="H74" s="201" t="s">
        <v>218</v>
      </c>
      <c r="I74" s="201"/>
      <c r="J74" s="201"/>
      <c r="K74" s="201"/>
      <c r="L74" s="201"/>
      <c r="M74" s="201"/>
      <c r="N74" s="201"/>
      <c r="O74" s="202" t="s">
        <v>331</v>
      </c>
      <c r="P74" s="201"/>
      <c r="Q74" s="201"/>
      <c r="R74" s="201"/>
      <c r="S74" s="201"/>
      <c r="T74" s="125" t="str">
        <f t="shared" si="5"/>
        <v>EmploymentIncrease</v>
      </c>
      <c r="U74" s="126" t="str">
        <f t="shared" si="6"/>
        <v>PrivateIncrease</v>
      </c>
      <c r="V74" s="126"/>
      <c r="W74" s="125"/>
      <c r="AG74" s="203"/>
      <c r="AH74" s="203"/>
      <c r="AI74" s="203"/>
      <c r="AJ74" s="203"/>
      <c r="AK74" s="203"/>
      <c r="AL74" s="203"/>
      <c r="AM74" s="203"/>
      <c r="AN74" s="203"/>
      <c r="AO74" s="203"/>
    </row>
    <row r="75" spans="2:41" x14ac:dyDescent="0.25">
      <c r="B75" s="201" t="s">
        <v>454</v>
      </c>
      <c r="C75" s="202" t="s">
        <v>348</v>
      </c>
      <c r="D75" s="201" t="s">
        <v>363</v>
      </c>
      <c r="E75" s="201" t="s">
        <v>17</v>
      </c>
      <c r="F75" s="201" t="s">
        <v>329</v>
      </c>
      <c r="G75" s="201" t="s">
        <v>329</v>
      </c>
      <c r="H75" s="201" t="s">
        <v>218</v>
      </c>
      <c r="I75" s="201"/>
      <c r="J75" s="201"/>
      <c r="K75" s="201"/>
      <c r="L75" s="201"/>
      <c r="M75" s="201"/>
      <c r="N75" s="201"/>
      <c r="O75" s="202" t="s">
        <v>329</v>
      </c>
      <c r="P75" s="201"/>
      <c r="Q75" s="201"/>
      <c r="R75" s="201"/>
      <c r="S75" s="201"/>
      <c r="T75" s="125" t="str">
        <f t="shared" si="5"/>
        <v>EmploymentInconclusive</v>
      </c>
      <c r="U75" s="126" t="str">
        <f t="shared" si="6"/>
        <v>Educational InstitutionInconclusive</v>
      </c>
      <c r="V75" s="126"/>
      <c r="W75" s="125"/>
      <c r="AG75" s="203"/>
      <c r="AH75" s="203"/>
      <c r="AI75" s="203"/>
      <c r="AJ75" s="203"/>
      <c r="AK75" s="203"/>
      <c r="AL75" s="203"/>
      <c r="AM75" s="203"/>
      <c r="AN75" s="203"/>
      <c r="AO75" s="203"/>
    </row>
    <row r="76" spans="2:41" x14ac:dyDescent="0.25">
      <c r="B76" s="201" t="s">
        <v>500</v>
      </c>
      <c r="C76" s="202" t="s">
        <v>348</v>
      </c>
      <c r="D76" s="201" t="s">
        <v>363</v>
      </c>
      <c r="E76" s="201" t="s">
        <v>17</v>
      </c>
      <c r="F76" s="201" t="s">
        <v>329</v>
      </c>
      <c r="G76" s="201" t="s">
        <v>329</v>
      </c>
      <c r="H76" s="201" t="s">
        <v>218</v>
      </c>
      <c r="I76" s="201"/>
      <c r="J76" s="201"/>
      <c r="K76" s="201"/>
      <c r="L76" s="201"/>
      <c r="M76" s="201"/>
      <c r="N76" s="201"/>
      <c r="O76" s="202" t="s">
        <v>329</v>
      </c>
      <c r="P76" s="201"/>
      <c r="Q76" s="201"/>
      <c r="R76" s="201"/>
      <c r="S76" s="201"/>
      <c r="T76" s="125" t="str">
        <f t="shared" si="5"/>
        <v>EmploymentInconclusive</v>
      </c>
      <c r="U76" s="126" t="str">
        <f t="shared" si="6"/>
        <v>Educational InstitutionInconclusive</v>
      </c>
      <c r="V76" s="126"/>
      <c r="W76" s="125"/>
      <c r="AG76" s="203"/>
      <c r="AH76" s="203"/>
      <c r="AI76" s="203"/>
      <c r="AJ76" s="203"/>
      <c r="AK76" s="203"/>
      <c r="AL76" s="203"/>
      <c r="AM76" s="203"/>
      <c r="AN76" s="203"/>
      <c r="AO76" s="203"/>
    </row>
    <row r="77" spans="2:41" x14ac:dyDescent="0.25">
      <c r="B77" s="201" t="s">
        <v>501</v>
      </c>
      <c r="C77" s="202" t="s">
        <v>518</v>
      </c>
      <c r="D77" s="201" t="s">
        <v>363</v>
      </c>
      <c r="E77" s="201" t="s">
        <v>21</v>
      </c>
      <c r="F77" s="201" t="s">
        <v>329</v>
      </c>
      <c r="G77" s="201" t="s">
        <v>329</v>
      </c>
      <c r="H77" s="201" t="s">
        <v>218</v>
      </c>
      <c r="O77" s="202" t="s">
        <v>329</v>
      </c>
      <c r="R77" s="201"/>
      <c r="S77" s="201"/>
      <c r="T77" s="125" t="str">
        <f t="shared" si="5"/>
        <v>EmploymentInconclusive</v>
      </c>
      <c r="U77" s="126" t="str">
        <f t="shared" si="6"/>
        <v>VCSInconclusive</v>
      </c>
      <c r="V77" s="126"/>
      <c r="W77" s="125"/>
      <c r="AG77" s="203"/>
      <c r="AH77" s="203"/>
      <c r="AI77" s="203"/>
      <c r="AJ77" s="203"/>
      <c r="AK77" s="203"/>
      <c r="AL77" s="203"/>
      <c r="AM77" s="203"/>
      <c r="AN77" s="203"/>
      <c r="AO77" s="203"/>
    </row>
    <row r="78" spans="2:41" x14ac:dyDescent="0.25">
      <c r="B78" s="201" t="s">
        <v>502</v>
      </c>
      <c r="C78" s="202" t="s">
        <v>518</v>
      </c>
      <c r="D78" s="201" t="s">
        <v>363</v>
      </c>
      <c r="E78" s="201" t="s">
        <v>21</v>
      </c>
      <c r="F78" s="201" t="s">
        <v>329</v>
      </c>
      <c r="G78" s="201" t="s">
        <v>329</v>
      </c>
      <c r="H78" s="202" t="s">
        <v>218</v>
      </c>
      <c r="O78" s="202" t="s">
        <v>329</v>
      </c>
      <c r="T78" s="125" t="str">
        <f t="shared" si="5"/>
        <v>EmploymentInconclusive</v>
      </c>
      <c r="U78" s="126" t="str">
        <f t="shared" si="6"/>
        <v>VCSInconclusive</v>
      </c>
      <c r="V78" s="126"/>
      <c r="W78" s="125"/>
      <c r="AG78" s="203"/>
      <c r="AH78" s="203"/>
      <c r="AI78" s="203"/>
      <c r="AJ78" s="203"/>
      <c r="AK78" s="203"/>
      <c r="AL78" s="203"/>
      <c r="AM78" s="203"/>
      <c r="AN78" s="203"/>
      <c r="AO78" s="203"/>
    </row>
    <row r="79" spans="2:41" x14ac:dyDescent="0.25">
      <c r="B79" s="201" t="s">
        <v>73</v>
      </c>
      <c r="C79" s="202" t="s">
        <v>999</v>
      </c>
      <c r="D79" s="201" t="s">
        <v>363</v>
      </c>
      <c r="E79" s="201" t="s">
        <v>379</v>
      </c>
      <c r="F79" s="201" t="s">
        <v>330</v>
      </c>
      <c r="G79" s="201" t="s">
        <v>330</v>
      </c>
      <c r="H79" s="202" t="s">
        <v>218</v>
      </c>
      <c r="O79" s="202" t="s">
        <v>330</v>
      </c>
      <c r="T79" s="125" t="str">
        <f t="shared" si="5"/>
        <v>EmploymentDecrease</v>
      </c>
      <c r="U79" s="126" t="str">
        <f t="shared" si="6"/>
        <v>PublicDecrease</v>
      </c>
      <c r="V79" s="126"/>
      <c r="W79" s="125"/>
      <c r="AG79" s="203"/>
      <c r="AH79" s="203"/>
      <c r="AI79" s="203"/>
      <c r="AJ79" s="203"/>
      <c r="AK79" s="203"/>
      <c r="AL79" s="203"/>
      <c r="AM79" s="203"/>
      <c r="AN79" s="203"/>
      <c r="AO79" s="203"/>
    </row>
    <row r="80" spans="2:41" x14ac:dyDescent="0.25">
      <c r="B80" s="201" t="s">
        <v>228</v>
      </c>
      <c r="C80" s="202" t="s">
        <v>24</v>
      </c>
      <c r="D80" s="201" t="s">
        <v>363</v>
      </c>
      <c r="E80" s="201" t="s">
        <v>379</v>
      </c>
      <c r="F80" s="201" t="s">
        <v>329</v>
      </c>
      <c r="G80" s="201" t="s">
        <v>329</v>
      </c>
      <c r="H80" s="202" t="s">
        <v>218</v>
      </c>
      <c r="O80" s="202" t="s">
        <v>329</v>
      </c>
      <c r="T80" s="125" t="str">
        <f t="shared" si="5"/>
        <v>EmploymentInconclusive</v>
      </c>
      <c r="U80" s="126" t="str">
        <f t="shared" si="6"/>
        <v>PublicInconclusive</v>
      </c>
      <c r="V80" s="126"/>
      <c r="W80" s="125"/>
      <c r="AG80" s="203"/>
      <c r="AH80" s="203"/>
      <c r="AI80" s="203"/>
      <c r="AJ80" s="203"/>
      <c r="AK80" s="203"/>
      <c r="AL80" s="203"/>
      <c r="AM80" s="203"/>
      <c r="AN80" s="203"/>
      <c r="AO80" s="203"/>
    </row>
    <row r="81" spans="2:41" x14ac:dyDescent="0.25">
      <c r="B81" s="201" t="s">
        <v>229</v>
      </c>
      <c r="C81" s="202" t="s">
        <v>24</v>
      </c>
      <c r="D81" s="201" t="s">
        <v>363</v>
      </c>
      <c r="E81" s="201" t="s">
        <v>379</v>
      </c>
      <c r="F81" s="201" t="s">
        <v>329</v>
      </c>
      <c r="G81" s="201" t="s">
        <v>329</v>
      </c>
      <c r="H81" s="202" t="s">
        <v>218</v>
      </c>
      <c r="O81" s="202" t="s">
        <v>329</v>
      </c>
      <c r="T81" s="125" t="str">
        <f t="shared" si="5"/>
        <v>EmploymentInconclusive</v>
      </c>
      <c r="U81" s="126" t="str">
        <f t="shared" si="6"/>
        <v>PublicInconclusive</v>
      </c>
      <c r="V81" s="126"/>
      <c r="W81" s="125"/>
      <c r="AG81" s="203"/>
      <c r="AH81" s="203"/>
      <c r="AI81" s="203"/>
      <c r="AJ81" s="203"/>
      <c r="AK81" s="203"/>
      <c r="AL81" s="203"/>
      <c r="AM81" s="203"/>
      <c r="AN81" s="203"/>
      <c r="AO81" s="203"/>
    </row>
    <row r="82" spans="2:41" x14ac:dyDescent="0.25">
      <c r="B82" s="201" t="s">
        <v>230</v>
      </c>
      <c r="C82" s="202" t="s">
        <v>339</v>
      </c>
      <c r="D82" s="201" t="s">
        <v>363</v>
      </c>
      <c r="E82" s="201" t="s">
        <v>380</v>
      </c>
      <c r="F82" s="201" t="s">
        <v>329</v>
      </c>
      <c r="G82" s="201" t="s">
        <v>329</v>
      </c>
      <c r="H82" s="202" t="s">
        <v>218</v>
      </c>
      <c r="O82" s="202" t="s">
        <v>329</v>
      </c>
      <c r="T82" s="125" t="str">
        <f t="shared" si="5"/>
        <v>EmploymentInconclusive</v>
      </c>
      <c r="U82" s="126" t="str">
        <f t="shared" si="6"/>
        <v>PrivateInconclusive</v>
      </c>
      <c r="V82" s="126"/>
      <c r="W82" s="125"/>
      <c r="AG82" s="203"/>
      <c r="AH82" s="203"/>
      <c r="AI82" s="203"/>
      <c r="AJ82" s="203"/>
      <c r="AK82" s="203"/>
      <c r="AL82" s="203"/>
      <c r="AM82" s="203"/>
      <c r="AN82" s="203"/>
      <c r="AO82" s="203"/>
    </row>
    <row r="83" spans="2:41" x14ac:dyDescent="0.25">
      <c r="B83" s="201" t="s">
        <v>195</v>
      </c>
      <c r="C83" s="202" t="s">
        <v>339</v>
      </c>
      <c r="D83" s="201" t="s">
        <v>363</v>
      </c>
      <c r="E83" s="201" t="s">
        <v>380</v>
      </c>
      <c r="F83" s="201" t="s">
        <v>329</v>
      </c>
      <c r="G83" s="201" t="s">
        <v>329</v>
      </c>
      <c r="H83" s="202" t="s">
        <v>218</v>
      </c>
      <c r="O83" s="202" t="s">
        <v>329</v>
      </c>
      <c r="T83" s="125" t="str">
        <f t="shared" ref="T83:T124" si="13">CONCATENATE(D83,F83)</f>
        <v>EmploymentInconclusive</v>
      </c>
      <c r="U83" s="126" t="str">
        <f t="shared" ref="U83:U124" si="14">CONCATENATE(E83,F83)</f>
        <v>PrivateInconclusive</v>
      </c>
      <c r="V83" s="126"/>
      <c r="W83" s="125"/>
      <c r="AG83" s="203"/>
      <c r="AH83" s="203"/>
      <c r="AI83" s="203"/>
      <c r="AJ83" s="203"/>
      <c r="AK83" s="203"/>
      <c r="AL83" s="203"/>
      <c r="AM83" s="203"/>
      <c r="AN83" s="203"/>
      <c r="AO83" s="203"/>
    </row>
    <row r="84" spans="2:41" x14ac:dyDescent="0.25">
      <c r="B84" s="201" t="s">
        <v>196</v>
      </c>
      <c r="C84" s="202" t="s">
        <v>341</v>
      </c>
      <c r="D84" s="201" t="s">
        <v>363</v>
      </c>
      <c r="E84" s="201" t="s">
        <v>379</v>
      </c>
      <c r="F84" s="201" t="s">
        <v>329</v>
      </c>
      <c r="G84" s="201" t="s">
        <v>329</v>
      </c>
      <c r="H84" s="202" t="s">
        <v>218</v>
      </c>
      <c r="O84" s="202" t="s">
        <v>329</v>
      </c>
      <c r="T84" s="125" t="str">
        <f t="shared" si="13"/>
        <v>EmploymentInconclusive</v>
      </c>
      <c r="U84" s="126" t="str">
        <f t="shared" si="14"/>
        <v>PublicInconclusive</v>
      </c>
      <c r="V84" s="126"/>
      <c r="W84" s="125"/>
      <c r="AG84" s="203"/>
      <c r="AH84" s="203"/>
      <c r="AI84" s="203"/>
      <c r="AJ84" s="203"/>
      <c r="AK84" s="203"/>
      <c r="AL84" s="203"/>
      <c r="AM84" s="203"/>
      <c r="AN84" s="203"/>
      <c r="AO84" s="203"/>
    </row>
    <row r="85" spans="2:41" x14ac:dyDescent="0.25">
      <c r="B85" s="201" t="s">
        <v>197</v>
      </c>
      <c r="C85" s="202" t="s">
        <v>341</v>
      </c>
      <c r="D85" s="201" t="s">
        <v>363</v>
      </c>
      <c r="E85" s="201" t="s">
        <v>379</v>
      </c>
      <c r="F85" s="201" t="s">
        <v>329</v>
      </c>
      <c r="G85" s="201" t="s">
        <v>329</v>
      </c>
      <c r="H85" s="202" t="s">
        <v>218</v>
      </c>
      <c r="O85" s="202" t="s">
        <v>329</v>
      </c>
      <c r="T85" s="125" t="str">
        <f t="shared" si="13"/>
        <v>EmploymentInconclusive</v>
      </c>
      <c r="U85" s="126" t="str">
        <f t="shared" si="14"/>
        <v>PublicInconclusive</v>
      </c>
      <c r="V85" s="126"/>
      <c r="W85" s="125"/>
      <c r="AG85" s="203"/>
      <c r="AH85" s="203"/>
      <c r="AI85" s="203"/>
      <c r="AJ85" s="203"/>
      <c r="AK85" s="203"/>
      <c r="AL85" s="203"/>
      <c r="AM85" s="203"/>
      <c r="AN85" s="203"/>
      <c r="AO85" s="203"/>
    </row>
    <row r="86" spans="2:41" x14ac:dyDescent="0.25">
      <c r="B86" s="201" t="s">
        <v>198</v>
      </c>
      <c r="C86" s="202" t="s">
        <v>343</v>
      </c>
      <c r="D86" s="201" t="s">
        <v>363</v>
      </c>
      <c r="E86" s="201" t="s">
        <v>380</v>
      </c>
      <c r="F86" s="201" t="s">
        <v>329</v>
      </c>
      <c r="G86" s="201" t="s">
        <v>329</v>
      </c>
      <c r="H86" s="202" t="s">
        <v>218</v>
      </c>
      <c r="O86" s="202" t="s">
        <v>329</v>
      </c>
      <c r="T86" s="125" t="str">
        <f t="shared" si="13"/>
        <v>EmploymentInconclusive</v>
      </c>
      <c r="U86" s="126" t="str">
        <f t="shared" si="14"/>
        <v>PrivateInconclusive</v>
      </c>
      <c r="V86" s="126"/>
      <c r="W86" s="125"/>
      <c r="AG86" s="203"/>
      <c r="AH86" s="203"/>
      <c r="AI86" s="203"/>
      <c r="AJ86" s="203"/>
      <c r="AK86" s="203"/>
      <c r="AL86" s="203"/>
      <c r="AM86" s="203"/>
      <c r="AN86" s="203"/>
      <c r="AO86" s="203"/>
    </row>
    <row r="87" spans="2:41" x14ac:dyDescent="0.25">
      <c r="B87" s="201" t="s">
        <v>199</v>
      </c>
      <c r="C87" s="202" t="s">
        <v>343</v>
      </c>
      <c r="D87" s="201" t="s">
        <v>363</v>
      </c>
      <c r="E87" s="201" t="s">
        <v>380</v>
      </c>
      <c r="F87" s="201" t="s">
        <v>329</v>
      </c>
      <c r="G87" s="201" t="s">
        <v>329</v>
      </c>
      <c r="H87" s="202" t="s">
        <v>218</v>
      </c>
      <c r="O87" s="202" t="s">
        <v>329</v>
      </c>
      <c r="T87" s="125" t="str">
        <f t="shared" si="13"/>
        <v>EmploymentInconclusive</v>
      </c>
      <c r="U87" s="126" t="str">
        <f t="shared" si="14"/>
        <v>PrivateInconclusive</v>
      </c>
      <c r="V87" s="126"/>
      <c r="W87" s="125"/>
      <c r="AG87" s="203"/>
      <c r="AH87" s="203"/>
      <c r="AI87" s="203"/>
      <c r="AJ87" s="203"/>
      <c r="AK87" s="203"/>
      <c r="AL87" s="203"/>
      <c r="AM87" s="203"/>
      <c r="AN87" s="203"/>
      <c r="AO87" s="203"/>
    </row>
    <row r="88" spans="2:41" x14ac:dyDescent="0.25">
      <c r="B88" s="201" t="s">
        <v>200</v>
      </c>
      <c r="C88" s="202" t="s">
        <v>517</v>
      </c>
      <c r="D88" s="201" t="s">
        <v>363</v>
      </c>
      <c r="E88" s="201" t="s">
        <v>379</v>
      </c>
      <c r="F88" s="201" t="s">
        <v>329</v>
      </c>
      <c r="G88" s="201" t="s">
        <v>329</v>
      </c>
      <c r="H88" s="202" t="s">
        <v>218</v>
      </c>
      <c r="O88" s="202" t="s">
        <v>329</v>
      </c>
      <c r="T88" s="125" t="str">
        <f t="shared" si="13"/>
        <v>EmploymentInconclusive</v>
      </c>
      <c r="U88" s="126" t="str">
        <f t="shared" si="14"/>
        <v>PublicInconclusive</v>
      </c>
      <c r="V88" s="126"/>
      <c r="W88" s="125"/>
      <c r="AG88" s="203"/>
      <c r="AH88" s="203"/>
      <c r="AI88" s="203"/>
      <c r="AJ88" s="203"/>
      <c r="AK88" s="203"/>
      <c r="AL88" s="203"/>
      <c r="AM88" s="203"/>
      <c r="AN88" s="203"/>
      <c r="AO88" s="203"/>
    </row>
    <row r="89" spans="2:41" x14ac:dyDescent="0.25">
      <c r="B89" s="201" t="s">
        <v>201</v>
      </c>
      <c r="C89" s="202" t="s">
        <v>517</v>
      </c>
      <c r="D89" s="201" t="s">
        <v>363</v>
      </c>
      <c r="E89" s="201" t="s">
        <v>379</v>
      </c>
      <c r="F89" s="201" t="s">
        <v>329</v>
      </c>
      <c r="G89" s="201" t="s">
        <v>329</v>
      </c>
      <c r="H89" s="202" t="s">
        <v>218</v>
      </c>
      <c r="O89" s="202" t="s">
        <v>329</v>
      </c>
      <c r="T89" s="125" t="str">
        <f t="shared" si="13"/>
        <v>EmploymentInconclusive</v>
      </c>
      <c r="U89" s="126" t="str">
        <f t="shared" si="14"/>
        <v>PublicInconclusive</v>
      </c>
      <c r="V89" s="126"/>
      <c r="W89" s="125"/>
      <c r="AG89" s="203"/>
      <c r="AH89" s="203"/>
      <c r="AI89" s="203"/>
      <c r="AJ89" s="203"/>
      <c r="AK89" s="203"/>
      <c r="AL89" s="203"/>
      <c r="AM89" s="203"/>
      <c r="AN89" s="203"/>
      <c r="AO89" s="203"/>
    </row>
    <row r="90" spans="2:41" x14ac:dyDescent="0.25">
      <c r="B90" s="201" t="s">
        <v>202</v>
      </c>
      <c r="C90" s="202" t="s">
        <v>346</v>
      </c>
      <c r="D90" s="201" t="s">
        <v>363</v>
      </c>
      <c r="E90" s="201" t="s">
        <v>380</v>
      </c>
      <c r="F90" s="201" t="s">
        <v>329</v>
      </c>
      <c r="G90" s="201" t="s">
        <v>329</v>
      </c>
      <c r="H90" s="202" t="s">
        <v>218</v>
      </c>
      <c r="O90" s="202" t="s">
        <v>329</v>
      </c>
      <c r="T90" s="125" t="str">
        <f t="shared" si="13"/>
        <v>EmploymentInconclusive</v>
      </c>
      <c r="U90" s="126" t="str">
        <f t="shared" si="14"/>
        <v>PrivateInconclusive</v>
      </c>
      <c r="V90" s="126"/>
      <c r="W90" s="125"/>
      <c r="AG90" s="203"/>
      <c r="AH90" s="203"/>
      <c r="AI90" s="203"/>
      <c r="AJ90" s="203"/>
      <c r="AK90" s="203"/>
      <c r="AL90" s="203"/>
      <c r="AM90" s="203"/>
      <c r="AN90" s="203"/>
      <c r="AO90" s="203"/>
    </row>
    <row r="91" spans="2:41" x14ac:dyDescent="0.25">
      <c r="B91" s="201" t="s">
        <v>203</v>
      </c>
      <c r="C91" s="202" t="s">
        <v>997</v>
      </c>
      <c r="D91" s="201" t="s">
        <v>363</v>
      </c>
      <c r="E91" s="201" t="s">
        <v>380</v>
      </c>
      <c r="F91" s="201" t="s">
        <v>330</v>
      </c>
      <c r="G91" s="201" t="s">
        <v>329</v>
      </c>
      <c r="H91" s="202" t="s">
        <v>218</v>
      </c>
      <c r="O91" s="202" t="s">
        <v>330</v>
      </c>
      <c r="T91" s="125" t="str">
        <f t="shared" si="13"/>
        <v>EmploymentDecrease</v>
      </c>
      <c r="U91" s="126" t="str">
        <f t="shared" si="14"/>
        <v>PrivateDecrease</v>
      </c>
      <c r="V91" s="126"/>
      <c r="W91" s="125"/>
      <c r="AG91" s="203"/>
      <c r="AH91" s="203"/>
      <c r="AI91" s="203"/>
      <c r="AJ91" s="203"/>
      <c r="AK91" s="203"/>
      <c r="AL91" s="203"/>
      <c r="AM91" s="203"/>
      <c r="AN91" s="203"/>
      <c r="AO91" s="203"/>
    </row>
    <row r="92" spans="2:41" x14ac:dyDescent="0.25">
      <c r="B92" s="201" t="s">
        <v>38</v>
      </c>
      <c r="C92" s="202" t="s">
        <v>997</v>
      </c>
      <c r="D92" s="201" t="s">
        <v>363</v>
      </c>
      <c r="E92" s="201" t="s">
        <v>380</v>
      </c>
      <c r="F92" s="201" t="s">
        <v>330</v>
      </c>
      <c r="G92" s="201" t="s">
        <v>329</v>
      </c>
      <c r="H92" s="202" t="s">
        <v>218</v>
      </c>
      <c r="O92" s="202" t="s">
        <v>330</v>
      </c>
      <c r="T92" s="125" t="str">
        <f t="shared" si="13"/>
        <v>EmploymentDecrease</v>
      </c>
      <c r="U92" s="126" t="str">
        <f t="shared" si="14"/>
        <v>PrivateDecrease</v>
      </c>
      <c r="V92" s="126"/>
      <c r="W92" s="125"/>
      <c r="AG92" s="203"/>
      <c r="AH92" s="203"/>
      <c r="AI92" s="203"/>
      <c r="AJ92" s="203"/>
      <c r="AK92" s="203"/>
      <c r="AL92" s="203"/>
      <c r="AM92" s="203"/>
      <c r="AN92" s="203"/>
      <c r="AO92" s="203"/>
    </row>
    <row r="93" spans="2:41" x14ac:dyDescent="0.25">
      <c r="B93" s="201" t="s">
        <v>39</v>
      </c>
      <c r="C93" s="202" t="s">
        <v>348</v>
      </c>
      <c r="D93" s="201" t="s">
        <v>363</v>
      </c>
      <c r="E93" s="201" t="s">
        <v>17</v>
      </c>
      <c r="F93" s="201" t="s">
        <v>329</v>
      </c>
      <c r="G93" s="201" t="s">
        <v>329</v>
      </c>
      <c r="H93" s="202" t="s">
        <v>218</v>
      </c>
      <c r="O93" s="202" t="s">
        <v>329</v>
      </c>
      <c r="T93" s="125" t="str">
        <f t="shared" si="13"/>
        <v>EmploymentInconclusive</v>
      </c>
      <c r="U93" s="126" t="str">
        <f t="shared" si="14"/>
        <v>Educational InstitutionInconclusive</v>
      </c>
      <c r="V93" s="126"/>
      <c r="W93" s="125"/>
      <c r="AG93" s="203"/>
      <c r="AH93" s="203"/>
      <c r="AI93" s="203"/>
      <c r="AJ93" s="203"/>
      <c r="AK93" s="203"/>
      <c r="AL93" s="203"/>
      <c r="AM93" s="203"/>
      <c r="AN93" s="203"/>
      <c r="AO93" s="203"/>
    </row>
    <row r="94" spans="2:41" x14ac:dyDescent="0.25">
      <c r="B94" s="201" t="s">
        <v>305</v>
      </c>
      <c r="C94" s="202" t="s">
        <v>348</v>
      </c>
      <c r="D94" s="201" t="s">
        <v>363</v>
      </c>
      <c r="E94" s="201" t="s">
        <v>17</v>
      </c>
      <c r="F94" s="201" t="s">
        <v>329</v>
      </c>
      <c r="G94" s="201" t="s">
        <v>329</v>
      </c>
      <c r="H94" s="202" t="s">
        <v>218</v>
      </c>
      <c r="O94" s="202" t="s">
        <v>329</v>
      </c>
      <c r="T94" s="125" t="str">
        <f t="shared" si="13"/>
        <v>EmploymentInconclusive</v>
      </c>
      <c r="U94" s="126" t="str">
        <f t="shared" si="14"/>
        <v>Educational InstitutionInconclusive</v>
      </c>
      <c r="V94" s="126"/>
      <c r="W94" s="125"/>
      <c r="AG94" s="203"/>
      <c r="AH94" s="203"/>
      <c r="AI94" s="203"/>
      <c r="AJ94" s="203"/>
      <c r="AK94" s="203"/>
      <c r="AL94" s="203"/>
      <c r="AM94" s="203"/>
      <c r="AN94" s="203"/>
      <c r="AO94" s="203"/>
    </row>
    <row r="95" spans="2:41" x14ac:dyDescent="0.25">
      <c r="B95" s="201" t="s">
        <v>306</v>
      </c>
      <c r="C95" s="202" t="s">
        <v>518</v>
      </c>
      <c r="D95" s="201" t="s">
        <v>363</v>
      </c>
      <c r="E95" s="201" t="s">
        <v>21</v>
      </c>
      <c r="F95" s="201" t="s">
        <v>329</v>
      </c>
      <c r="G95" s="201" t="s">
        <v>329</v>
      </c>
      <c r="H95" s="202" t="s">
        <v>218</v>
      </c>
      <c r="I95" s="201"/>
      <c r="J95" s="201"/>
      <c r="K95" s="201"/>
      <c r="L95" s="201"/>
      <c r="M95" s="201"/>
      <c r="N95" s="201"/>
      <c r="O95" s="202" t="s">
        <v>329</v>
      </c>
      <c r="P95" s="201"/>
      <c r="Q95" s="201"/>
      <c r="T95" s="125" t="str">
        <f t="shared" si="13"/>
        <v>EmploymentInconclusive</v>
      </c>
      <c r="U95" s="126" t="str">
        <f t="shared" si="14"/>
        <v>VCSInconclusive</v>
      </c>
      <c r="V95" s="126"/>
      <c r="W95" s="125"/>
      <c r="AG95" s="203"/>
      <c r="AH95" s="203"/>
      <c r="AI95" s="203"/>
      <c r="AJ95" s="203"/>
      <c r="AK95" s="203"/>
      <c r="AL95" s="203"/>
      <c r="AM95" s="203"/>
      <c r="AN95" s="203"/>
      <c r="AO95" s="203"/>
    </row>
    <row r="96" spans="2:41" x14ac:dyDescent="0.25">
      <c r="B96" s="201" t="s">
        <v>307</v>
      </c>
      <c r="C96" s="202" t="s">
        <v>999</v>
      </c>
      <c r="D96" s="201" t="s">
        <v>363</v>
      </c>
      <c r="E96" s="201" t="s">
        <v>379</v>
      </c>
      <c r="F96" s="201" t="s">
        <v>330</v>
      </c>
      <c r="G96" s="201" t="s">
        <v>330</v>
      </c>
      <c r="H96" s="201" t="s">
        <v>218</v>
      </c>
      <c r="I96" s="201"/>
      <c r="J96" s="201"/>
      <c r="K96" s="201"/>
      <c r="L96" s="201"/>
      <c r="M96" s="201"/>
      <c r="N96" s="201"/>
      <c r="O96" s="202" t="s">
        <v>330</v>
      </c>
      <c r="P96" s="201"/>
      <c r="Q96" s="201"/>
      <c r="R96" s="201"/>
      <c r="S96" s="201"/>
      <c r="T96" s="125" t="str">
        <f t="shared" si="13"/>
        <v>EmploymentDecrease</v>
      </c>
      <c r="U96" s="126" t="str">
        <f t="shared" si="14"/>
        <v>PublicDecrease</v>
      </c>
      <c r="V96" s="126"/>
      <c r="W96" s="125"/>
      <c r="AG96" s="203"/>
      <c r="AH96" s="203"/>
      <c r="AI96" s="203"/>
      <c r="AJ96" s="203"/>
      <c r="AK96" s="203"/>
      <c r="AL96" s="203"/>
      <c r="AM96" s="203"/>
      <c r="AN96" s="203"/>
      <c r="AO96" s="203"/>
    </row>
    <row r="97" spans="2:41" x14ac:dyDescent="0.25">
      <c r="B97" s="201" t="s">
        <v>308</v>
      </c>
      <c r="C97" s="202" t="s">
        <v>24</v>
      </c>
      <c r="D97" s="201" t="s">
        <v>363</v>
      </c>
      <c r="E97" s="201" t="s">
        <v>379</v>
      </c>
      <c r="F97" s="201" t="s">
        <v>329</v>
      </c>
      <c r="G97" s="201" t="s">
        <v>329</v>
      </c>
      <c r="H97" s="201" t="s">
        <v>218</v>
      </c>
      <c r="I97" s="201"/>
      <c r="J97" s="201"/>
      <c r="K97" s="201"/>
      <c r="L97" s="201"/>
      <c r="M97" s="201"/>
      <c r="N97" s="201"/>
      <c r="O97" s="202" t="s">
        <v>329</v>
      </c>
      <c r="P97" s="201"/>
      <c r="Q97" s="201"/>
      <c r="R97" s="201"/>
      <c r="S97" s="201"/>
      <c r="T97" s="125" t="str">
        <f t="shared" si="13"/>
        <v>EmploymentInconclusive</v>
      </c>
      <c r="U97" s="126" t="str">
        <f t="shared" si="14"/>
        <v>PublicInconclusive</v>
      </c>
      <c r="V97" s="126"/>
      <c r="W97" s="125"/>
      <c r="AG97" s="203"/>
      <c r="AH97" s="203"/>
      <c r="AI97" s="203"/>
      <c r="AJ97" s="203"/>
      <c r="AK97" s="203"/>
      <c r="AL97" s="203"/>
      <c r="AM97" s="203"/>
      <c r="AN97" s="203"/>
      <c r="AO97" s="203"/>
    </row>
    <row r="98" spans="2:41" x14ac:dyDescent="0.25">
      <c r="B98" s="201" t="s">
        <v>145</v>
      </c>
      <c r="C98" s="202" t="s">
        <v>24</v>
      </c>
      <c r="D98" s="201" t="s">
        <v>363</v>
      </c>
      <c r="E98" s="201" t="s">
        <v>379</v>
      </c>
      <c r="F98" s="201" t="s">
        <v>329</v>
      </c>
      <c r="G98" s="201" t="s">
        <v>329</v>
      </c>
      <c r="H98" s="201" t="s">
        <v>218</v>
      </c>
      <c r="I98" s="201"/>
      <c r="J98" s="201"/>
      <c r="K98" s="201"/>
      <c r="L98" s="201"/>
      <c r="M98" s="201"/>
      <c r="N98" s="201"/>
      <c r="O98" s="202" t="s">
        <v>329</v>
      </c>
      <c r="P98" s="201"/>
      <c r="Q98" s="201"/>
      <c r="R98" s="201"/>
      <c r="S98" s="201"/>
      <c r="T98" s="125" t="str">
        <f t="shared" si="13"/>
        <v>EmploymentInconclusive</v>
      </c>
      <c r="U98" s="126" t="str">
        <f t="shared" si="14"/>
        <v>PublicInconclusive</v>
      </c>
      <c r="V98" s="126"/>
      <c r="W98" s="125"/>
      <c r="AG98" s="203"/>
      <c r="AH98" s="203"/>
      <c r="AI98" s="203"/>
      <c r="AJ98" s="203"/>
      <c r="AK98" s="203"/>
      <c r="AL98" s="203"/>
      <c r="AM98" s="203"/>
      <c r="AN98" s="203"/>
      <c r="AO98" s="203"/>
    </row>
    <row r="99" spans="2:41" x14ac:dyDescent="0.25">
      <c r="B99" s="201" t="s">
        <v>146</v>
      </c>
      <c r="C99" s="202" t="s">
        <v>339</v>
      </c>
      <c r="D99" s="201" t="s">
        <v>363</v>
      </c>
      <c r="E99" s="201" t="s">
        <v>380</v>
      </c>
      <c r="F99" s="201" t="s">
        <v>329</v>
      </c>
      <c r="G99" s="201" t="s">
        <v>330</v>
      </c>
      <c r="H99" s="201" t="s">
        <v>218</v>
      </c>
      <c r="I99" s="201"/>
      <c r="J99" s="201"/>
      <c r="K99" s="201"/>
      <c r="L99" s="201"/>
      <c r="M99" s="201"/>
      <c r="N99" s="201"/>
      <c r="O99" s="202" t="s">
        <v>329</v>
      </c>
      <c r="P99" s="201"/>
      <c r="Q99" s="201"/>
      <c r="R99" s="201"/>
      <c r="S99" s="201"/>
      <c r="T99" s="125" t="str">
        <f t="shared" si="13"/>
        <v>EmploymentInconclusive</v>
      </c>
      <c r="U99" s="126" t="str">
        <f t="shared" si="14"/>
        <v>PrivateInconclusive</v>
      </c>
      <c r="V99" s="126"/>
      <c r="W99" s="125"/>
      <c r="AG99" s="203"/>
      <c r="AH99" s="203"/>
      <c r="AI99" s="203"/>
      <c r="AJ99" s="203"/>
      <c r="AK99" s="203"/>
      <c r="AL99" s="203"/>
      <c r="AM99" s="203"/>
      <c r="AN99" s="203"/>
      <c r="AO99" s="203"/>
    </row>
    <row r="100" spans="2:41" x14ac:dyDescent="0.25">
      <c r="B100" s="201" t="s">
        <v>147</v>
      </c>
      <c r="C100" s="202" t="s">
        <v>339</v>
      </c>
      <c r="D100" s="201" t="s">
        <v>363</v>
      </c>
      <c r="E100" s="201" t="s">
        <v>380</v>
      </c>
      <c r="F100" s="201" t="s">
        <v>329</v>
      </c>
      <c r="G100" s="201" t="s">
        <v>330</v>
      </c>
      <c r="H100" s="201" t="s">
        <v>218</v>
      </c>
      <c r="I100" s="201"/>
      <c r="J100" s="201"/>
      <c r="K100" s="201"/>
      <c r="L100" s="201"/>
      <c r="M100" s="201"/>
      <c r="N100" s="201"/>
      <c r="O100" s="202" t="s">
        <v>329</v>
      </c>
      <c r="P100" s="201"/>
      <c r="Q100" s="201"/>
      <c r="R100" s="201"/>
      <c r="S100" s="201"/>
      <c r="T100" s="125" t="str">
        <f t="shared" si="13"/>
        <v>EmploymentInconclusive</v>
      </c>
      <c r="U100" s="126" t="str">
        <f t="shared" si="14"/>
        <v>PrivateInconclusive</v>
      </c>
      <c r="V100" s="126"/>
      <c r="W100" s="125"/>
      <c r="AG100" s="203"/>
      <c r="AH100" s="203"/>
      <c r="AI100" s="203"/>
      <c r="AJ100" s="203"/>
      <c r="AK100" s="203"/>
      <c r="AL100" s="203"/>
      <c r="AM100" s="203"/>
      <c r="AN100" s="203"/>
      <c r="AO100" s="203"/>
    </row>
    <row r="101" spans="2:41" x14ac:dyDescent="0.25">
      <c r="B101" s="201" t="s">
        <v>148</v>
      </c>
      <c r="C101" s="202" t="s">
        <v>341</v>
      </c>
      <c r="D101" s="201" t="s">
        <v>363</v>
      </c>
      <c r="E101" s="201" t="s">
        <v>379</v>
      </c>
      <c r="F101" s="201" t="s">
        <v>329</v>
      </c>
      <c r="G101" s="201" t="s">
        <v>329</v>
      </c>
      <c r="H101" s="201" t="s">
        <v>218</v>
      </c>
      <c r="I101" s="201"/>
      <c r="J101" s="201"/>
      <c r="K101" s="201"/>
      <c r="L101" s="201"/>
      <c r="M101" s="201"/>
      <c r="N101" s="201"/>
      <c r="O101" s="202" t="s">
        <v>329</v>
      </c>
      <c r="P101" s="201"/>
      <c r="Q101" s="201"/>
      <c r="R101" s="201"/>
      <c r="S101" s="201"/>
      <c r="T101" s="125" t="str">
        <f t="shared" si="13"/>
        <v>EmploymentInconclusive</v>
      </c>
      <c r="U101" s="126" t="str">
        <f t="shared" si="14"/>
        <v>PublicInconclusive</v>
      </c>
      <c r="V101" s="126"/>
      <c r="W101" s="125"/>
      <c r="AG101" s="203"/>
      <c r="AH101" s="203"/>
      <c r="AI101" s="203"/>
      <c r="AJ101" s="203"/>
      <c r="AK101" s="203"/>
      <c r="AL101" s="203"/>
      <c r="AM101" s="203"/>
      <c r="AN101" s="203"/>
      <c r="AO101" s="203"/>
    </row>
    <row r="102" spans="2:41" x14ac:dyDescent="0.25">
      <c r="B102" s="201" t="s">
        <v>149</v>
      </c>
      <c r="C102" s="202" t="s">
        <v>341</v>
      </c>
      <c r="D102" s="201" t="s">
        <v>363</v>
      </c>
      <c r="E102" s="201" t="s">
        <v>379</v>
      </c>
      <c r="F102" s="201" t="s">
        <v>329</v>
      </c>
      <c r="G102" s="201" t="s">
        <v>329</v>
      </c>
      <c r="H102" s="201" t="s">
        <v>218</v>
      </c>
      <c r="I102" s="201"/>
      <c r="J102" s="201"/>
      <c r="K102" s="201"/>
      <c r="L102" s="201"/>
      <c r="M102" s="201"/>
      <c r="N102" s="201"/>
      <c r="O102" s="202" t="s">
        <v>329</v>
      </c>
      <c r="P102" s="201"/>
      <c r="Q102" s="201"/>
      <c r="R102" s="201"/>
      <c r="S102" s="201"/>
      <c r="T102" s="125" t="str">
        <f t="shared" si="13"/>
        <v>EmploymentInconclusive</v>
      </c>
      <c r="U102" s="126" t="str">
        <f t="shared" si="14"/>
        <v>PublicInconclusive</v>
      </c>
      <c r="V102" s="126"/>
      <c r="W102" s="125"/>
      <c r="AG102" s="203"/>
      <c r="AH102" s="203"/>
      <c r="AI102" s="203"/>
      <c r="AJ102" s="203"/>
      <c r="AK102" s="203"/>
      <c r="AL102" s="203"/>
      <c r="AM102" s="203"/>
      <c r="AN102" s="203"/>
      <c r="AO102" s="203"/>
    </row>
    <row r="103" spans="2:41" x14ac:dyDescent="0.25">
      <c r="B103" s="201" t="s">
        <v>150</v>
      </c>
      <c r="C103" s="202" t="s">
        <v>343</v>
      </c>
      <c r="D103" s="201" t="s">
        <v>363</v>
      </c>
      <c r="E103" s="201" t="s">
        <v>380</v>
      </c>
      <c r="F103" s="201" t="s">
        <v>329</v>
      </c>
      <c r="G103" s="201" t="s">
        <v>329</v>
      </c>
      <c r="H103" s="201" t="s">
        <v>218</v>
      </c>
      <c r="I103" s="201"/>
      <c r="J103" s="201"/>
      <c r="K103" s="201"/>
      <c r="L103" s="201"/>
      <c r="M103" s="201"/>
      <c r="N103" s="201"/>
      <c r="O103" s="202" t="s">
        <v>329</v>
      </c>
      <c r="P103" s="201"/>
      <c r="Q103" s="201"/>
      <c r="R103" s="201"/>
      <c r="S103" s="201"/>
      <c r="T103" s="125" t="str">
        <f t="shared" si="13"/>
        <v>EmploymentInconclusive</v>
      </c>
      <c r="U103" s="126" t="str">
        <f t="shared" si="14"/>
        <v>PrivateInconclusive</v>
      </c>
      <c r="V103" s="126"/>
      <c r="W103" s="125"/>
      <c r="AG103" s="203"/>
      <c r="AH103" s="203"/>
      <c r="AI103" s="203"/>
      <c r="AJ103" s="203"/>
      <c r="AK103" s="203"/>
      <c r="AL103" s="203"/>
      <c r="AM103" s="203"/>
      <c r="AN103" s="203"/>
      <c r="AO103" s="203"/>
    </row>
    <row r="104" spans="2:41" x14ac:dyDescent="0.25">
      <c r="B104" s="201" t="s">
        <v>151</v>
      </c>
      <c r="C104" s="202" t="s">
        <v>343</v>
      </c>
      <c r="D104" s="201" t="s">
        <v>363</v>
      </c>
      <c r="E104" s="201" t="s">
        <v>380</v>
      </c>
      <c r="F104" s="201" t="s">
        <v>329</v>
      </c>
      <c r="G104" s="201" t="s">
        <v>330</v>
      </c>
      <c r="H104" s="201" t="s">
        <v>218</v>
      </c>
      <c r="I104" s="201"/>
      <c r="J104" s="201"/>
      <c r="K104" s="201"/>
      <c r="L104" s="201"/>
      <c r="M104" s="201"/>
      <c r="N104" s="201"/>
      <c r="O104" s="202" t="s">
        <v>329</v>
      </c>
      <c r="P104" s="201"/>
      <c r="Q104" s="201"/>
      <c r="R104" s="201"/>
      <c r="S104" s="201"/>
      <c r="T104" s="125" t="str">
        <f t="shared" si="13"/>
        <v>EmploymentInconclusive</v>
      </c>
      <c r="U104" s="126" t="str">
        <f t="shared" si="14"/>
        <v>PrivateInconclusive</v>
      </c>
      <c r="V104" s="126"/>
      <c r="W104" s="125"/>
      <c r="AG104" s="203"/>
      <c r="AH104" s="203"/>
      <c r="AI104" s="203"/>
      <c r="AJ104" s="203"/>
      <c r="AK104" s="203"/>
      <c r="AL104" s="203"/>
      <c r="AM104" s="203"/>
      <c r="AN104" s="203"/>
      <c r="AO104" s="203"/>
    </row>
    <row r="105" spans="2:41" x14ac:dyDescent="0.25">
      <c r="B105" s="201" t="s">
        <v>152</v>
      </c>
      <c r="C105" s="202" t="s">
        <v>517</v>
      </c>
      <c r="D105" s="201" t="s">
        <v>363</v>
      </c>
      <c r="E105" s="201" t="s">
        <v>379</v>
      </c>
      <c r="F105" s="201" t="s">
        <v>329</v>
      </c>
      <c r="G105" s="201" t="s">
        <v>329</v>
      </c>
      <c r="H105" s="201" t="s">
        <v>218</v>
      </c>
      <c r="I105" s="201"/>
      <c r="J105" s="201"/>
      <c r="K105" s="201"/>
      <c r="L105" s="201"/>
      <c r="M105" s="201"/>
      <c r="N105" s="201"/>
      <c r="O105" s="202" t="s">
        <v>329</v>
      </c>
      <c r="P105" s="201"/>
      <c r="Q105" s="201"/>
      <c r="R105" s="201"/>
      <c r="S105" s="201"/>
      <c r="T105" s="125" t="str">
        <f t="shared" si="13"/>
        <v>EmploymentInconclusive</v>
      </c>
      <c r="U105" s="126" t="str">
        <f t="shared" si="14"/>
        <v>PublicInconclusive</v>
      </c>
      <c r="V105" s="126"/>
      <c r="W105" s="125"/>
      <c r="AG105" s="203"/>
      <c r="AH105" s="203"/>
      <c r="AI105" s="203"/>
      <c r="AJ105" s="203"/>
      <c r="AK105" s="203"/>
      <c r="AL105" s="203"/>
      <c r="AM105" s="203"/>
      <c r="AN105" s="203"/>
      <c r="AO105" s="203"/>
    </row>
    <row r="106" spans="2:41" x14ac:dyDescent="0.25">
      <c r="B106" s="201" t="s">
        <v>209</v>
      </c>
      <c r="C106" s="202" t="s">
        <v>517</v>
      </c>
      <c r="D106" s="201" t="s">
        <v>363</v>
      </c>
      <c r="E106" s="201" t="s">
        <v>379</v>
      </c>
      <c r="F106" s="201" t="s">
        <v>329</v>
      </c>
      <c r="G106" s="201" t="s">
        <v>329</v>
      </c>
      <c r="H106" s="201" t="s">
        <v>218</v>
      </c>
      <c r="I106" s="201"/>
      <c r="J106" s="201"/>
      <c r="K106" s="201"/>
      <c r="L106" s="201"/>
      <c r="M106" s="201"/>
      <c r="N106" s="201"/>
      <c r="O106" s="202" t="s">
        <v>329</v>
      </c>
      <c r="P106" s="201"/>
      <c r="Q106" s="201"/>
      <c r="R106" s="201"/>
      <c r="S106" s="201"/>
      <c r="T106" s="125" t="str">
        <f t="shared" si="13"/>
        <v>EmploymentInconclusive</v>
      </c>
      <c r="U106" s="126" t="str">
        <f t="shared" si="14"/>
        <v>PublicInconclusive</v>
      </c>
      <c r="V106" s="126"/>
      <c r="W106" s="125"/>
      <c r="AG106" s="203"/>
      <c r="AH106" s="203"/>
      <c r="AI106" s="203"/>
      <c r="AJ106" s="203"/>
      <c r="AK106" s="203"/>
      <c r="AL106" s="203"/>
      <c r="AM106" s="203"/>
      <c r="AN106" s="203"/>
      <c r="AO106" s="203"/>
    </row>
    <row r="107" spans="2:41" x14ac:dyDescent="0.25">
      <c r="B107" s="201" t="s">
        <v>210</v>
      </c>
      <c r="C107" s="202" t="s">
        <v>346</v>
      </c>
      <c r="D107" s="201" t="s">
        <v>363</v>
      </c>
      <c r="E107" s="201" t="s">
        <v>380</v>
      </c>
      <c r="F107" s="201" t="s">
        <v>329</v>
      </c>
      <c r="G107" s="201" t="s">
        <v>329</v>
      </c>
      <c r="H107" s="201" t="s">
        <v>218</v>
      </c>
      <c r="I107" s="201"/>
      <c r="J107" s="201"/>
      <c r="K107" s="201"/>
      <c r="L107" s="201"/>
      <c r="M107" s="201"/>
      <c r="N107" s="201"/>
      <c r="O107" s="202" t="s">
        <v>329</v>
      </c>
      <c r="P107" s="201"/>
      <c r="Q107" s="201"/>
      <c r="R107" s="201"/>
      <c r="S107" s="201"/>
      <c r="T107" s="125" t="str">
        <f t="shared" si="13"/>
        <v>EmploymentInconclusive</v>
      </c>
      <c r="U107" s="126" t="str">
        <f t="shared" si="14"/>
        <v>PrivateInconclusive</v>
      </c>
      <c r="V107" s="126"/>
      <c r="W107" s="125"/>
      <c r="AG107" s="203"/>
      <c r="AH107" s="203"/>
      <c r="AI107" s="203"/>
      <c r="AJ107" s="203"/>
      <c r="AK107" s="203"/>
      <c r="AL107" s="203"/>
      <c r="AM107" s="203"/>
      <c r="AN107" s="203"/>
      <c r="AO107" s="203"/>
    </row>
    <row r="108" spans="2:41" x14ac:dyDescent="0.25">
      <c r="B108" s="201" t="s">
        <v>211</v>
      </c>
      <c r="C108" s="202" t="s">
        <v>346</v>
      </c>
      <c r="D108" s="201" t="s">
        <v>363</v>
      </c>
      <c r="E108" s="201" t="s">
        <v>380</v>
      </c>
      <c r="F108" s="201" t="s">
        <v>329</v>
      </c>
      <c r="G108" s="201" t="s">
        <v>329</v>
      </c>
      <c r="H108" s="201" t="s">
        <v>218</v>
      </c>
      <c r="I108" s="201"/>
      <c r="J108" s="201"/>
      <c r="K108" s="201"/>
      <c r="L108" s="201"/>
      <c r="M108" s="201"/>
      <c r="N108" s="201"/>
      <c r="O108" s="202" t="s">
        <v>329</v>
      </c>
      <c r="P108" s="201"/>
      <c r="Q108" s="201"/>
      <c r="R108" s="201"/>
      <c r="S108" s="201"/>
      <c r="T108" s="125" t="str">
        <f t="shared" si="13"/>
        <v>EmploymentInconclusive</v>
      </c>
      <c r="U108" s="126" t="str">
        <f t="shared" si="14"/>
        <v>PrivateInconclusive</v>
      </c>
      <c r="V108" s="126"/>
      <c r="W108" s="125"/>
      <c r="AG108" s="203"/>
      <c r="AH108" s="203"/>
      <c r="AI108" s="203"/>
      <c r="AJ108" s="203"/>
      <c r="AK108" s="203"/>
      <c r="AL108" s="203"/>
      <c r="AM108" s="203"/>
      <c r="AN108" s="203"/>
      <c r="AO108" s="203"/>
    </row>
    <row r="109" spans="2:41" x14ac:dyDescent="0.25">
      <c r="B109" s="201" t="s">
        <v>212</v>
      </c>
      <c r="C109" s="202" t="s">
        <v>997</v>
      </c>
      <c r="D109" s="201" t="s">
        <v>363</v>
      </c>
      <c r="E109" s="201" t="s">
        <v>380</v>
      </c>
      <c r="F109" s="201" t="s">
        <v>330</v>
      </c>
      <c r="G109" s="201" t="s">
        <v>330</v>
      </c>
      <c r="H109" s="201" t="s">
        <v>218</v>
      </c>
      <c r="I109" s="201"/>
      <c r="J109" s="201"/>
      <c r="K109" s="201"/>
      <c r="L109" s="201"/>
      <c r="M109" s="201"/>
      <c r="N109" s="201"/>
      <c r="O109" s="202" t="s">
        <v>330</v>
      </c>
      <c r="P109" s="201"/>
      <c r="Q109" s="201"/>
      <c r="R109" s="201"/>
      <c r="S109" s="201"/>
      <c r="T109" s="125" t="str">
        <f t="shared" si="13"/>
        <v>EmploymentDecrease</v>
      </c>
      <c r="U109" s="126" t="str">
        <f t="shared" si="14"/>
        <v>PrivateDecrease</v>
      </c>
      <c r="V109" s="126"/>
      <c r="W109" s="125"/>
      <c r="AG109" s="203"/>
      <c r="AH109" s="203"/>
      <c r="AI109" s="203"/>
      <c r="AJ109" s="203"/>
      <c r="AK109" s="203"/>
      <c r="AL109" s="203"/>
      <c r="AM109" s="203"/>
      <c r="AN109" s="203"/>
      <c r="AO109" s="203"/>
    </row>
    <row r="110" spans="2:41" x14ac:dyDescent="0.25">
      <c r="B110" s="201" t="s">
        <v>213</v>
      </c>
      <c r="C110" s="202" t="s">
        <v>997</v>
      </c>
      <c r="D110" s="201" t="s">
        <v>363</v>
      </c>
      <c r="E110" s="201" t="s">
        <v>380</v>
      </c>
      <c r="F110" s="201" t="s">
        <v>329</v>
      </c>
      <c r="G110" s="201" t="s">
        <v>330</v>
      </c>
      <c r="H110" s="201" t="s">
        <v>218</v>
      </c>
      <c r="I110" s="201"/>
      <c r="J110" s="201"/>
      <c r="K110" s="201"/>
      <c r="L110" s="201"/>
      <c r="M110" s="201"/>
      <c r="N110" s="201"/>
      <c r="O110" s="202" t="s">
        <v>329</v>
      </c>
      <c r="P110" s="201"/>
      <c r="Q110" s="201"/>
      <c r="R110" s="201"/>
      <c r="S110" s="201"/>
      <c r="T110" s="125" t="str">
        <f t="shared" si="13"/>
        <v>EmploymentInconclusive</v>
      </c>
      <c r="U110" s="126" t="str">
        <f t="shared" si="14"/>
        <v>PrivateInconclusive</v>
      </c>
      <c r="V110" s="126"/>
      <c r="W110" s="125"/>
      <c r="AG110" s="203"/>
      <c r="AH110" s="203"/>
      <c r="AI110" s="203"/>
      <c r="AJ110" s="203"/>
      <c r="AK110" s="203"/>
      <c r="AL110" s="203"/>
      <c r="AM110" s="203"/>
      <c r="AN110" s="203"/>
      <c r="AO110" s="203"/>
    </row>
    <row r="111" spans="2:41" x14ac:dyDescent="0.25">
      <c r="B111" s="201" t="s">
        <v>214</v>
      </c>
      <c r="C111" s="202" t="s">
        <v>348</v>
      </c>
      <c r="D111" s="201" t="s">
        <v>363</v>
      </c>
      <c r="E111" s="201" t="s">
        <v>17</v>
      </c>
      <c r="F111" s="201" t="s">
        <v>329</v>
      </c>
      <c r="G111" s="201" t="s">
        <v>329</v>
      </c>
      <c r="H111" s="201" t="s">
        <v>218</v>
      </c>
      <c r="I111" s="201"/>
      <c r="J111" s="201"/>
      <c r="K111" s="201"/>
      <c r="L111" s="201"/>
      <c r="M111" s="201"/>
      <c r="N111" s="201"/>
      <c r="O111" s="202" t="s">
        <v>329</v>
      </c>
      <c r="P111" s="201"/>
      <c r="Q111" s="201"/>
      <c r="R111" s="201"/>
      <c r="S111" s="201"/>
      <c r="T111" s="125" t="str">
        <f t="shared" si="13"/>
        <v>EmploymentInconclusive</v>
      </c>
      <c r="U111" s="126" t="str">
        <f t="shared" si="14"/>
        <v>Educational InstitutionInconclusive</v>
      </c>
      <c r="V111" s="126"/>
      <c r="W111" s="125"/>
      <c r="AG111" s="203"/>
      <c r="AH111" s="203"/>
      <c r="AI111" s="203"/>
      <c r="AJ111" s="203"/>
      <c r="AK111" s="203"/>
      <c r="AL111" s="203"/>
      <c r="AM111" s="203"/>
      <c r="AN111" s="203"/>
      <c r="AO111" s="203"/>
    </row>
    <row r="112" spans="2:41" x14ac:dyDescent="0.25">
      <c r="B112" s="201" t="s">
        <v>215</v>
      </c>
      <c r="C112" s="202" t="s">
        <v>348</v>
      </c>
      <c r="D112" s="201" t="s">
        <v>363</v>
      </c>
      <c r="E112" s="201" t="s">
        <v>17</v>
      </c>
      <c r="F112" s="201" t="s">
        <v>329</v>
      </c>
      <c r="G112" s="201" t="s">
        <v>329</v>
      </c>
      <c r="H112" s="201" t="s">
        <v>218</v>
      </c>
      <c r="I112" s="201"/>
      <c r="J112" s="201"/>
      <c r="K112" s="201"/>
      <c r="L112" s="201"/>
      <c r="M112" s="201"/>
      <c r="N112" s="201"/>
      <c r="O112" s="202" t="s">
        <v>329</v>
      </c>
      <c r="P112" s="201"/>
      <c r="Q112" s="201"/>
      <c r="R112" s="201"/>
      <c r="S112" s="201"/>
      <c r="T112" s="125" t="str">
        <f t="shared" si="13"/>
        <v>EmploymentInconclusive</v>
      </c>
      <c r="U112" s="126" t="str">
        <f t="shared" si="14"/>
        <v>Educational InstitutionInconclusive</v>
      </c>
      <c r="V112" s="126"/>
      <c r="W112" s="125"/>
      <c r="AG112" s="203"/>
      <c r="AH112" s="203"/>
      <c r="AI112" s="203"/>
      <c r="AJ112" s="203"/>
      <c r="AK112" s="203"/>
      <c r="AL112" s="203"/>
      <c r="AM112" s="203"/>
      <c r="AN112" s="203"/>
      <c r="AO112" s="203"/>
    </row>
    <row r="113" spans="2:41" x14ac:dyDescent="0.25">
      <c r="B113" s="201" t="s">
        <v>216</v>
      </c>
      <c r="C113" s="202" t="s">
        <v>518</v>
      </c>
      <c r="D113" s="201" t="s">
        <v>363</v>
      </c>
      <c r="E113" s="201" t="s">
        <v>21</v>
      </c>
      <c r="F113" s="201" t="s">
        <v>330</v>
      </c>
      <c r="G113" s="201" t="s">
        <v>330</v>
      </c>
      <c r="H113" s="201" t="s">
        <v>218</v>
      </c>
      <c r="I113" s="201"/>
      <c r="J113" s="201"/>
      <c r="K113" s="201"/>
      <c r="L113" s="201"/>
      <c r="M113" s="201"/>
      <c r="N113" s="201"/>
      <c r="O113" s="202" t="s">
        <v>330</v>
      </c>
      <c r="P113" s="201"/>
      <c r="Q113" s="201"/>
      <c r="R113" s="201"/>
      <c r="S113" s="201"/>
      <c r="T113" s="125" t="str">
        <f t="shared" si="13"/>
        <v>EmploymentDecrease</v>
      </c>
      <c r="U113" s="126" t="str">
        <f t="shared" si="14"/>
        <v>VCSDecrease</v>
      </c>
      <c r="V113" s="126"/>
      <c r="W113" s="125"/>
      <c r="AG113" s="203"/>
      <c r="AH113" s="203"/>
      <c r="AI113" s="203"/>
      <c r="AJ113" s="203"/>
      <c r="AK113" s="203"/>
      <c r="AL113" s="203"/>
      <c r="AM113" s="203"/>
      <c r="AN113" s="203"/>
      <c r="AO113" s="203"/>
    </row>
    <row r="114" spans="2:41" x14ac:dyDescent="0.25">
      <c r="B114" s="201" t="s">
        <v>167</v>
      </c>
      <c r="C114" s="202" t="s">
        <v>518</v>
      </c>
      <c r="D114" s="201" t="s">
        <v>363</v>
      </c>
      <c r="E114" s="201" t="s">
        <v>21</v>
      </c>
      <c r="F114" s="201" t="s">
        <v>329</v>
      </c>
      <c r="G114" s="201" t="s">
        <v>330</v>
      </c>
      <c r="H114" s="201" t="s">
        <v>218</v>
      </c>
      <c r="I114" s="201" t="s">
        <v>329</v>
      </c>
      <c r="J114" s="201" t="s">
        <v>329</v>
      </c>
      <c r="K114" s="201" t="s">
        <v>329</v>
      </c>
      <c r="L114" s="201" t="s">
        <v>329</v>
      </c>
      <c r="M114" s="201" t="s">
        <v>329</v>
      </c>
      <c r="N114" s="201" t="s">
        <v>329</v>
      </c>
      <c r="O114" s="201" t="s">
        <v>329</v>
      </c>
      <c r="P114" s="201" t="s">
        <v>329</v>
      </c>
      <c r="Q114" s="201" t="s">
        <v>329</v>
      </c>
      <c r="R114" s="201"/>
      <c r="S114" s="201"/>
      <c r="T114" s="125" t="str">
        <f t="shared" si="13"/>
        <v>EmploymentInconclusive</v>
      </c>
      <c r="U114" s="126" t="str">
        <f t="shared" si="14"/>
        <v>VCSInconclusive</v>
      </c>
      <c r="V114" s="126"/>
      <c r="W114" s="125"/>
      <c r="AG114" s="203"/>
      <c r="AH114" s="203"/>
      <c r="AI114" s="203"/>
      <c r="AJ114" s="203"/>
      <c r="AK114" s="203"/>
      <c r="AL114" s="203"/>
      <c r="AM114" s="203"/>
      <c r="AN114" s="203"/>
      <c r="AO114" s="203"/>
    </row>
    <row r="115" spans="2:41" x14ac:dyDescent="0.25">
      <c r="B115" s="201" t="s">
        <v>772</v>
      </c>
      <c r="C115" s="202" t="s">
        <v>999</v>
      </c>
      <c r="D115" s="201" t="s">
        <v>363</v>
      </c>
      <c r="E115" s="201" t="s">
        <v>379</v>
      </c>
      <c r="F115" s="201" t="s">
        <v>329</v>
      </c>
      <c r="G115" s="201" t="s">
        <v>329</v>
      </c>
      <c r="H115" s="201" t="s">
        <v>329</v>
      </c>
      <c r="I115" s="201" t="s">
        <v>329</v>
      </c>
      <c r="J115" s="201" t="s">
        <v>329</v>
      </c>
      <c r="K115" s="201" t="s">
        <v>329</v>
      </c>
      <c r="L115" s="201" t="s">
        <v>329</v>
      </c>
      <c r="M115" s="201" t="s">
        <v>329</v>
      </c>
      <c r="N115" s="201" t="s">
        <v>330</v>
      </c>
      <c r="O115" s="201" t="s">
        <v>329</v>
      </c>
      <c r="P115" s="201" t="s">
        <v>329</v>
      </c>
      <c r="Q115" s="201" t="s">
        <v>329</v>
      </c>
      <c r="R115" s="201" t="s">
        <v>330</v>
      </c>
      <c r="S115" s="201" t="s">
        <v>330</v>
      </c>
      <c r="T115" s="125" t="str">
        <f>CONCATENATE(D115,F115)</f>
        <v>EmploymentInconclusive</v>
      </c>
      <c r="U115" s="126" t="str">
        <f>CONCATENATE(E115,F115)</f>
        <v>PublicInconclusive</v>
      </c>
      <c r="V115" s="126"/>
      <c r="W115" s="125"/>
      <c r="AG115" s="203"/>
      <c r="AH115" s="203"/>
      <c r="AI115" s="203"/>
      <c r="AJ115" s="203"/>
      <c r="AK115" s="203"/>
      <c r="AL115" s="203"/>
      <c r="AM115" s="203"/>
      <c r="AN115" s="203"/>
      <c r="AO115" s="203"/>
    </row>
    <row r="116" spans="2:41" x14ac:dyDescent="0.25">
      <c r="B116" s="201" t="s">
        <v>774</v>
      </c>
      <c r="C116" s="202" t="s">
        <v>999</v>
      </c>
      <c r="D116" s="201" t="s">
        <v>363</v>
      </c>
      <c r="E116" s="201" t="s">
        <v>379</v>
      </c>
      <c r="F116" s="201" t="s">
        <v>329</v>
      </c>
      <c r="G116" s="201" t="s">
        <v>330</v>
      </c>
      <c r="H116" s="201" t="s">
        <v>331</v>
      </c>
      <c r="I116" s="201" t="s">
        <v>329</v>
      </c>
      <c r="J116" s="201" t="s">
        <v>329</v>
      </c>
      <c r="K116" s="201" t="s">
        <v>329</v>
      </c>
      <c r="L116" s="201" t="s">
        <v>329</v>
      </c>
      <c r="M116" s="201" t="s">
        <v>329</v>
      </c>
      <c r="N116" s="201" t="s">
        <v>329</v>
      </c>
      <c r="O116" s="201" t="s">
        <v>329</v>
      </c>
      <c r="P116" s="201" t="s">
        <v>329</v>
      </c>
      <c r="Q116" s="201" t="s">
        <v>329</v>
      </c>
      <c r="R116" s="201" t="s">
        <v>330</v>
      </c>
      <c r="S116" s="201" t="s">
        <v>330</v>
      </c>
      <c r="T116" s="125" t="str">
        <f>CONCATENATE(D116,F116)</f>
        <v>EmploymentInconclusive</v>
      </c>
      <c r="U116" s="126" t="str">
        <f>CONCATENATE(E116,F116)</f>
        <v>PublicInconclusive</v>
      </c>
      <c r="V116" s="126"/>
      <c r="W116" s="125"/>
      <c r="AG116" s="203"/>
      <c r="AH116" s="203"/>
      <c r="AI116" s="203"/>
      <c r="AJ116" s="203"/>
      <c r="AK116" s="203"/>
      <c r="AL116" s="203"/>
      <c r="AM116" s="203"/>
      <c r="AN116" s="203"/>
      <c r="AO116" s="203"/>
    </row>
    <row r="117" spans="2:41" x14ac:dyDescent="0.25">
      <c r="B117" s="201" t="s">
        <v>773</v>
      </c>
      <c r="C117" s="202" t="s">
        <v>999</v>
      </c>
      <c r="D117" s="201" t="s">
        <v>363</v>
      </c>
      <c r="E117" s="201" t="s">
        <v>379</v>
      </c>
      <c r="F117" s="201" t="s">
        <v>329</v>
      </c>
      <c r="G117" s="201" t="s">
        <v>329</v>
      </c>
      <c r="H117" s="201" t="s">
        <v>331</v>
      </c>
      <c r="I117" s="202" t="s">
        <v>218</v>
      </c>
      <c r="J117" s="202" t="s">
        <v>218</v>
      </c>
      <c r="K117" s="201" t="s">
        <v>329</v>
      </c>
      <c r="L117" s="202" t="s">
        <v>218</v>
      </c>
      <c r="M117" s="201" t="s">
        <v>331</v>
      </c>
      <c r="N117" s="201" t="s">
        <v>329</v>
      </c>
      <c r="O117" s="201" t="s">
        <v>329</v>
      </c>
      <c r="P117" s="201" t="s">
        <v>329</v>
      </c>
      <c r="Q117" s="201" t="s">
        <v>329</v>
      </c>
      <c r="R117" s="201" t="s">
        <v>330</v>
      </c>
      <c r="S117" s="201" t="s">
        <v>329</v>
      </c>
      <c r="T117" s="125" t="str">
        <f t="shared" si="13"/>
        <v>EmploymentInconclusive</v>
      </c>
      <c r="U117" s="126" t="str">
        <f t="shared" si="14"/>
        <v>PublicInconclusive</v>
      </c>
      <c r="V117" s="126"/>
      <c r="W117" s="125"/>
      <c r="AG117" s="203"/>
      <c r="AH117" s="203"/>
      <c r="AI117" s="203"/>
      <c r="AJ117" s="203"/>
      <c r="AK117" s="203"/>
      <c r="AL117" s="203"/>
      <c r="AM117" s="203"/>
      <c r="AN117" s="203"/>
      <c r="AO117" s="203"/>
    </row>
    <row r="118" spans="2:41" x14ac:dyDescent="0.25">
      <c r="B118" s="201" t="s">
        <v>988</v>
      </c>
      <c r="C118" s="202" t="s">
        <v>339</v>
      </c>
      <c r="D118" s="201" t="s">
        <v>584</v>
      </c>
      <c r="E118" s="201" t="s">
        <v>379</v>
      </c>
      <c r="F118" s="201" t="s">
        <v>331</v>
      </c>
      <c r="G118" s="201" t="s">
        <v>331</v>
      </c>
      <c r="H118" s="202" t="s">
        <v>329</v>
      </c>
      <c r="O118" s="202" t="s">
        <v>331</v>
      </c>
      <c r="R118" s="201" t="s">
        <v>329</v>
      </c>
      <c r="S118" s="201" t="s">
        <v>329</v>
      </c>
      <c r="T118" s="125" t="str">
        <f t="shared" si="13"/>
        <v>Multi-PurposeIncrease</v>
      </c>
      <c r="U118" s="126" t="str">
        <f t="shared" si="14"/>
        <v>PublicIncrease</v>
      </c>
      <c r="V118" s="126"/>
      <c r="W118" s="125"/>
      <c r="AG118" s="203"/>
      <c r="AH118" s="203"/>
      <c r="AI118" s="203"/>
      <c r="AJ118" s="203"/>
      <c r="AK118" s="203"/>
      <c r="AL118" s="203"/>
      <c r="AM118" s="203"/>
      <c r="AN118" s="203"/>
      <c r="AO118" s="203"/>
    </row>
    <row r="119" spans="2:41" x14ac:dyDescent="0.25">
      <c r="B119" s="201" t="s">
        <v>581</v>
      </c>
      <c r="C119" s="202" t="s">
        <v>24</v>
      </c>
      <c r="D119" s="201" t="s">
        <v>584</v>
      </c>
      <c r="E119" s="201" t="s">
        <v>21</v>
      </c>
      <c r="F119" s="202" t="s">
        <v>329</v>
      </c>
      <c r="G119" s="202" t="s">
        <v>329</v>
      </c>
      <c r="H119" s="202" t="s">
        <v>329</v>
      </c>
      <c r="O119" s="202" t="s">
        <v>329</v>
      </c>
      <c r="T119" s="125" t="s">
        <v>585</v>
      </c>
      <c r="U119" s="126" t="str">
        <f t="shared" si="14"/>
        <v>VCSInconclusive</v>
      </c>
      <c r="V119" s="126"/>
      <c r="W119" s="125"/>
      <c r="AG119" s="203"/>
      <c r="AH119" s="203"/>
      <c r="AI119" s="203"/>
      <c r="AJ119" s="203"/>
      <c r="AK119" s="203"/>
      <c r="AL119" s="203"/>
      <c r="AM119" s="203"/>
      <c r="AN119" s="203"/>
      <c r="AO119" s="203"/>
    </row>
    <row r="120" spans="2:41" x14ac:dyDescent="0.25">
      <c r="B120" s="201" t="s">
        <v>531</v>
      </c>
      <c r="C120" s="202" t="s">
        <v>341</v>
      </c>
      <c r="D120" s="201" t="s">
        <v>427</v>
      </c>
      <c r="E120" s="201" t="s">
        <v>21</v>
      </c>
      <c r="F120" s="202" t="s">
        <v>329</v>
      </c>
      <c r="G120" s="202" t="s">
        <v>329</v>
      </c>
      <c r="H120" s="202" t="s">
        <v>218</v>
      </c>
      <c r="I120" s="202" t="s">
        <v>218</v>
      </c>
      <c r="J120" s="202" t="s">
        <v>218</v>
      </c>
      <c r="K120" s="202" t="s">
        <v>329</v>
      </c>
      <c r="L120" s="202" t="s">
        <v>218</v>
      </c>
      <c r="M120" s="202" t="s">
        <v>329</v>
      </c>
      <c r="N120" s="202" t="s">
        <v>329</v>
      </c>
      <c r="O120" s="202" t="s">
        <v>218</v>
      </c>
      <c r="P120" s="202" t="s">
        <v>329</v>
      </c>
      <c r="Q120" s="202" t="s">
        <v>329</v>
      </c>
      <c r="T120" s="125" t="str">
        <f t="shared" si="13"/>
        <v>ArtsInconclusive</v>
      </c>
      <c r="U120" s="126" t="str">
        <f t="shared" si="14"/>
        <v>VCSInconclusive</v>
      </c>
      <c r="V120" s="126"/>
      <c r="W120" s="125"/>
      <c r="AG120" s="203"/>
      <c r="AH120" s="203"/>
      <c r="AI120" s="203"/>
      <c r="AJ120" s="203"/>
      <c r="AK120" s="203"/>
      <c r="AL120" s="203"/>
      <c r="AM120" s="203"/>
      <c r="AN120" s="203"/>
      <c r="AO120" s="203"/>
    </row>
    <row r="121" spans="2:41" x14ac:dyDescent="0.25">
      <c r="B121" s="201" t="s">
        <v>745</v>
      </c>
      <c r="C121" s="202" t="s">
        <v>341</v>
      </c>
      <c r="D121" s="201" t="s">
        <v>746</v>
      </c>
      <c r="E121" s="201" t="s">
        <v>21</v>
      </c>
      <c r="F121" s="202" t="s">
        <v>329</v>
      </c>
      <c r="G121" s="202" t="s">
        <v>329</v>
      </c>
      <c r="H121" s="202" t="s">
        <v>329</v>
      </c>
      <c r="O121" s="202" t="s">
        <v>329</v>
      </c>
      <c r="R121" s="202" t="s">
        <v>329</v>
      </c>
      <c r="S121" s="202" t="s">
        <v>329</v>
      </c>
      <c r="T121" s="125" t="str">
        <f t="shared" si="13"/>
        <v>Substance MisuseInconclusive</v>
      </c>
      <c r="U121" s="126" t="str">
        <f t="shared" si="14"/>
        <v>VCSInconclusive</v>
      </c>
      <c r="V121" s="126"/>
      <c r="W121" s="125"/>
      <c r="AG121" s="203"/>
      <c r="AH121" s="203"/>
      <c r="AI121" s="203"/>
      <c r="AJ121" s="203"/>
      <c r="AK121" s="203"/>
      <c r="AL121" s="203"/>
      <c r="AM121" s="203"/>
      <c r="AN121" s="203"/>
      <c r="AO121" s="203"/>
    </row>
    <row r="122" spans="2:41" x14ac:dyDescent="0.25">
      <c r="B122" s="205" t="s">
        <v>190</v>
      </c>
      <c r="C122" s="202" t="s">
        <v>348</v>
      </c>
      <c r="D122" s="202" t="s">
        <v>220</v>
      </c>
      <c r="E122" s="201" t="s">
        <v>21</v>
      </c>
      <c r="F122" s="202" t="s">
        <v>329</v>
      </c>
      <c r="G122" s="202" t="s">
        <v>218</v>
      </c>
      <c r="H122" s="202" t="s">
        <v>218</v>
      </c>
      <c r="O122" s="202" t="s">
        <v>329</v>
      </c>
      <c r="T122" s="125" t="str">
        <f t="shared" si="13"/>
        <v>Relationship BuildingInconclusive</v>
      </c>
      <c r="U122" s="126" t="str">
        <f t="shared" si="14"/>
        <v>VCSInconclusive</v>
      </c>
      <c r="V122" s="126"/>
      <c r="W122" s="125"/>
      <c r="AG122" s="203"/>
      <c r="AH122" s="203"/>
      <c r="AI122" s="203"/>
      <c r="AJ122" s="203"/>
      <c r="AK122" s="203"/>
      <c r="AL122" s="203"/>
      <c r="AM122" s="203"/>
      <c r="AN122" s="203"/>
      <c r="AO122" s="203"/>
    </row>
    <row r="123" spans="2:41" x14ac:dyDescent="0.25">
      <c r="B123" s="201" t="s">
        <v>316</v>
      </c>
      <c r="C123" s="202" t="s">
        <v>999</v>
      </c>
      <c r="D123" s="201" t="s">
        <v>221</v>
      </c>
      <c r="E123" s="201" t="s">
        <v>21</v>
      </c>
      <c r="F123" s="202" t="s">
        <v>329</v>
      </c>
      <c r="G123" s="202" t="s">
        <v>218</v>
      </c>
      <c r="H123" s="202" t="s">
        <v>218</v>
      </c>
      <c r="O123" s="202" t="s">
        <v>329</v>
      </c>
      <c r="T123" s="125" t="str">
        <f t="shared" si="13"/>
        <v>MentoringInconclusive</v>
      </c>
      <c r="U123" s="126" t="str">
        <f t="shared" si="14"/>
        <v>VCSInconclusive</v>
      </c>
      <c r="V123" s="126"/>
      <c r="W123" s="125"/>
      <c r="AG123" s="203"/>
      <c r="AH123" s="203"/>
      <c r="AI123" s="203"/>
      <c r="AJ123" s="203"/>
      <c r="AK123" s="203"/>
      <c r="AL123" s="203"/>
      <c r="AM123" s="203"/>
      <c r="AN123" s="203"/>
      <c r="AO123" s="203"/>
    </row>
    <row r="124" spans="2:41" x14ac:dyDescent="0.25">
      <c r="B124" s="201" t="s">
        <v>333</v>
      </c>
      <c r="C124" s="202" t="s">
        <v>999</v>
      </c>
      <c r="D124" s="202" t="s">
        <v>362</v>
      </c>
      <c r="E124" s="201" t="s">
        <v>21</v>
      </c>
      <c r="F124" s="202" t="s">
        <v>329</v>
      </c>
      <c r="G124" s="202" t="s">
        <v>218</v>
      </c>
      <c r="H124" s="202" t="s">
        <v>218</v>
      </c>
      <c r="O124" s="202" t="s">
        <v>329</v>
      </c>
      <c r="T124" s="125" t="str">
        <f t="shared" si="13"/>
        <v>Restorative JusticeInconclusive</v>
      </c>
      <c r="U124" s="126" t="str">
        <f t="shared" si="14"/>
        <v>VCSInconclusive</v>
      </c>
      <c r="V124" s="126"/>
      <c r="W124" s="125"/>
      <c r="AG124" s="203"/>
      <c r="AH124" s="203"/>
      <c r="AI124" s="203"/>
      <c r="AJ124" s="203"/>
      <c r="AK124" s="203"/>
      <c r="AL124" s="203"/>
      <c r="AM124" s="203"/>
      <c r="AN124" s="203"/>
      <c r="AO124" s="203"/>
    </row>
    <row r="125" spans="2:41" x14ac:dyDescent="0.25">
      <c r="B125" s="201" t="s">
        <v>635</v>
      </c>
      <c r="C125" s="202" t="s">
        <v>999</v>
      </c>
      <c r="D125" s="202" t="s">
        <v>6</v>
      </c>
      <c r="E125" s="201" t="s">
        <v>21</v>
      </c>
      <c r="F125" s="202" t="s">
        <v>330</v>
      </c>
      <c r="G125" s="202" t="s">
        <v>330</v>
      </c>
      <c r="H125" s="202" t="s">
        <v>218</v>
      </c>
      <c r="O125" s="202" t="s">
        <v>330</v>
      </c>
      <c r="T125" s="125" t="str">
        <f t="shared" ref="T125:T163" si="15">CONCATENATE(D125,F125)</f>
        <v>Education / LearningDecrease</v>
      </c>
      <c r="U125" s="126" t="str">
        <f t="shared" ref="U125:U163" si="16">CONCATENATE(E125,F125)</f>
        <v>VCSDecrease</v>
      </c>
      <c r="V125" s="126"/>
      <c r="W125" s="125"/>
      <c r="AG125" s="203"/>
      <c r="AH125" s="203"/>
      <c r="AI125" s="203"/>
      <c r="AJ125" s="203"/>
      <c r="AK125" s="203"/>
      <c r="AL125" s="203"/>
      <c r="AM125" s="203"/>
      <c r="AN125" s="203"/>
      <c r="AO125" s="203"/>
    </row>
    <row r="126" spans="2:41" x14ac:dyDescent="0.25">
      <c r="B126" s="201" t="s">
        <v>617</v>
      </c>
      <c r="C126" s="202" t="s">
        <v>999</v>
      </c>
      <c r="D126" s="202" t="s">
        <v>6</v>
      </c>
      <c r="E126" s="201" t="s">
        <v>21</v>
      </c>
      <c r="F126" s="202" t="s">
        <v>329</v>
      </c>
      <c r="G126" s="202" t="s">
        <v>329</v>
      </c>
      <c r="H126" s="202" t="s">
        <v>218</v>
      </c>
      <c r="O126" s="202" t="s">
        <v>329</v>
      </c>
      <c r="T126" s="125" t="str">
        <f t="shared" si="15"/>
        <v>Education / LearningInconclusive</v>
      </c>
      <c r="U126" s="126" t="str">
        <f t="shared" si="16"/>
        <v>VCSInconclusive</v>
      </c>
      <c r="V126" s="126"/>
      <c r="W126" s="125"/>
      <c r="AG126" s="203"/>
      <c r="AH126" s="203"/>
      <c r="AI126" s="203"/>
      <c r="AJ126" s="203"/>
      <c r="AK126" s="203"/>
      <c r="AL126" s="203"/>
      <c r="AM126" s="203"/>
      <c r="AN126" s="203"/>
      <c r="AO126" s="203"/>
    </row>
    <row r="127" spans="2:41" x14ac:dyDescent="0.25">
      <c r="B127" s="201" t="s">
        <v>619</v>
      </c>
      <c r="C127" s="202" t="s">
        <v>999</v>
      </c>
      <c r="D127" s="202" t="s">
        <v>6</v>
      </c>
      <c r="E127" s="201" t="s">
        <v>21</v>
      </c>
      <c r="F127" s="202" t="s">
        <v>330</v>
      </c>
      <c r="G127" s="202" t="s">
        <v>330</v>
      </c>
      <c r="H127" s="202" t="s">
        <v>218</v>
      </c>
      <c r="O127" s="202" t="s">
        <v>330</v>
      </c>
      <c r="T127" s="125" t="str">
        <f t="shared" si="15"/>
        <v>Education / LearningDecrease</v>
      </c>
      <c r="U127" s="126" t="str">
        <f t="shared" si="16"/>
        <v>VCSDecrease</v>
      </c>
      <c r="V127" s="126"/>
      <c r="W127" s="125"/>
      <c r="AG127" s="203"/>
      <c r="AH127" s="203"/>
      <c r="AI127" s="203"/>
      <c r="AJ127" s="203"/>
      <c r="AK127" s="203"/>
      <c r="AL127" s="203"/>
      <c r="AM127" s="203"/>
      <c r="AN127" s="203"/>
      <c r="AO127" s="203"/>
    </row>
    <row r="128" spans="2:41" x14ac:dyDescent="0.25">
      <c r="B128" s="201" t="s">
        <v>618</v>
      </c>
      <c r="C128" s="202" t="s">
        <v>999</v>
      </c>
      <c r="D128" s="202" t="s">
        <v>6</v>
      </c>
      <c r="E128" s="201" t="s">
        <v>21</v>
      </c>
      <c r="F128" s="202" t="s">
        <v>330</v>
      </c>
      <c r="G128" s="202" t="s">
        <v>330</v>
      </c>
      <c r="H128" s="202" t="s">
        <v>218</v>
      </c>
      <c r="O128" s="202" t="s">
        <v>330</v>
      </c>
      <c r="T128" s="125" t="str">
        <f t="shared" si="15"/>
        <v>Education / LearningDecrease</v>
      </c>
      <c r="U128" s="126" t="str">
        <f t="shared" si="16"/>
        <v>VCSDecrease</v>
      </c>
      <c r="V128" s="126"/>
      <c r="W128" s="125"/>
      <c r="AG128" s="203"/>
      <c r="AH128" s="203"/>
      <c r="AI128" s="203"/>
      <c r="AJ128" s="203"/>
      <c r="AK128" s="203"/>
      <c r="AL128" s="203"/>
      <c r="AM128" s="203"/>
      <c r="AN128" s="203"/>
      <c r="AO128" s="203"/>
    </row>
    <row r="129" spans="2:41" x14ac:dyDescent="0.25">
      <c r="B129" s="201" t="s">
        <v>636</v>
      </c>
      <c r="C129" s="202" t="s">
        <v>999</v>
      </c>
      <c r="D129" s="202" t="s">
        <v>6</v>
      </c>
      <c r="E129" s="201" t="s">
        <v>21</v>
      </c>
      <c r="F129" s="202" t="s">
        <v>330</v>
      </c>
      <c r="G129" s="202" t="s">
        <v>330</v>
      </c>
      <c r="H129" s="202" t="s">
        <v>218</v>
      </c>
      <c r="O129" s="202" t="s">
        <v>330</v>
      </c>
      <c r="T129" s="125" t="str">
        <f t="shared" si="15"/>
        <v>Education / LearningDecrease</v>
      </c>
      <c r="U129" s="126" t="str">
        <f t="shared" si="16"/>
        <v>VCSDecrease</v>
      </c>
      <c r="V129" s="126"/>
      <c r="W129" s="125"/>
      <c r="AG129" s="203"/>
      <c r="AH129" s="203"/>
      <c r="AI129" s="203"/>
      <c r="AJ129" s="203"/>
      <c r="AK129" s="203"/>
      <c r="AL129" s="203"/>
      <c r="AM129" s="203"/>
      <c r="AN129" s="203"/>
      <c r="AO129" s="203"/>
    </row>
    <row r="130" spans="2:41" x14ac:dyDescent="0.25">
      <c r="B130" s="201" t="s">
        <v>637</v>
      </c>
      <c r="C130" s="202" t="s">
        <v>999</v>
      </c>
      <c r="D130" s="202" t="s">
        <v>6</v>
      </c>
      <c r="E130" s="201" t="s">
        <v>21</v>
      </c>
      <c r="F130" s="202" t="s">
        <v>330</v>
      </c>
      <c r="G130" s="202" t="s">
        <v>330</v>
      </c>
      <c r="H130" s="202" t="s">
        <v>331</v>
      </c>
      <c r="O130" s="202" t="s">
        <v>330</v>
      </c>
      <c r="T130" s="125" t="str">
        <f t="shared" si="15"/>
        <v>Education / LearningDecrease</v>
      </c>
      <c r="U130" s="126" t="str">
        <f t="shared" si="16"/>
        <v>VCSDecrease</v>
      </c>
      <c r="V130" s="126"/>
      <c r="W130" s="125"/>
      <c r="AG130" s="203"/>
      <c r="AH130" s="203"/>
      <c r="AI130" s="203"/>
      <c r="AJ130" s="203"/>
      <c r="AK130" s="203"/>
      <c r="AL130" s="203"/>
      <c r="AM130" s="203"/>
      <c r="AN130" s="203"/>
      <c r="AO130" s="203"/>
    </row>
    <row r="131" spans="2:41" x14ac:dyDescent="0.25">
      <c r="B131" s="201" t="s">
        <v>638</v>
      </c>
      <c r="C131" s="202" t="s">
        <v>999</v>
      </c>
      <c r="D131" s="202" t="s">
        <v>6</v>
      </c>
      <c r="E131" s="201" t="s">
        <v>21</v>
      </c>
      <c r="F131" s="202" t="s">
        <v>330</v>
      </c>
      <c r="G131" s="202" t="s">
        <v>329</v>
      </c>
      <c r="H131" s="202" t="s">
        <v>329</v>
      </c>
      <c r="O131" s="202" t="s">
        <v>330</v>
      </c>
      <c r="T131" s="125" t="str">
        <f t="shared" si="15"/>
        <v>Education / LearningDecrease</v>
      </c>
      <c r="U131" s="126" t="str">
        <f t="shared" si="16"/>
        <v>VCSDecrease</v>
      </c>
      <c r="V131" s="126"/>
      <c r="W131" s="125"/>
      <c r="AG131" s="203"/>
      <c r="AH131" s="203"/>
      <c r="AI131" s="203"/>
      <c r="AJ131" s="203"/>
      <c r="AK131" s="203"/>
      <c r="AL131" s="203"/>
      <c r="AM131" s="203"/>
      <c r="AN131" s="203"/>
      <c r="AO131" s="203"/>
    </row>
    <row r="132" spans="2:41" x14ac:dyDescent="0.25">
      <c r="B132" s="201" t="s">
        <v>639</v>
      </c>
      <c r="C132" s="202" t="s">
        <v>999</v>
      </c>
      <c r="D132" s="202" t="s">
        <v>6</v>
      </c>
      <c r="E132" s="201" t="s">
        <v>21</v>
      </c>
      <c r="F132" s="202" t="s">
        <v>330</v>
      </c>
      <c r="G132" s="202" t="s">
        <v>330</v>
      </c>
      <c r="H132" s="202" t="s">
        <v>331</v>
      </c>
      <c r="O132" s="202" t="s">
        <v>330</v>
      </c>
      <c r="T132" s="125" t="str">
        <f t="shared" si="15"/>
        <v>Education / LearningDecrease</v>
      </c>
      <c r="U132" s="126" t="str">
        <f t="shared" si="16"/>
        <v>VCSDecrease</v>
      </c>
      <c r="V132" s="126"/>
      <c r="W132" s="125"/>
      <c r="AG132" s="203"/>
      <c r="AH132" s="203"/>
      <c r="AI132" s="203"/>
      <c r="AJ132" s="203"/>
      <c r="AK132" s="203"/>
      <c r="AL132" s="203"/>
      <c r="AM132" s="203"/>
      <c r="AN132" s="203"/>
      <c r="AO132" s="203"/>
    </row>
    <row r="133" spans="2:41" x14ac:dyDescent="0.25">
      <c r="B133" s="201" t="s">
        <v>640</v>
      </c>
      <c r="C133" s="202" t="s">
        <v>999</v>
      </c>
      <c r="D133" s="202" t="s">
        <v>6</v>
      </c>
      <c r="E133" s="201" t="s">
        <v>21</v>
      </c>
      <c r="F133" s="202" t="s">
        <v>330</v>
      </c>
      <c r="G133" s="202" t="s">
        <v>330</v>
      </c>
      <c r="H133" s="202" t="s">
        <v>331</v>
      </c>
      <c r="O133" s="202" t="s">
        <v>330</v>
      </c>
      <c r="T133" s="125" t="str">
        <f t="shared" si="15"/>
        <v>Education / LearningDecrease</v>
      </c>
      <c r="U133" s="126" t="str">
        <f t="shared" si="16"/>
        <v>VCSDecrease</v>
      </c>
      <c r="V133" s="126"/>
      <c r="W133" s="125"/>
      <c r="AG133" s="203"/>
      <c r="AH133" s="203"/>
      <c r="AI133" s="203"/>
      <c r="AJ133" s="203"/>
      <c r="AK133" s="203"/>
      <c r="AL133" s="203"/>
      <c r="AM133" s="203"/>
      <c r="AN133" s="203"/>
      <c r="AO133" s="203"/>
    </row>
    <row r="134" spans="2:41" x14ac:dyDescent="0.25">
      <c r="B134" s="201" t="s">
        <v>641</v>
      </c>
      <c r="C134" s="202" t="s">
        <v>999</v>
      </c>
      <c r="D134" s="202" t="s">
        <v>6</v>
      </c>
      <c r="E134" s="201" t="s">
        <v>21</v>
      </c>
      <c r="F134" s="202" t="s">
        <v>330</v>
      </c>
      <c r="G134" s="202" t="s">
        <v>330</v>
      </c>
      <c r="H134" s="202" t="s">
        <v>331</v>
      </c>
      <c r="O134" s="202" t="s">
        <v>330</v>
      </c>
      <c r="T134" s="125" t="str">
        <f t="shared" si="15"/>
        <v>Education / LearningDecrease</v>
      </c>
      <c r="U134" s="126" t="str">
        <f t="shared" si="16"/>
        <v>VCSDecrease</v>
      </c>
      <c r="V134" s="126"/>
      <c r="W134" s="125"/>
      <c r="AG134" s="203"/>
      <c r="AH134" s="203"/>
      <c r="AI134" s="203"/>
      <c r="AJ134" s="203"/>
      <c r="AK134" s="203"/>
      <c r="AL134" s="203"/>
      <c r="AM134" s="203"/>
      <c r="AN134" s="203"/>
      <c r="AO134" s="203"/>
    </row>
    <row r="135" spans="2:41" x14ac:dyDescent="0.25">
      <c r="B135" s="201" t="s">
        <v>663</v>
      </c>
      <c r="C135" s="202" t="s">
        <v>999</v>
      </c>
      <c r="D135" s="202" t="s">
        <v>6</v>
      </c>
      <c r="E135" s="201" t="s">
        <v>21</v>
      </c>
      <c r="F135" s="202" t="s">
        <v>330</v>
      </c>
      <c r="G135" s="202" t="s">
        <v>330</v>
      </c>
      <c r="H135" s="202" t="s">
        <v>331</v>
      </c>
      <c r="O135" s="202" t="s">
        <v>330</v>
      </c>
      <c r="T135" s="125" t="str">
        <f t="shared" si="15"/>
        <v>Education / LearningDecrease</v>
      </c>
      <c r="U135" s="126" t="str">
        <f t="shared" si="16"/>
        <v>VCSDecrease</v>
      </c>
      <c r="V135" s="126"/>
      <c r="W135" s="125"/>
      <c r="AG135" s="203"/>
      <c r="AH135" s="203"/>
      <c r="AI135" s="203"/>
      <c r="AJ135" s="203"/>
      <c r="AK135" s="203"/>
      <c r="AL135" s="203"/>
      <c r="AM135" s="203"/>
      <c r="AN135" s="203"/>
      <c r="AO135" s="203"/>
    </row>
    <row r="136" spans="2:41" x14ac:dyDescent="0.25">
      <c r="B136" s="201" t="s">
        <v>614</v>
      </c>
      <c r="C136" s="202" t="s">
        <v>999</v>
      </c>
      <c r="D136" s="202" t="s">
        <v>6</v>
      </c>
      <c r="E136" s="201" t="s">
        <v>21</v>
      </c>
      <c r="F136" s="202" t="s">
        <v>330</v>
      </c>
      <c r="G136" s="202" t="s">
        <v>330</v>
      </c>
      <c r="H136" s="202" t="s">
        <v>329</v>
      </c>
      <c r="O136" s="202" t="s">
        <v>330</v>
      </c>
      <c r="T136" s="125" t="str">
        <f t="shared" si="15"/>
        <v>Education / LearningDecrease</v>
      </c>
      <c r="U136" s="126" t="str">
        <f t="shared" si="16"/>
        <v>VCSDecrease</v>
      </c>
      <c r="V136" s="126"/>
      <c r="W136" s="125"/>
      <c r="AG136" s="203"/>
      <c r="AH136" s="203"/>
      <c r="AI136" s="203"/>
      <c r="AJ136" s="203"/>
      <c r="AK136" s="203"/>
      <c r="AL136" s="203"/>
      <c r="AM136" s="203"/>
      <c r="AN136" s="203"/>
      <c r="AO136" s="203"/>
    </row>
    <row r="137" spans="2:41" x14ac:dyDescent="0.25">
      <c r="B137" s="201" t="s">
        <v>642</v>
      </c>
      <c r="C137" s="202" t="s">
        <v>999</v>
      </c>
      <c r="D137" s="202" t="s">
        <v>6</v>
      </c>
      <c r="E137" s="201" t="s">
        <v>21</v>
      </c>
      <c r="F137" s="202" t="s">
        <v>330</v>
      </c>
      <c r="G137" s="202" t="s">
        <v>330</v>
      </c>
      <c r="H137" s="202" t="s">
        <v>329</v>
      </c>
      <c r="O137" s="202" t="s">
        <v>330</v>
      </c>
      <c r="T137" s="125" t="str">
        <f t="shared" si="15"/>
        <v>Education / LearningDecrease</v>
      </c>
      <c r="U137" s="126" t="str">
        <f t="shared" si="16"/>
        <v>VCSDecrease</v>
      </c>
      <c r="V137" s="126"/>
      <c r="W137" s="125"/>
      <c r="AG137" s="203"/>
      <c r="AH137" s="203"/>
      <c r="AI137" s="203"/>
      <c r="AJ137" s="203"/>
      <c r="AK137" s="203"/>
      <c r="AL137" s="203"/>
      <c r="AM137" s="203"/>
      <c r="AN137" s="203"/>
      <c r="AO137" s="203"/>
    </row>
    <row r="138" spans="2:41" x14ac:dyDescent="0.25">
      <c r="B138" s="201" t="s">
        <v>365</v>
      </c>
      <c r="C138" s="202" t="s">
        <v>517</v>
      </c>
      <c r="D138" s="201" t="s">
        <v>364</v>
      </c>
      <c r="E138" s="201" t="s">
        <v>21</v>
      </c>
      <c r="F138" s="202" t="s">
        <v>329</v>
      </c>
      <c r="G138" s="202" t="s">
        <v>218</v>
      </c>
      <c r="H138" s="202" t="s">
        <v>218</v>
      </c>
      <c r="O138" s="202" t="s">
        <v>329</v>
      </c>
      <c r="T138" s="125" t="str">
        <f t="shared" si="15"/>
        <v>AccommodationInconclusive</v>
      </c>
      <c r="U138" s="126" t="str">
        <f t="shared" si="16"/>
        <v>VCSInconclusive</v>
      </c>
      <c r="V138" s="126"/>
      <c r="W138" s="125"/>
      <c r="AG138" s="203"/>
      <c r="AH138" s="203"/>
      <c r="AI138" s="203"/>
      <c r="AJ138" s="203"/>
      <c r="AK138" s="203"/>
      <c r="AL138" s="203"/>
      <c r="AM138" s="203"/>
      <c r="AN138" s="203"/>
      <c r="AO138" s="203"/>
    </row>
    <row r="139" spans="2:41" x14ac:dyDescent="0.25">
      <c r="B139" s="201" t="s">
        <v>428</v>
      </c>
      <c r="C139" s="201" t="s">
        <v>518</v>
      </c>
      <c r="D139" s="202" t="s">
        <v>727</v>
      </c>
      <c r="E139" s="201" t="s">
        <v>21</v>
      </c>
      <c r="F139" s="202" t="s">
        <v>329</v>
      </c>
      <c r="G139" s="202" t="s">
        <v>330</v>
      </c>
      <c r="H139" s="202" t="s">
        <v>218</v>
      </c>
      <c r="O139" s="202" t="s">
        <v>329</v>
      </c>
      <c r="T139" s="125" t="str">
        <f t="shared" si="15"/>
        <v>Youth InterventionInconclusive</v>
      </c>
      <c r="U139" s="126" t="str">
        <f t="shared" si="16"/>
        <v>VCSInconclusive</v>
      </c>
      <c r="V139" s="126"/>
      <c r="W139" s="125"/>
      <c r="AG139" s="203"/>
      <c r="AH139" s="203"/>
      <c r="AI139" s="203"/>
      <c r="AJ139" s="203"/>
      <c r="AK139" s="203"/>
      <c r="AL139" s="203"/>
      <c r="AM139" s="203"/>
      <c r="AN139" s="203"/>
      <c r="AO139" s="203"/>
    </row>
    <row r="140" spans="2:41" x14ac:dyDescent="0.25">
      <c r="B140" s="205" t="s">
        <v>374</v>
      </c>
      <c r="C140" s="202" t="s">
        <v>999</v>
      </c>
      <c r="D140" s="202" t="s">
        <v>220</v>
      </c>
      <c r="E140" s="201" t="s">
        <v>21</v>
      </c>
      <c r="F140" s="202" t="s">
        <v>329</v>
      </c>
      <c r="G140" s="202" t="s">
        <v>218</v>
      </c>
      <c r="H140" s="202" t="s">
        <v>218</v>
      </c>
      <c r="O140" s="202" t="s">
        <v>329</v>
      </c>
      <c r="T140" s="125" t="str">
        <f t="shared" si="15"/>
        <v>Relationship BuildingInconclusive</v>
      </c>
      <c r="U140" s="126" t="str">
        <f t="shared" si="16"/>
        <v>VCSInconclusive</v>
      </c>
      <c r="V140" s="126"/>
      <c r="W140" s="125"/>
      <c r="AG140" s="203"/>
      <c r="AH140" s="203"/>
      <c r="AI140" s="203"/>
      <c r="AJ140" s="203"/>
      <c r="AK140" s="203"/>
      <c r="AL140" s="203"/>
      <c r="AM140" s="203"/>
      <c r="AN140" s="203"/>
      <c r="AO140" s="203"/>
    </row>
    <row r="141" spans="2:41" x14ac:dyDescent="0.25">
      <c r="B141" s="205" t="s">
        <v>416</v>
      </c>
      <c r="C141" s="202" t="s">
        <v>999</v>
      </c>
      <c r="D141" s="202" t="s">
        <v>220</v>
      </c>
      <c r="E141" s="201" t="s">
        <v>21</v>
      </c>
      <c r="F141" s="202" t="s">
        <v>329</v>
      </c>
      <c r="G141" s="202" t="s">
        <v>218</v>
      </c>
      <c r="H141" s="202" t="s">
        <v>218</v>
      </c>
      <c r="O141" s="202" t="s">
        <v>329</v>
      </c>
      <c r="T141" s="125" t="str">
        <f t="shared" si="15"/>
        <v>Relationship BuildingInconclusive</v>
      </c>
      <c r="U141" s="126" t="str">
        <f t="shared" si="16"/>
        <v>VCSInconclusive</v>
      </c>
      <c r="V141" s="126"/>
      <c r="W141" s="125"/>
      <c r="AG141" s="203"/>
      <c r="AH141" s="203"/>
      <c r="AI141" s="203"/>
      <c r="AJ141" s="203"/>
      <c r="AK141" s="203"/>
      <c r="AL141" s="203"/>
      <c r="AM141" s="203"/>
      <c r="AN141" s="203"/>
      <c r="AO141" s="203"/>
    </row>
    <row r="142" spans="2:41" x14ac:dyDescent="0.25">
      <c r="B142" s="205" t="s">
        <v>415</v>
      </c>
      <c r="C142" s="202" t="s">
        <v>999</v>
      </c>
      <c r="D142" s="202" t="s">
        <v>220</v>
      </c>
      <c r="E142" s="201" t="s">
        <v>21</v>
      </c>
      <c r="F142" s="202" t="s">
        <v>329</v>
      </c>
      <c r="G142" s="202" t="s">
        <v>330</v>
      </c>
      <c r="H142" s="202" t="s">
        <v>218</v>
      </c>
      <c r="O142" s="202" t="s">
        <v>329</v>
      </c>
      <c r="T142" s="125" t="str">
        <f t="shared" si="15"/>
        <v>Relationship BuildingInconclusive</v>
      </c>
      <c r="U142" s="126" t="str">
        <f t="shared" si="16"/>
        <v>VCSInconclusive</v>
      </c>
      <c r="V142" s="126"/>
      <c r="W142" s="125"/>
      <c r="AG142" s="203"/>
      <c r="AH142" s="203"/>
      <c r="AI142" s="203"/>
      <c r="AJ142" s="203"/>
      <c r="AK142" s="203"/>
      <c r="AL142" s="203"/>
      <c r="AM142" s="203"/>
      <c r="AN142" s="203"/>
      <c r="AO142" s="203"/>
    </row>
    <row r="143" spans="2:41" x14ac:dyDescent="0.25">
      <c r="B143" s="205" t="s">
        <v>550</v>
      </c>
      <c r="C143" s="202" t="s">
        <v>999</v>
      </c>
      <c r="D143" s="202" t="s">
        <v>220</v>
      </c>
      <c r="E143" s="201" t="s">
        <v>21</v>
      </c>
      <c r="F143" s="202" t="s">
        <v>329</v>
      </c>
      <c r="G143" s="202" t="s">
        <v>330</v>
      </c>
      <c r="H143" s="202" t="s">
        <v>329</v>
      </c>
      <c r="I143" s="202" t="s">
        <v>329</v>
      </c>
      <c r="J143" s="202" t="s">
        <v>329</v>
      </c>
      <c r="K143" s="202" t="s">
        <v>329</v>
      </c>
      <c r="L143" s="202" t="s">
        <v>329</v>
      </c>
      <c r="M143" s="202" t="s">
        <v>329</v>
      </c>
      <c r="N143" s="202" t="s">
        <v>329</v>
      </c>
      <c r="O143" s="202" t="s">
        <v>329</v>
      </c>
      <c r="P143" s="202" t="s">
        <v>329</v>
      </c>
      <c r="Q143" s="202" t="s">
        <v>330</v>
      </c>
      <c r="T143" s="125" t="str">
        <f t="shared" si="15"/>
        <v>Relationship BuildingInconclusive</v>
      </c>
      <c r="U143" s="126" t="str">
        <f t="shared" si="16"/>
        <v>VCSInconclusive</v>
      </c>
      <c r="V143" s="126"/>
      <c r="W143" s="125"/>
      <c r="AG143" s="203"/>
      <c r="AH143" s="203"/>
      <c r="AI143" s="203"/>
      <c r="AJ143" s="203"/>
      <c r="AK143" s="203"/>
      <c r="AL143" s="203"/>
      <c r="AM143" s="203"/>
      <c r="AN143" s="203"/>
      <c r="AO143" s="203"/>
    </row>
    <row r="144" spans="2:41" x14ac:dyDescent="0.25">
      <c r="B144" s="205" t="s">
        <v>692</v>
      </c>
      <c r="C144" s="202" t="s">
        <v>999</v>
      </c>
      <c r="D144" s="202" t="s">
        <v>220</v>
      </c>
      <c r="E144" s="201" t="s">
        <v>21</v>
      </c>
      <c r="F144" s="202" t="s">
        <v>329</v>
      </c>
      <c r="G144" s="202" t="s">
        <v>329</v>
      </c>
      <c r="H144" s="202" t="s">
        <v>329</v>
      </c>
      <c r="O144" s="202" t="s">
        <v>329</v>
      </c>
      <c r="R144" s="202" t="s">
        <v>329</v>
      </c>
      <c r="S144" s="202" t="s">
        <v>329</v>
      </c>
      <c r="T144" s="125" t="str">
        <f t="shared" si="15"/>
        <v>Relationship BuildingInconclusive</v>
      </c>
      <c r="U144" s="126" t="str">
        <f t="shared" si="16"/>
        <v>VCSInconclusive</v>
      </c>
      <c r="V144" s="126"/>
      <c r="W144" s="125"/>
      <c r="AG144" s="203"/>
      <c r="AH144" s="203"/>
      <c r="AI144" s="203"/>
      <c r="AJ144" s="203"/>
      <c r="AK144" s="203"/>
      <c r="AL144" s="203"/>
      <c r="AM144" s="203"/>
      <c r="AN144" s="203"/>
      <c r="AO144" s="203"/>
    </row>
    <row r="145" spans="2:41" x14ac:dyDescent="0.25">
      <c r="B145" s="205" t="s">
        <v>1024</v>
      </c>
      <c r="C145" s="202" t="s">
        <v>999</v>
      </c>
      <c r="D145" s="202" t="s">
        <v>220</v>
      </c>
      <c r="E145" s="201" t="s">
        <v>21</v>
      </c>
      <c r="F145" s="202" t="s">
        <v>330</v>
      </c>
      <c r="G145" s="202" t="s">
        <v>330</v>
      </c>
      <c r="H145" s="202" t="s">
        <v>329</v>
      </c>
      <c r="O145" s="202" t="s">
        <v>330</v>
      </c>
      <c r="T145" s="125" t="str">
        <f t="shared" si="15"/>
        <v>Relationship BuildingDecrease</v>
      </c>
      <c r="U145" s="126" t="str">
        <f t="shared" si="16"/>
        <v>VCSDecrease</v>
      </c>
      <c r="V145" s="126"/>
      <c r="W145" s="125"/>
      <c r="AG145" s="203"/>
      <c r="AH145" s="203"/>
      <c r="AI145" s="203"/>
      <c r="AJ145" s="203"/>
      <c r="AK145" s="203"/>
      <c r="AL145" s="203"/>
      <c r="AM145" s="203"/>
      <c r="AN145" s="203"/>
      <c r="AO145" s="203"/>
    </row>
    <row r="146" spans="2:41" x14ac:dyDescent="0.25">
      <c r="B146" s="201" t="s">
        <v>334</v>
      </c>
      <c r="C146" s="202" t="s">
        <v>518</v>
      </c>
      <c r="D146" s="201" t="s">
        <v>364</v>
      </c>
      <c r="E146" s="201" t="s">
        <v>21</v>
      </c>
      <c r="F146" s="202" t="s">
        <v>331</v>
      </c>
      <c r="G146" s="202" t="s">
        <v>218</v>
      </c>
      <c r="H146" s="202" t="s">
        <v>218</v>
      </c>
      <c r="O146" s="202" t="s">
        <v>331</v>
      </c>
      <c r="T146" s="125" t="str">
        <f t="shared" si="15"/>
        <v>AccommodationIncrease</v>
      </c>
      <c r="U146" s="126" t="str">
        <f t="shared" si="16"/>
        <v>VCSIncrease</v>
      </c>
      <c r="V146" s="126"/>
      <c r="W146" s="125"/>
      <c r="AG146" s="203"/>
      <c r="AH146" s="203"/>
      <c r="AI146" s="203"/>
      <c r="AJ146" s="203"/>
      <c r="AK146" s="203"/>
      <c r="AL146" s="203"/>
      <c r="AM146" s="203"/>
      <c r="AN146" s="203"/>
      <c r="AO146" s="203"/>
    </row>
    <row r="147" spans="2:41" x14ac:dyDescent="0.25">
      <c r="B147" s="201" t="s">
        <v>1066</v>
      </c>
      <c r="C147" s="202" t="s">
        <v>346</v>
      </c>
      <c r="D147" s="201" t="s">
        <v>177</v>
      </c>
      <c r="E147" s="201" t="s">
        <v>21</v>
      </c>
      <c r="F147" s="202" t="s">
        <v>329</v>
      </c>
      <c r="G147" s="202" t="s">
        <v>329</v>
      </c>
      <c r="H147" s="202" t="s">
        <v>329</v>
      </c>
      <c r="I147" s="202" t="s">
        <v>218</v>
      </c>
      <c r="J147" s="202" t="s">
        <v>218</v>
      </c>
      <c r="K147" s="202" t="s">
        <v>218</v>
      </c>
      <c r="L147" s="202" t="s">
        <v>218</v>
      </c>
      <c r="M147" s="202" t="s">
        <v>218</v>
      </c>
      <c r="N147" s="202" t="s">
        <v>218</v>
      </c>
      <c r="O147" s="202" t="s">
        <v>218</v>
      </c>
      <c r="P147" s="202" t="s">
        <v>218</v>
      </c>
      <c r="Q147" s="202" t="s">
        <v>218</v>
      </c>
      <c r="R147" s="202" t="s">
        <v>218</v>
      </c>
      <c r="S147" s="202" t="s">
        <v>218</v>
      </c>
      <c r="T147" s="125" t="str">
        <f t="shared" si="15"/>
        <v>Health and WellbeingInconclusive</v>
      </c>
      <c r="U147" s="126" t="str">
        <f t="shared" si="16"/>
        <v>VCSInconclusive</v>
      </c>
      <c r="V147" s="126"/>
      <c r="W147" s="125"/>
      <c r="AG147" s="203"/>
      <c r="AH147" s="203"/>
      <c r="AI147" s="203"/>
      <c r="AJ147" s="203"/>
      <c r="AK147" s="203"/>
      <c r="AL147" s="203"/>
      <c r="AM147" s="203"/>
      <c r="AN147" s="203"/>
      <c r="AO147" s="203"/>
    </row>
    <row r="148" spans="2:41" x14ac:dyDescent="0.25">
      <c r="B148" s="201" t="s">
        <v>5</v>
      </c>
      <c r="C148" s="202" t="s">
        <v>517</v>
      </c>
      <c r="D148" s="201" t="s">
        <v>221</v>
      </c>
      <c r="E148" s="201" t="s">
        <v>379</v>
      </c>
      <c r="F148" s="202" t="s">
        <v>329</v>
      </c>
      <c r="G148" s="202" t="s">
        <v>218</v>
      </c>
      <c r="H148" s="202" t="s">
        <v>218</v>
      </c>
      <c r="O148" s="202" t="s">
        <v>329</v>
      </c>
      <c r="T148" s="125" t="str">
        <f t="shared" si="15"/>
        <v>MentoringInconclusive</v>
      </c>
      <c r="U148" s="126" t="str">
        <f t="shared" si="16"/>
        <v>PublicInconclusive</v>
      </c>
      <c r="V148" s="126"/>
      <c r="W148" s="125"/>
      <c r="AG148" s="203"/>
      <c r="AH148" s="203"/>
      <c r="AI148" s="203"/>
      <c r="AJ148" s="203"/>
      <c r="AK148" s="203"/>
      <c r="AL148" s="203"/>
      <c r="AM148" s="203"/>
      <c r="AN148" s="203"/>
      <c r="AO148" s="203"/>
    </row>
    <row r="149" spans="2:41" x14ac:dyDescent="0.25">
      <c r="B149" s="201" t="s">
        <v>1073</v>
      </c>
      <c r="C149" s="202" t="s">
        <v>1000</v>
      </c>
      <c r="D149" s="201" t="s">
        <v>221</v>
      </c>
      <c r="E149" s="201" t="s">
        <v>21</v>
      </c>
      <c r="F149" s="202" t="s">
        <v>329</v>
      </c>
      <c r="G149" s="202" t="s">
        <v>329</v>
      </c>
      <c r="H149" s="202" t="s">
        <v>329</v>
      </c>
      <c r="I149" s="201" t="s">
        <v>218</v>
      </c>
      <c r="J149" s="201" t="s">
        <v>218</v>
      </c>
      <c r="K149" s="201" t="s">
        <v>218</v>
      </c>
      <c r="L149" s="202" t="s">
        <v>218</v>
      </c>
      <c r="M149" s="202" t="s">
        <v>329</v>
      </c>
      <c r="N149" s="202" t="s">
        <v>329</v>
      </c>
      <c r="O149" s="202" t="s">
        <v>218</v>
      </c>
      <c r="P149" s="202" t="s">
        <v>218</v>
      </c>
      <c r="Q149" s="202" t="s">
        <v>218</v>
      </c>
      <c r="R149" s="202" t="s">
        <v>329</v>
      </c>
      <c r="S149" s="202" t="s">
        <v>329</v>
      </c>
      <c r="T149" s="125" t="str">
        <f t="shared" si="15"/>
        <v>MentoringInconclusive</v>
      </c>
      <c r="U149" s="126" t="str">
        <f t="shared" si="16"/>
        <v>VCSInconclusive</v>
      </c>
      <c r="V149" s="126"/>
      <c r="W149" s="125"/>
      <c r="AG149" s="203"/>
      <c r="AH149" s="203"/>
      <c r="AI149" s="203"/>
      <c r="AJ149" s="203"/>
      <c r="AK149" s="203"/>
      <c r="AL149" s="203"/>
      <c r="AM149" s="203"/>
      <c r="AN149" s="203"/>
      <c r="AO149" s="203"/>
    </row>
    <row r="150" spans="2:41" x14ac:dyDescent="0.25">
      <c r="B150" s="201" t="s">
        <v>1084</v>
      </c>
      <c r="C150" s="202" t="s">
        <v>1000</v>
      </c>
      <c r="D150" s="201" t="s">
        <v>221</v>
      </c>
      <c r="E150" s="201" t="s">
        <v>21</v>
      </c>
      <c r="F150" s="202" t="s">
        <v>329</v>
      </c>
      <c r="G150" s="202" t="s">
        <v>329</v>
      </c>
      <c r="H150" s="202" t="s">
        <v>329</v>
      </c>
      <c r="I150" s="201" t="s">
        <v>218</v>
      </c>
      <c r="J150" s="201" t="s">
        <v>218</v>
      </c>
      <c r="K150" s="201" t="s">
        <v>218</v>
      </c>
      <c r="L150" s="202" t="s">
        <v>218</v>
      </c>
      <c r="M150" s="202" t="s">
        <v>329</v>
      </c>
      <c r="N150" s="202" t="s">
        <v>329</v>
      </c>
      <c r="O150" s="202" t="s">
        <v>218</v>
      </c>
      <c r="P150" s="202" t="s">
        <v>218</v>
      </c>
      <c r="Q150" s="202" t="s">
        <v>218</v>
      </c>
      <c r="R150" s="202" t="s">
        <v>329</v>
      </c>
      <c r="S150" s="202" t="s">
        <v>329</v>
      </c>
      <c r="T150" s="125" t="str">
        <f t="shared" si="15"/>
        <v>MentoringInconclusive</v>
      </c>
      <c r="U150" s="126" t="str">
        <f t="shared" si="16"/>
        <v>VCSInconclusive</v>
      </c>
      <c r="V150" s="126"/>
      <c r="W150" s="125"/>
      <c r="AG150" s="203"/>
      <c r="AH150" s="203"/>
      <c r="AI150" s="203"/>
      <c r="AJ150" s="203"/>
      <c r="AK150" s="203"/>
      <c r="AL150" s="203"/>
      <c r="AM150" s="203"/>
      <c r="AN150" s="203"/>
      <c r="AO150" s="203"/>
    </row>
    <row r="151" spans="2:41" x14ac:dyDescent="0.25">
      <c r="B151" s="201" t="s">
        <v>1040</v>
      </c>
      <c r="C151" s="202" t="s">
        <v>341</v>
      </c>
      <c r="D151" s="201" t="s">
        <v>584</v>
      </c>
      <c r="E151" s="201" t="s">
        <v>21</v>
      </c>
      <c r="F151" s="202" t="s">
        <v>329</v>
      </c>
      <c r="G151" s="202" t="s">
        <v>329</v>
      </c>
      <c r="H151" s="202" t="s">
        <v>218</v>
      </c>
      <c r="O151" s="202" t="s">
        <v>329</v>
      </c>
      <c r="T151" s="125" t="str">
        <f t="shared" si="15"/>
        <v>Multi-PurposeInconclusive</v>
      </c>
      <c r="U151" s="126" t="str">
        <f t="shared" si="16"/>
        <v>VCSInconclusive</v>
      </c>
      <c r="V151" s="126"/>
      <c r="W151" s="125"/>
      <c r="AG151" s="203"/>
      <c r="AH151" s="203"/>
      <c r="AI151" s="203"/>
      <c r="AJ151" s="203"/>
      <c r="AK151" s="203"/>
      <c r="AL151" s="203"/>
      <c r="AM151" s="203"/>
      <c r="AN151" s="203"/>
      <c r="AO151" s="203"/>
    </row>
    <row r="152" spans="2:41" x14ac:dyDescent="0.25">
      <c r="B152" s="201" t="s">
        <v>1003</v>
      </c>
      <c r="C152" s="202" t="s">
        <v>1009</v>
      </c>
      <c r="D152" s="201" t="s">
        <v>363</v>
      </c>
      <c r="E152" s="201" t="s">
        <v>21</v>
      </c>
      <c r="F152" s="202" t="s">
        <v>330</v>
      </c>
      <c r="G152" s="202" t="s">
        <v>330</v>
      </c>
      <c r="H152" s="202" t="s">
        <v>329</v>
      </c>
      <c r="O152" s="202" t="s">
        <v>330</v>
      </c>
      <c r="T152" s="125" t="str">
        <f t="shared" si="15"/>
        <v>EmploymentDecrease</v>
      </c>
      <c r="U152" s="126" t="str">
        <f t="shared" si="16"/>
        <v>VCSDecrease</v>
      </c>
      <c r="V152" s="126"/>
      <c r="W152" s="125"/>
      <c r="AG152" s="203"/>
      <c r="AH152" s="203"/>
      <c r="AI152" s="203"/>
      <c r="AJ152" s="203"/>
      <c r="AK152" s="203"/>
      <c r="AL152" s="203"/>
      <c r="AM152" s="203"/>
      <c r="AN152" s="203"/>
      <c r="AO152" s="203"/>
    </row>
    <row r="153" spans="2:41" x14ac:dyDescent="0.25">
      <c r="B153" s="201" t="s">
        <v>1018</v>
      </c>
      <c r="C153" s="202" t="s">
        <v>346</v>
      </c>
      <c r="D153" s="201" t="s">
        <v>363</v>
      </c>
      <c r="E153" s="201" t="s">
        <v>21</v>
      </c>
      <c r="F153" s="202" t="s">
        <v>329</v>
      </c>
      <c r="G153" s="202" t="s">
        <v>329</v>
      </c>
      <c r="H153" s="202" t="s">
        <v>329</v>
      </c>
      <c r="O153" s="202" t="s">
        <v>329</v>
      </c>
      <c r="T153" s="125" t="str">
        <f t="shared" si="15"/>
        <v>EmploymentInconclusive</v>
      </c>
      <c r="U153" s="126" t="str">
        <f t="shared" si="16"/>
        <v>VCSInconclusive</v>
      </c>
      <c r="V153" s="126"/>
      <c r="W153" s="125"/>
      <c r="AG153" s="203"/>
      <c r="AH153" s="203"/>
      <c r="AI153" s="203"/>
      <c r="AJ153" s="203"/>
      <c r="AK153" s="203"/>
      <c r="AL153" s="203"/>
      <c r="AM153" s="203"/>
      <c r="AN153" s="203"/>
      <c r="AO153" s="203"/>
    </row>
    <row r="154" spans="2:41" x14ac:dyDescent="0.25">
      <c r="B154" s="201" t="s">
        <v>319</v>
      </c>
      <c r="C154" s="202" t="s">
        <v>1002</v>
      </c>
      <c r="D154" s="201" t="s">
        <v>221</v>
      </c>
      <c r="E154" s="201" t="s">
        <v>21</v>
      </c>
      <c r="F154" s="202" t="s">
        <v>329</v>
      </c>
      <c r="G154" s="202" t="s">
        <v>329</v>
      </c>
      <c r="H154" s="202" t="s">
        <v>218</v>
      </c>
      <c r="O154" s="202" t="s">
        <v>329</v>
      </c>
      <c r="T154" s="125" t="str">
        <f t="shared" si="15"/>
        <v>MentoringInconclusive</v>
      </c>
      <c r="U154" s="126" t="str">
        <f t="shared" si="16"/>
        <v>VCSInconclusive</v>
      </c>
      <c r="V154" s="126"/>
      <c r="W154" s="125"/>
      <c r="AG154" s="203"/>
      <c r="AH154" s="203"/>
      <c r="AI154" s="203"/>
      <c r="AJ154" s="203"/>
      <c r="AK154" s="203"/>
      <c r="AL154" s="203"/>
      <c r="AM154" s="203"/>
      <c r="AN154" s="203"/>
      <c r="AO154" s="203"/>
    </row>
    <row r="155" spans="2:41" x14ac:dyDescent="0.25">
      <c r="B155" s="201" t="s">
        <v>409</v>
      </c>
      <c r="C155" s="202" t="s">
        <v>341</v>
      </c>
      <c r="D155" s="201" t="s">
        <v>427</v>
      </c>
      <c r="E155" s="201" t="s">
        <v>21</v>
      </c>
      <c r="F155" s="202" t="s">
        <v>329</v>
      </c>
      <c r="G155" s="202" t="s">
        <v>218</v>
      </c>
      <c r="H155" s="202" t="s">
        <v>218</v>
      </c>
      <c r="I155" s="201"/>
      <c r="J155" s="201"/>
      <c r="K155" s="201"/>
      <c r="L155" s="201"/>
      <c r="M155" s="201"/>
      <c r="N155" s="201"/>
      <c r="O155" s="202" t="s">
        <v>329</v>
      </c>
      <c r="P155" s="201"/>
      <c r="Q155" s="201"/>
      <c r="T155" s="125" t="str">
        <f t="shared" si="15"/>
        <v>ArtsInconclusive</v>
      </c>
      <c r="U155" s="126" t="str">
        <f t="shared" si="16"/>
        <v>VCSInconclusive</v>
      </c>
      <c r="V155" s="126"/>
      <c r="W155" s="125"/>
      <c r="AG155" s="203"/>
      <c r="AH155" s="203"/>
      <c r="AI155" s="203"/>
      <c r="AJ155" s="203"/>
      <c r="AK155" s="203"/>
      <c r="AL155" s="203"/>
      <c r="AM155" s="203"/>
      <c r="AN155" s="203"/>
      <c r="AO155" s="203"/>
    </row>
    <row r="156" spans="2:41" x14ac:dyDescent="0.25">
      <c r="B156" s="206" t="s">
        <v>417</v>
      </c>
      <c r="C156" s="202" t="s">
        <v>999</v>
      </c>
      <c r="D156" s="201" t="s">
        <v>177</v>
      </c>
      <c r="E156" s="201" t="s">
        <v>21</v>
      </c>
      <c r="F156" s="201" t="s">
        <v>329</v>
      </c>
      <c r="G156" s="201" t="s">
        <v>329</v>
      </c>
      <c r="H156" s="201" t="s">
        <v>218</v>
      </c>
      <c r="O156" s="202" t="s">
        <v>329</v>
      </c>
      <c r="R156" s="201"/>
      <c r="S156" s="201"/>
      <c r="T156" s="125" t="str">
        <f t="shared" si="15"/>
        <v>Health and WellbeingInconclusive</v>
      </c>
      <c r="U156" s="126" t="str">
        <f t="shared" si="16"/>
        <v>VCSInconclusive</v>
      </c>
      <c r="V156" s="126"/>
      <c r="W156" s="125"/>
      <c r="AG156" s="203"/>
      <c r="AH156" s="203"/>
      <c r="AI156" s="203"/>
      <c r="AJ156" s="203"/>
      <c r="AK156" s="203"/>
      <c r="AL156" s="203"/>
      <c r="AM156" s="203"/>
      <c r="AN156" s="203"/>
      <c r="AO156" s="203"/>
    </row>
    <row r="157" spans="2:41" x14ac:dyDescent="0.25">
      <c r="B157" s="205" t="s">
        <v>292</v>
      </c>
      <c r="C157" s="202" t="s">
        <v>999</v>
      </c>
      <c r="D157" s="201" t="s">
        <v>220</v>
      </c>
      <c r="E157" s="201" t="s">
        <v>21</v>
      </c>
      <c r="F157" s="201" t="s">
        <v>329</v>
      </c>
      <c r="G157" s="201" t="s">
        <v>329</v>
      </c>
      <c r="H157" s="202" t="s">
        <v>218</v>
      </c>
      <c r="O157" s="202" t="s">
        <v>329</v>
      </c>
      <c r="T157" s="125" t="str">
        <f t="shared" si="15"/>
        <v>Relationship BuildingInconclusive</v>
      </c>
      <c r="U157" s="126" t="str">
        <f t="shared" si="16"/>
        <v>VCSInconclusive</v>
      </c>
      <c r="V157" s="126"/>
      <c r="W157" s="125"/>
      <c r="AG157" s="203"/>
      <c r="AH157" s="203"/>
      <c r="AI157" s="203"/>
      <c r="AJ157" s="203"/>
      <c r="AK157" s="203"/>
      <c r="AL157" s="203"/>
      <c r="AM157" s="203"/>
      <c r="AN157" s="203"/>
      <c r="AO157" s="203"/>
    </row>
    <row r="158" spans="2:41" x14ac:dyDescent="0.25">
      <c r="B158" s="205" t="s">
        <v>291</v>
      </c>
      <c r="C158" s="202" t="s">
        <v>999</v>
      </c>
      <c r="D158" s="202" t="s">
        <v>220</v>
      </c>
      <c r="E158" s="201" t="s">
        <v>21</v>
      </c>
      <c r="F158" s="202" t="s">
        <v>329</v>
      </c>
      <c r="G158" s="201" t="s">
        <v>329</v>
      </c>
      <c r="H158" s="202" t="s">
        <v>218</v>
      </c>
      <c r="O158" s="202" t="s">
        <v>329</v>
      </c>
      <c r="T158" s="125" t="str">
        <f t="shared" si="15"/>
        <v>Relationship BuildingInconclusive</v>
      </c>
      <c r="U158" s="126" t="str">
        <f t="shared" si="16"/>
        <v>VCSInconclusive</v>
      </c>
      <c r="V158" s="126"/>
      <c r="W158" s="125"/>
      <c r="AG158" s="203"/>
      <c r="AH158" s="203"/>
      <c r="AI158" s="203"/>
      <c r="AJ158" s="203"/>
      <c r="AK158" s="203"/>
      <c r="AL158" s="203"/>
      <c r="AM158" s="203"/>
      <c r="AN158" s="203"/>
      <c r="AO158" s="203"/>
    </row>
    <row r="159" spans="2:41" x14ac:dyDescent="0.25">
      <c r="B159" s="201" t="s">
        <v>318</v>
      </c>
      <c r="C159" s="202" t="s">
        <v>348</v>
      </c>
      <c r="D159" s="202" t="s">
        <v>727</v>
      </c>
      <c r="E159" s="201" t="s">
        <v>379</v>
      </c>
      <c r="F159" s="202" t="s">
        <v>330</v>
      </c>
      <c r="G159" s="202" t="s">
        <v>330</v>
      </c>
      <c r="H159" s="202" t="s">
        <v>218</v>
      </c>
      <c r="O159" s="202" t="s">
        <v>330</v>
      </c>
      <c r="T159" s="125" t="str">
        <f t="shared" si="15"/>
        <v>Youth InterventionDecrease</v>
      </c>
      <c r="U159" s="126" t="str">
        <f t="shared" si="16"/>
        <v>PublicDecrease</v>
      </c>
      <c r="V159" s="126"/>
      <c r="W159" s="125"/>
      <c r="AG159" s="203"/>
      <c r="AH159" s="203"/>
      <c r="AI159" s="203"/>
      <c r="AJ159" s="203"/>
      <c r="AK159" s="203"/>
      <c r="AL159" s="203"/>
      <c r="AM159" s="203"/>
      <c r="AN159" s="203"/>
      <c r="AO159" s="203"/>
    </row>
    <row r="160" spans="2:41" x14ac:dyDescent="0.25">
      <c r="B160" s="201" t="s">
        <v>458</v>
      </c>
      <c r="C160" s="202" t="s">
        <v>518</v>
      </c>
      <c r="D160" s="201" t="s">
        <v>221</v>
      </c>
      <c r="E160" s="201" t="s">
        <v>379</v>
      </c>
      <c r="F160" s="202" t="s">
        <v>329</v>
      </c>
      <c r="G160" s="202" t="s">
        <v>329</v>
      </c>
      <c r="H160" s="202" t="s">
        <v>218</v>
      </c>
      <c r="O160" s="202" t="s">
        <v>329</v>
      </c>
      <c r="T160" s="125" t="str">
        <f t="shared" si="15"/>
        <v>MentoringInconclusive</v>
      </c>
      <c r="U160" s="126" t="str">
        <f t="shared" si="16"/>
        <v>PublicInconclusive</v>
      </c>
      <c r="V160" s="126"/>
      <c r="W160" s="125"/>
      <c r="AG160" s="203"/>
      <c r="AH160" s="203"/>
      <c r="AI160" s="203"/>
      <c r="AJ160" s="203"/>
      <c r="AK160" s="203"/>
      <c r="AL160" s="203"/>
      <c r="AM160" s="203"/>
      <c r="AN160" s="203"/>
      <c r="AO160" s="203"/>
    </row>
    <row r="161" spans="2:41" x14ac:dyDescent="0.25">
      <c r="B161" s="201" t="s">
        <v>576</v>
      </c>
      <c r="C161" s="202" t="s">
        <v>999</v>
      </c>
      <c r="D161" s="201" t="s">
        <v>221</v>
      </c>
      <c r="E161" s="201" t="s">
        <v>21</v>
      </c>
      <c r="F161" s="202" t="s">
        <v>330</v>
      </c>
      <c r="G161" s="202" t="s">
        <v>329</v>
      </c>
      <c r="H161" s="202" t="s">
        <v>329</v>
      </c>
      <c r="I161" s="201"/>
      <c r="J161" s="201"/>
      <c r="K161" s="201"/>
      <c r="L161" s="201"/>
      <c r="M161" s="201"/>
      <c r="N161" s="201"/>
      <c r="O161" s="202" t="s">
        <v>330</v>
      </c>
      <c r="P161" s="201"/>
      <c r="Q161" s="201"/>
      <c r="T161" s="125" t="str">
        <f t="shared" si="15"/>
        <v>MentoringDecrease</v>
      </c>
      <c r="U161" s="126" t="str">
        <f t="shared" si="16"/>
        <v>VCSDecrease</v>
      </c>
      <c r="V161" s="126"/>
      <c r="W161" s="125"/>
      <c r="AG161" s="203"/>
      <c r="AH161" s="203"/>
      <c r="AI161" s="203"/>
      <c r="AJ161" s="203"/>
      <c r="AK161" s="203"/>
      <c r="AL161" s="203"/>
      <c r="AM161" s="203"/>
      <c r="AN161" s="203"/>
      <c r="AO161" s="203"/>
    </row>
    <row r="162" spans="2:41" x14ac:dyDescent="0.25">
      <c r="B162" s="201" t="s">
        <v>75</v>
      </c>
      <c r="C162" s="202" t="s">
        <v>1001</v>
      </c>
      <c r="D162" s="201" t="s">
        <v>363</v>
      </c>
      <c r="E162" s="201" t="s">
        <v>21</v>
      </c>
      <c r="F162" s="201" t="s">
        <v>330</v>
      </c>
      <c r="G162" s="201" t="s">
        <v>330</v>
      </c>
      <c r="H162" s="201" t="s">
        <v>218</v>
      </c>
      <c r="I162" s="201"/>
      <c r="J162" s="201"/>
      <c r="K162" s="201"/>
      <c r="L162" s="201"/>
      <c r="M162" s="201"/>
      <c r="N162" s="201"/>
      <c r="O162" s="202" t="s">
        <v>330</v>
      </c>
      <c r="P162" s="201"/>
      <c r="Q162" s="201"/>
      <c r="R162" s="201"/>
      <c r="S162" s="201"/>
      <c r="T162" s="125" t="str">
        <f t="shared" si="15"/>
        <v>EmploymentDecrease</v>
      </c>
      <c r="U162" s="126" t="str">
        <f t="shared" si="16"/>
        <v>VCSDecrease</v>
      </c>
      <c r="V162" s="126"/>
      <c r="W162" s="125"/>
      <c r="AG162" s="203"/>
      <c r="AH162" s="203"/>
      <c r="AI162" s="203"/>
      <c r="AJ162" s="203"/>
      <c r="AK162" s="203"/>
      <c r="AL162" s="203"/>
      <c r="AM162" s="203"/>
      <c r="AN162" s="203"/>
      <c r="AO162" s="203"/>
    </row>
    <row r="163" spans="2:41" x14ac:dyDescent="0.25">
      <c r="B163" s="201" t="s">
        <v>739</v>
      </c>
      <c r="C163" s="202" t="s">
        <v>1001</v>
      </c>
      <c r="D163" s="201" t="s">
        <v>363</v>
      </c>
      <c r="E163" s="201" t="s">
        <v>21</v>
      </c>
      <c r="F163" s="201" t="s">
        <v>329</v>
      </c>
      <c r="G163" s="201" t="s">
        <v>330</v>
      </c>
      <c r="H163" s="201" t="s">
        <v>329</v>
      </c>
      <c r="O163" s="202" t="s">
        <v>329</v>
      </c>
      <c r="R163" s="201"/>
      <c r="S163" s="201"/>
      <c r="T163" s="125" t="str">
        <f t="shared" si="15"/>
        <v>EmploymentInconclusive</v>
      </c>
      <c r="U163" s="126" t="str">
        <f t="shared" si="16"/>
        <v>VCSInconclusive</v>
      </c>
      <c r="V163" s="126"/>
      <c r="W163" s="125"/>
      <c r="AG163" s="203"/>
      <c r="AH163" s="203"/>
      <c r="AI163" s="203"/>
      <c r="AJ163" s="203"/>
      <c r="AK163" s="203"/>
      <c r="AL163" s="203"/>
      <c r="AM163" s="203"/>
      <c r="AN163" s="203"/>
      <c r="AO163" s="203"/>
    </row>
    <row r="164" spans="2:41" x14ac:dyDescent="0.25">
      <c r="T164" s="126"/>
      <c r="U164" s="126"/>
      <c r="V164" s="126"/>
      <c r="W164" s="125"/>
      <c r="AG164" s="203"/>
      <c r="AH164" s="203"/>
      <c r="AI164" s="203"/>
      <c r="AJ164" s="203"/>
      <c r="AK164" s="203"/>
      <c r="AL164" s="203"/>
      <c r="AM164" s="203"/>
      <c r="AN164" s="203"/>
      <c r="AO164" s="203"/>
    </row>
    <row r="165" spans="2:41" x14ac:dyDescent="0.25">
      <c r="T165" s="126"/>
      <c r="U165" s="126"/>
      <c r="V165" s="126"/>
      <c r="W165" s="125"/>
      <c r="AG165" s="203"/>
      <c r="AH165" s="203"/>
      <c r="AI165" s="203"/>
      <c r="AJ165" s="203"/>
      <c r="AK165" s="203"/>
      <c r="AL165" s="203"/>
      <c r="AM165" s="203"/>
      <c r="AN165" s="203"/>
      <c r="AO165" s="203"/>
    </row>
    <row r="166" spans="2:41" ht="15.75" thickBot="1" x14ac:dyDescent="0.3">
      <c r="T166" s="126"/>
      <c r="U166" s="126"/>
      <c r="V166" s="126"/>
      <c r="W166" s="125"/>
      <c r="AG166" s="203"/>
      <c r="AH166" s="203"/>
      <c r="AI166" s="203"/>
      <c r="AJ166" s="203"/>
      <c r="AK166" s="203"/>
      <c r="AL166" s="203"/>
      <c r="AM166" s="203"/>
      <c r="AN166" s="203"/>
      <c r="AO166" s="203"/>
    </row>
    <row r="167" spans="2:41" ht="15.75" thickBot="1" x14ac:dyDescent="0.3">
      <c r="C167" s="207" t="s">
        <v>397</v>
      </c>
      <c r="G167" s="202"/>
      <c r="S167" s="126"/>
      <c r="T167" s="126"/>
      <c r="U167" s="126"/>
      <c r="V167" s="125"/>
      <c r="W167" s="125"/>
      <c r="AE167" s="203"/>
      <c r="AG167" s="203"/>
      <c r="AH167" s="203"/>
      <c r="AI167" s="203"/>
      <c r="AJ167" s="203"/>
      <c r="AK167" s="203"/>
      <c r="AL167" s="203"/>
      <c r="AM167" s="203"/>
      <c r="AN167" s="203"/>
    </row>
    <row r="168" spans="2:41" x14ac:dyDescent="0.25">
      <c r="B168" s="208" t="s">
        <v>886</v>
      </c>
      <c r="C168" s="209">
        <f>COUNTIF(F6:F163,E168)</f>
        <v>42</v>
      </c>
      <c r="E168" s="156" t="s">
        <v>710</v>
      </c>
      <c r="G168" s="202"/>
      <c r="S168" s="126"/>
      <c r="T168" s="126"/>
      <c r="U168" s="126"/>
      <c r="V168" s="125"/>
      <c r="W168" s="125"/>
      <c r="AE168" s="203"/>
      <c r="AG168" s="203"/>
      <c r="AH168" s="203"/>
      <c r="AI168" s="203"/>
      <c r="AJ168" s="203"/>
      <c r="AK168" s="203"/>
      <c r="AL168" s="203"/>
      <c r="AM168" s="203"/>
      <c r="AN168" s="203"/>
    </row>
    <row r="169" spans="2:41" x14ac:dyDescent="0.25">
      <c r="B169" s="210" t="s">
        <v>696</v>
      </c>
      <c r="C169" s="211">
        <f>COUNTIF(F6:F163,E169)</f>
        <v>8</v>
      </c>
      <c r="E169" s="156" t="s">
        <v>709</v>
      </c>
      <c r="G169" s="202"/>
      <c r="S169" s="126"/>
      <c r="T169" s="126"/>
      <c r="U169" s="126"/>
      <c r="V169" s="125"/>
      <c r="W169" s="125"/>
      <c r="AE169" s="203"/>
      <c r="AG169" s="203"/>
      <c r="AH169" s="203"/>
      <c r="AI169" s="203"/>
      <c r="AJ169" s="203"/>
      <c r="AK169" s="203"/>
      <c r="AL169" s="203"/>
      <c r="AM169" s="203"/>
      <c r="AN169" s="203"/>
    </row>
    <row r="170" spans="2:41" x14ac:dyDescent="0.25">
      <c r="B170" s="210" t="s">
        <v>398</v>
      </c>
      <c r="C170" s="211">
        <f>COUNTIF(F6:F163,E170)</f>
        <v>108</v>
      </c>
      <c r="E170" s="156" t="s">
        <v>564</v>
      </c>
      <c r="G170" s="202"/>
      <c r="S170" s="126"/>
      <c r="T170" s="126"/>
      <c r="U170" s="126"/>
      <c r="V170" s="125"/>
      <c r="W170" s="125"/>
      <c r="AE170" s="203"/>
      <c r="AG170" s="203"/>
      <c r="AH170" s="203"/>
      <c r="AI170" s="203"/>
      <c r="AJ170" s="203"/>
      <c r="AK170" s="203"/>
      <c r="AL170" s="203"/>
      <c r="AM170" s="203"/>
      <c r="AN170" s="203"/>
    </row>
    <row r="171" spans="2:41" x14ac:dyDescent="0.25">
      <c r="B171" s="212" t="s">
        <v>887</v>
      </c>
      <c r="C171" s="211">
        <f>SUMPRODUCT((F6:F163=E170)*(G6:G163=E168))</f>
        <v>14</v>
      </c>
      <c r="G171" s="202"/>
      <c r="S171" s="126"/>
      <c r="T171" s="126"/>
      <c r="U171" s="126"/>
      <c r="V171" s="125"/>
      <c r="W171" s="125"/>
      <c r="AE171" s="203"/>
      <c r="AG171" s="203"/>
      <c r="AH171" s="203"/>
      <c r="AI171" s="203"/>
      <c r="AJ171" s="203"/>
      <c r="AK171" s="203"/>
      <c r="AL171" s="203"/>
      <c r="AM171" s="203"/>
      <c r="AN171" s="203"/>
    </row>
    <row r="172" spans="2:41" x14ac:dyDescent="0.25">
      <c r="B172" s="213" t="s">
        <v>888</v>
      </c>
      <c r="C172" s="211">
        <f>COUNTIF(G6:G163,E168)</f>
        <v>49</v>
      </c>
      <c r="G172" s="202"/>
      <c r="S172" s="126"/>
      <c r="T172" s="126"/>
      <c r="U172" s="126"/>
      <c r="V172" s="125"/>
      <c r="W172" s="125"/>
      <c r="AE172" s="203"/>
      <c r="AG172" s="203"/>
      <c r="AH172" s="203"/>
      <c r="AI172" s="203"/>
      <c r="AJ172" s="203"/>
      <c r="AK172" s="203"/>
      <c r="AL172" s="203"/>
      <c r="AM172" s="203"/>
      <c r="AN172" s="203"/>
    </row>
    <row r="173" spans="2:41" x14ac:dyDescent="0.25">
      <c r="B173" s="213" t="s">
        <v>697</v>
      </c>
      <c r="C173" s="211">
        <f>COUNTIF(G6:G163,E169)</f>
        <v>3</v>
      </c>
      <c r="G173" s="202"/>
      <c r="S173" s="126"/>
      <c r="T173" s="126"/>
      <c r="U173" s="126"/>
      <c r="V173" s="125"/>
      <c r="W173" s="125"/>
      <c r="AE173" s="203"/>
      <c r="AG173" s="203"/>
      <c r="AH173" s="203"/>
      <c r="AI173" s="203"/>
      <c r="AJ173" s="203"/>
      <c r="AK173" s="203"/>
      <c r="AL173" s="203"/>
      <c r="AM173" s="203"/>
      <c r="AN173" s="203"/>
    </row>
    <row r="174" spans="2:41" x14ac:dyDescent="0.25">
      <c r="B174" s="213" t="s">
        <v>400</v>
      </c>
      <c r="C174" s="211">
        <f>COUNTIF(H6:H163,E169)</f>
        <v>8</v>
      </c>
      <c r="G174" s="202"/>
      <c r="S174" s="126"/>
      <c r="T174" s="126"/>
      <c r="U174" s="126"/>
      <c r="V174" s="125"/>
      <c r="W174" s="125"/>
      <c r="AE174" s="203"/>
      <c r="AG174" s="203"/>
      <c r="AH174" s="203"/>
      <c r="AI174" s="203"/>
      <c r="AJ174" s="203"/>
      <c r="AK174" s="203"/>
      <c r="AL174" s="203"/>
      <c r="AM174" s="203"/>
      <c r="AN174" s="203"/>
    </row>
    <row r="175" spans="2:41" x14ac:dyDescent="0.25">
      <c r="B175" s="213" t="s">
        <v>889</v>
      </c>
      <c r="C175" s="211">
        <f>COUNTIF(H6:H163,E168)</f>
        <v>2</v>
      </c>
      <c r="G175" s="202"/>
      <c r="S175" s="126"/>
      <c r="T175" s="126"/>
      <c r="U175" s="126"/>
      <c r="V175" s="125"/>
      <c r="W175" s="125"/>
      <c r="AE175" s="203"/>
      <c r="AG175" s="203"/>
      <c r="AH175" s="203"/>
      <c r="AI175" s="203"/>
      <c r="AJ175" s="203"/>
      <c r="AK175" s="203"/>
      <c r="AL175" s="203"/>
      <c r="AM175" s="203"/>
      <c r="AN175" s="203"/>
    </row>
    <row r="176" spans="2:41" x14ac:dyDescent="0.25">
      <c r="B176" s="214" t="s">
        <v>890</v>
      </c>
      <c r="C176" s="211">
        <f>COUNTIF(I6:I163,E168)</f>
        <v>0</v>
      </c>
      <c r="G176" s="202"/>
      <c r="S176" s="126"/>
      <c r="T176" s="126"/>
      <c r="U176" s="126"/>
      <c r="V176" s="125"/>
      <c r="W176" s="125"/>
      <c r="AE176" s="203"/>
      <c r="AG176" s="203"/>
      <c r="AH176" s="203"/>
      <c r="AI176" s="203"/>
      <c r="AJ176" s="203"/>
      <c r="AK176" s="203"/>
      <c r="AL176" s="203"/>
      <c r="AM176" s="203"/>
      <c r="AN176" s="203"/>
    </row>
    <row r="177" spans="2:40" x14ac:dyDescent="0.25">
      <c r="B177" s="214" t="s">
        <v>698</v>
      </c>
      <c r="C177" s="211">
        <f>COUNTIF(I6:I163,E169)</f>
        <v>0</v>
      </c>
      <c r="G177" s="202"/>
      <c r="S177" s="126"/>
      <c r="T177" s="126"/>
      <c r="U177" s="126"/>
      <c r="V177" s="125"/>
      <c r="W177" s="125"/>
      <c r="AE177" s="203"/>
      <c r="AG177" s="203"/>
      <c r="AH177" s="203"/>
      <c r="AI177" s="203"/>
      <c r="AJ177" s="203"/>
      <c r="AK177" s="203"/>
      <c r="AL177" s="203"/>
      <c r="AM177" s="203"/>
      <c r="AN177" s="203"/>
    </row>
    <row r="178" spans="2:40" x14ac:dyDescent="0.25">
      <c r="B178" s="214" t="s">
        <v>891</v>
      </c>
      <c r="C178" s="211">
        <f>COUNTIF(J6:J163,E168)</f>
        <v>0</v>
      </c>
      <c r="G178" s="202"/>
      <c r="S178" s="126"/>
      <c r="T178" s="126"/>
      <c r="U178" s="126"/>
      <c r="V178" s="125"/>
      <c r="W178" s="125"/>
      <c r="AE178" s="203"/>
      <c r="AG178" s="203"/>
      <c r="AH178" s="203"/>
      <c r="AI178" s="203"/>
      <c r="AJ178" s="203"/>
      <c r="AK178" s="203"/>
      <c r="AL178" s="203"/>
      <c r="AM178" s="203"/>
      <c r="AN178" s="203"/>
    </row>
    <row r="179" spans="2:40" x14ac:dyDescent="0.25">
      <c r="B179" s="214" t="s">
        <v>699</v>
      </c>
      <c r="C179" s="211">
        <f>COUNTIF(J6:J163,E169)</f>
        <v>2</v>
      </c>
      <c r="G179" s="202"/>
      <c r="S179" s="126"/>
      <c r="T179" s="126"/>
      <c r="U179" s="126"/>
      <c r="V179" s="125"/>
      <c r="W179" s="125"/>
      <c r="AE179" s="203"/>
      <c r="AG179" s="203"/>
      <c r="AH179" s="203"/>
      <c r="AI179" s="203"/>
      <c r="AJ179" s="203"/>
      <c r="AK179" s="203"/>
      <c r="AL179" s="203"/>
      <c r="AM179" s="203"/>
      <c r="AN179" s="203"/>
    </row>
    <row r="180" spans="2:40" x14ac:dyDescent="0.25">
      <c r="B180" s="214" t="s">
        <v>892</v>
      </c>
      <c r="C180" s="211">
        <f>COUNTIF(K6:K163,E168)</f>
        <v>2</v>
      </c>
      <c r="G180" s="202"/>
      <c r="S180" s="126"/>
      <c r="T180" s="126"/>
      <c r="U180" s="126"/>
      <c r="V180" s="125"/>
      <c r="W180" s="125"/>
      <c r="AE180" s="203"/>
      <c r="AG180" s="203"/>
      <c r="AH180" s="203"/>
      <c r="AI180" s="203"/>
      <c r="AJ180" s="203"/>
      <c r="AK180" s="203"/>
      <c r="AL180" s="203"/>
      <c r="AM180" s="203"/>
      <c r="AN180" s="203"/>
    </row>
    <row r="181" spans="2:40" x14ac:dyDescent="0.25">
      <c r="B181" s="214" t="s">
        <v>700</v>
      </c>
      <c r="C181" s="211">
        <f>COUNTIF(K6:K163,E169)</f>
        <v>0</v>
      </c>
      <c r="G181" s="202"/>
      <c r="S181" s="126"/>
      <c r="T181" s="126"/>
      <c r="U181" s="126"/>
      <c r="V181" s="125"/>
      <c r="W181" s="125"/>
      <c r="AE181" s="203"/>
      <c r="AG181" s="203"/>
      <c r="AH181" s="203"/>
      <c r="AI181" s="203"/>
      <c r="AJ181" s="203"/>
      <c r="AK181" s="203"/>
      <c r="AL181" s="203"/>
      <c r="AM181" s="203"/>
      <c r="AN181" s="203"/>
    </row>
    <row r="182" spans="2:40" x14ac:dyDescent="0.25">
      <c r="B182" s="214" t="s">
        <v>893</v>
      </c>
      <c r="C182" s="211">
        <f>COUNTIF(L6:L163,E168)</f>
        <v>1</v>
      </c>
      <c r="G182" s="202"/>
      <c r="S182" s="126"/>
      <c r="T182" s="126"/>
      <c r="U182" s="126"/>
      <c r="V182" s="125"/>
      <c r="W182" s="125"/>
      <c r="AE182" s="203"/>
      <c r="AG182" s="203"/>
      <c r="AH182" s="203"/>
      <c r="AI182" s="203"/>
      <c r="AJ182" s="203"/>
      <c r="AK182" s="203"/>
      <c r="AL182" s="203"/>
      <c r="AM182" s="203"/>
      <c r="AN182" s="203"/>
    </row>
    <row r="183" spans="2:40" x14ac:dyDescent="0.25">
      <c r="B183" s="214" t="s">
        <v>701</v>
      </c>
      <c r="C183" s="211">
        <f>COUNTIF(L6:L163,E169)</f>
        <v>0</v>
      </c>
      <c r="G183" s="202"/>
      <c r="S183" s="126"/>
      <c r="T183" s="126"/>
      <c r="U183" s="126"/>
      <c r="V183" s="125"/>
      <c r="W183" s="125"/>
      <c r="AE183" s="203"/>
      <c r="AG183" s="203"/>
      <c r="AH183" s="203"/>
      <c r="AI183" s="203"/>
      <c r="AJ183" s="203"/>
      <c r="AK183" s="203"/>
      <c r="AL183" s="203"/>
      <c r="AM183" s="203"/>
      <c r="AN183" s="203"/>
    </row>
    <row r="184" spans="2:40" x14ac:dyDescent="0.25">
      <c r="B184" s="214" t="s">
        <v>894</v>
      </c>
      <c r="C184" s="211">
        <f>COUNTIF(M6:M163,E168)</f>
        <v>1</v>
      </c>
      <c r="G184" s="202"/>
      <c r="S184" s="126"/>
      <c r="T184" s="126"/>
      <c r="U184" s="126"/>
      <c r="V184" s="125"/>
      <c r="W184" s="125"/>
      <c r="AE184" s="203"/>
      <c r="AG184" s="203"/>
      <c r="AH184" s="203"/>
      <c r="AI184" s="203"/>
      <c r="AJ184" s="203"/>
      <c r="AK184" s="203"/>
      <c r="AL184" s="203"/>
      <c r="AM184" s="203"/>
      <c r="AN184" s="203"/>
    </row>
    <row r="185" spans="2:40" x14ac:dyDescent="0.25">
      <c r="B185" s="214" t="s">
        <v>702</v>
      </c>
      <c r="C185" s="211">
        <f>COUNTIF(M6:M163,E169)</f>
        <v>1</v>
      </c>
      <c r="G185" s="202"/>
      <c r="S185" s="126"/>
      <c r="T185" s="126"/>
      <c r="U185" s="126"/>
      <c r="V185" s="125"/>
      <c r="W185" s="125"/>
      <c r="AE185" s="203"/>
      <c r="AG185" s="203"/>
      <c r="AH185" s="203"/>
      <c r="AI185" s="203"/>
      <c r="AJ185" s="203"/>
      <c r="AK185" s="203"/>
      <c r="AL185" s="203"/>
      <c r="AM185" s="203"/>
      <c r="AN185" s="203"/>
    </row>
    <row r="186" spans="2:40" x14ac:dyDescent="0.25">
      <c r="B186" s="214" t="s">
        <v>895</v>
      </c>
      <c r="C186" s="211">
        <f>COUNTIF(N6:N163,E168)</f>
        <v>1</v>
      </c>
      <c r="G186" s="202"/>
      <c r="S186" s="126"/>
      <c r="T186" s="126"/>
      <c r="U186" s="126"/>
      <c r="V186" s="125"/>
      <c r="W186" s="125"/>
      <c r="AE186" s="203"/>
      <c r="AG186" s="203"/>
      <c r="AH186" s="203"/>
      <c r="AI186" s="203"/>
      <c r="AJ186" s="203"/>
      <c r="AK186" s="203"/>
      <c r="AL186" s="203"/>
      <c r="AM186" s="203"/>
      <c r="AN186" s="203"/>
    </row>
    <row r="187" spans="2:40" x14ac:dyDescent="0.25">
      <c r="B187" s="214" t="s">
        <v>703</v>
      </c>
      <c r="C187" s="211">
        <f>COUNTIF(N6:N163,E169)</f>
        <v>0</v>
      </c>
      <c r="G187" s="202"/>
      <c r="S187" s="126"/>
      <c r="T187" s="126"/>
      <c r="U187" s="126"/>
      <c r="V187" s="125"/>
      <c r="W187" s="125"/>
      <c r="AE187" s="203"/>
      <c r="AG187" s="203"/>
      <c r="AH187" s="203"/>
      <c r="AI187" s="203"/>
      <c r="AJ187" s="203"/>
      <c r="AK187" s="203"/>
      <c r="AL187" s="203"/>
      <c r="AM187" s="203"/>
      <c r="AN187" s="203"/>
    </row>
    <row r="188" spans="2:40" x14ac:dyDescent="0.25">
      <c r="B188" s="214" t="s">
        <v>896</v>
      </c>
      <c r="C188" s="211">
        <f>COUNTIF(O6:O163,E168)</f>
        <v>33</v>
      </c>
      <c r="G188" s="202"/>
      <c r="S188" s="126"/>
      <c r="T188" s="126"/>
      <c r="U188" s="126"/>
      <c r="V188" s="125"/>
      <c r="W188" s="125"/>
      <c r="AE188" s="203"/>
      <c r="AG188" s="203"/>
      <c r="AH188" s="203"/>
      <c r="AI188" s="203"/>
      <c r="AJ188" s="203"/>
      <c r="AK188" s="203"/>
      <c r="AL188" s="203"/>
      <c r="AM188" s="203"/>
      <c r="AN188" s="203"/>
    </row>
    <row r="189" spans="2:40" x14ac:dyDescent="0.25">
      <c r="B189" s="214" t="s">
        <v>704</v>
      </c>
      <c r="C189" s="211">
        <f>COUNTIF(O6:O163,E169)</f>
        <v>6</v>
      </c>
      <c r="G189" s="202"/>
      <c r="S189" s="126"/>
      <c r="T189" s="126"/>
      <c r="U189" s="126"/>
      <c r="V189" s="125"/>
      <c r="W189" s="125"/>
      <c r="AE189" s="203"/>
      <c r="AG189" s="203"/>
      <c r="AH189" s="203"/>
      <c r="AI189" s="203"/>
      <c r="AJ189" s="203"/>
      <c r="AK189" s="203"/>
      <c r="AL189" s="203"/>
      <c r="AM189" s="203"/>
      <c r="AN189" s="203"/>
    </row>
    <row r="190" spans="2:40" x14ac:dyDescent="0.25">
      <c r="B190" s="214" t="s">
        <v>897</v>
      </c>
      <c r="C190" s="211">
        <f>COUNTIF(P6:P163,E168)</f>
        <v>0</v>
      </c>
      <c r="G190" s="202"/>
      <c r="S190" s="126"/>
      <c r="T190" s="126"/>
      <c r="U190" s="126"/>
      <c r="V190" s="125"/>
      <c r="W190" s="125"/>
      <c r="AE190" s="203"/>
      <c r="AG190" s="203"/>
      <c r="AH190" s="203"/>
      <c r="AI190" s="203"/>
      <c r="AJ190" s="203"/>
      <c r="AK190" s="203"/>
      <c r="AL190" s="203"/>
      <c r="AM190" s="203"/>
      <c r="AN190" s="203"/>
    </row>
    <row r="191" spans="2:40" x14ac:dyDescent="0.25">
      <c r="B191" s="214" t="s">
        <v>706</v>
      </c>
      <c r="C191" s="211">
        <f>COUNTIF(P6:P163,E169)</f>
        <v>0</v>
      </c>
      <c r="G191" s="202"/>
      <c r="S191" s="126"/>
      <c r="T191" s="126"/>
      <c r="U191" s="126"/>
      <c r="V191" s="125"/>
      <c r="W191" s="125"/>
      <c r="AE191" s="203"/>
      <c r="AG191" s="203"/>
      <c r="AH191" s="203"/>
      <c r="AI191" s="203"/>
      <c r="AJ191" s="203"/>
      <c r="AK191" s="203"/>
      <c r="AL191" s="203"/>
      <c r="AM191" s="203"/>
      <c r="AN191" s="203"/>
    </row>
    <row r="192" spans="2:40" x14ac:dyDescent="0.25">
      <c r="B192" s="214" t="s">
        <v>898</v>
      </c>
      <c r="C192" s="211">
        <f>COUNTIF(Q6:Q163,E168)</f>
        <v>1</v>
      </c>
      <c r="G192" s="202"/>
      <c r="S192" s="126"/>
      <c r="T192" s="126"/>
      <c r="U192" s="126"/>
      <c r="V192" s="125"/>
      <c r="W192" s="125"/>
      <c r="AE192" s="203"/>
      <c r="AG192" s="203"/>
      <c r="AH192" s="203"/>
      <c r="AI192" s="203"/>
      <c r="AJ192" s="203"/>
      <c r="AK192" s="203"/>
      <c r="AL192" s="203"/>
      <c r="AM192" s="203"/>
      <c r="AN192" s="203"/>
    </row>
    <row r="193" spans="2:41" x14ac:dyDescent="0.25">
      <c r="B193" s="214" t="s">
        <v>705</v>
      </c>
      <c r="C193" s="211">
        <f>COUNTIF(Q6:Q163,E169)</f>
        <v>0</v>
      </c>
      <c r="G193" s="202"/>
      <c r="S193" s="126"/>
      <c r="T193" s="126"/>
      <c r="U193" s="126"/>
      <c r="V193" s="125"/>
      <c r="W193" s="125"/>
      <c r="AE193" s="203"/>
      <c r="AG193" s="203"/>
      <c r="AH193" s="203"/>
      <c r="AI193" s="203"/>
      <c r="AJ193" s="203"/>
      <c r="AK193" s="203"/>
      <c r="AL193" s="203"/>
      <c r="AM193" s="203"/>
      <c r="AN193" s="203"/>
    </row>
    <row r="194" spans="2:41" x14ac:dyDescent="0.25">
      <c r="B194" s="214" t="s">
        <v>899</v>
      </c>
      <c r="C194" s="211">
        <f>COUNTIF(R6:R163,E168)</f>
        <v>3</v>
      </c>
      <c r="G194" s="202"/>
      <c r="S194" s="126"/>
      <c r="T194" s="126"/>
      <c r="U194" s="126"/>
      <c r="V194" s="125"/>
      <c r="W194" s="125"/>
      <c r="AE194" s="203"/>
      <c r="AG194" s="203"/>
      <c r="AH194" s="203"/>
      <c r="AI194" s="203"/>
      <c r="AJ194" s="203"/>
      <c r="AK194" s="203"/>
      <c r="AL194" s="203"/>
      <c r="AM194" s="203"/>
      <c r="AN194" s="203"/>
    </row>
    <row r="195" spans="2:41" x14ac:dyDescent="0.25">
      <c r="B195" s="214" t="s">
        <v>707</v>
      </c>
      <c r="C195" s="211">
        <f>COUNTIF(R6:R163,E169)</f>
        <v>0</v>
      </c>
      <c r="G195" s="202"/>
      <c r="S195" s="126"/>
      <c r="T195" s="126"/>
      <c r="U195" s="126"/>
      <c r="V195" s="125"/>
      <c r="W195" s="125"/>
      <c r="AE195" s="203"/>
      <c r="AG195" s="203"/>
      <c r="AH195" s="203"/>
      <c r="AI195" s="203"/>
      <c r="AJ195" s="203"/>
      <c r="AK195" s="203"/>
      <c r="AL195" s="203"/>
      <c r="AM195" s="203"/>
      <c r="AN195" s="203"/>
    </row>
    <row r="196" spans="2:41" x14ac:dyDescent="0.25">
      <c r="B196" s="214" t="s">
        <v>900</v>
      </c>
      <c r="C196" s="211">
        <f>COUNTIF(S6:S163,E168)</f>
        <v>2</v>
      </c>
      <c r="G196" s="202"/>
      <c r="S196" s="126"/>
      <c r="T196" s="126"/>
      <c r="U196" s="126"/>
      <c r="V196" s="125"/>
      <c r="W196" s="125"/>
      <c r="AE196" s="203"/>
      <c r="AG196" s="203"/>
      <c r="AH196" s="203"/>
      <c r="AI196" s="203"/>
      <c r="AJ196" s="203"/>
      <c r="AK196" s="203"/>
      <c r="AL196" s="203"/>
      <c r="AM196" s="203"/>
      <c r="AN196" s="203"/>
    </row>
    <row r="197" spans="2:41" ht="15.75" thickBot="1" x14ac:dyDescent="0.3">
      <c r="B197" s="215" t="s">
        <v>708</v>
      </c>
      <c r="C197" s="216">
        <f>COUNTIF(S6:S163,E169)</f>
        <v>0</v>
      </c>
      <c r="G197" s="202"/>
      <c r="S197" s="126"/>
      <c r="T197" s="126"/>
      <c r="U197" s="126"/>
      <c r="V197" s="125"/>
      <c r="W197" s="125"/>
      <c r="AE197" s="203"/>
      <c r="AG197" s="203"/>
      <c r="AH197" s="203"/>
      <c r="AI197" s="203"/>
      <c r="AJ197" s="203"/>
      <c r="AK197" s="203"/>
      <c r="AL197" s="203"/>
      <c r="AM197" s="203"/>
      <c r="AN197" s="203"/>
    </row>
    <row r="198" spans="2:41" x14ac:dyDescent="0.25">
      <c r="B198" s="242"/>
      <c r="C198" s="242"/>
      <c r="D198" s="242"/>
      <c r="T198" s="126"/>
      <c r="U198" s="126"/>
      <c r="V198" s="126"/>
      <c r="W198" s="125"/>
      <c r="AG198" s="203"/>
      <c r="AH198" s="203"/>
      <c r="AI198" s="203"/>
      <c r="AJ198" s="203"/>
      <c r="AK198" s="203"/>
      <c r="AL198" s="203"/>
      <c r="AM198" s="203"/>
      <c r="AN198" s="203"/>
      <c r="AO198" s="203"/>
    </row>
    <row r="199" spans="2:41" ht="17.25" x14ac:dyDescent="0.25">
      <c r="B199" s="60" t="s">
        <v>1038</v>
      </c>
      <c r="T199" s="126"/>
      <c r="U199" s="126"/>
      <c r="V199" s="126"/>
      <c r="W199" s="125"/>
      <c r="AG199" s="203"/>
      <c r="AH199" s="203"/>
      <c r="AI199" s="203"/>
      <c r="AJ199" s="203"/>
      <c r="AK199" s="203"/>
      <c r="AL199" s="203"/>
      <c r="AM199" s="203"/>
      <c r="AN199" s="203"/>
      <c r="AO199" s="203"/>
    </row>
    <row r="200" spans="2:41" ht="36.75" customHeight="1" x14ac:dyDescent="0.25">
      <c r="B200" s="307" t="s">
        <v>1035</v>
      </c>
      <c r="C200" s="307"/>
      <c r="D200" s="307"/>
      <c r="T200" s="126"/>
      <c r="U200" s="126"/>
      <c r="V200" s="126"/>
      <c r="W200" s="125"/>
      <c r="AG200" s="203"/>
      <c r="AH200" s="203"/>
      <c r="AI200" s="203"/>
      <c r="AJ200" s="203"/>
      <c r="AK200" s="203"/>
      <c r="AL200" s="203"/>
      <c r="AM200" s="203"/>
      <c r="AN200" s="203"/>
      <c r="AO200" s="203"/>
    </row>
    <row r="201" spans="2:41" x14ac:dyDescent="0.25">
      <c r="T201" s="126"/>
      <c r="U201" s="126"/>
      <c r="V201" s="126"/>
      <c r="W201" s="125"/>
      <c r="AG201" s="203"/>
      <c r="AH201" s="203"/>
      <c r="AI201" s="203"/>
      <c r="AJ201" s="203"/>
      <c r="AK201" s="203"/>
      <c r="AL201" s="203"/>
      <c r="AM201" s="203"/>
      <c r="AN201" s="203"/>
      <c r="AO201" s="203"/>
    </row>
    <row r="65572" spans="5:5" x14ac:dyDescent="0.25">
      <c r="E65572" s="201" t="s">
        <v>21</v>
      </c>
    </row>
  </sheetData>
  <mergeCells count="24">
    <mergeCell ref="R2:S2"/>
    <mergeCell ref="H3:H5"/>
    <mergeCell ref="B3:B5"/>
    <mergeCell ref="D3:D5"/>
    <mergeCell ref="E3:E5"/>
    <mergeCell ref="F3:F5"/>
    <mergeCell ref="G3:G5"/>
    <mergeCell ref="C3:C5"/>
    <mergeCell ref="R3:R5"/>
    <mergeCell ref="S3:S5"/>
    <mergeCell ref="I3:I5"/>
    <mergeCell ref="J3:J5"/>
    <mergeCell ref="Q3:Q5"/>
    <mergeCell ref="P3:P5"/>
    <mergeCell ref="O3:O5"/>
    <mergeCell ref="N3:N5"/>
    <mergeCell ref="B200:D200"/>
    <mergeCell ref="I1:Q1"/>
    <mergeCell ref="I2:K2"/>
    <mergeCell ref="L2:N2"/>
    <mergeCell ref="O2:Q2"/>
    <mergeCell ref="M3:M5"/>
    <mergeCell ref="L3:L5"/>
    <mergeCell ref="K3:K5"/>
  </mergeCells>
  <phoneticPr fontId="3" type="noConversion"/>
  <pageMargins left="0.75" right="0.75" top="1" bottom="1" header="0.5" footer="0.5"/>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3:A44"/>
  <sheetViews>
    <sheetView zoomScaleNormal="100" workbookViewId="0"/>
  </sheetViews>
  <sheetFormatPr defaultRowHeight="12.75" x14ac:dyDescent="0.2"/>
  <cols>
    <col min="1" max="16384" width="9.140625" style="64"/>
  </cols>
  <sheetData>
    <row r="43" spans="1:1" ht="15" x14ac:dyDescent="0.25">
      <c r="A43" s="70" t="s">
        <v>70</v>
      </c>
    </row>
    <row r="44" spans="1:1" ht="15" x14ac:dyDescent="0.25">
      <c r="A44" s="71" t="s">
        <v>71</v>
      </c>
    </row>
  </sheetData>
  <phoneticPr fontId="3" type="noConversion"/>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64"/>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77.5703125"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664</v>
      </c>
    </row>
    <row r="2" spans="1:18" ht="15" x14ac:dyDescent="0.25">
      <c r="B2" s="8"/>
    </row>
    <row r="3" spans="1:18" ht="85.5" x14ac:dyDescent="0.2">
      <c r="B3" s="61" t="s">
        <v>421</v>
      </c>
    </row>
    <row r="4" spans="1:18" ht="15" x14ac:dyDescent="0.25">
      <c r="B4" s="8"/>
      <c r="N4" s="99"/>
      <c r="O4" s="315" t="s">
        <v>397</v>
      </c>
      <c r="P4" s="316"/>
      <c r="Q4" s="315" t="s">
        <v>573</v>
      </c>
      <c r="R4" s="316"/>
    </row>
    <row r="5" spans="1:18" s="9" customFormat="1" ht="51.75" customHeight="1" x14ac:dyDescent="0.25">
      <c r="A5" s="8"/>
      <c r="B5" s="8" t="s">
        <v>381</v>
      </c>
      <c r="C5" s="11" t="s">
        <v>281</v>
      </c>
      <c r="D5" s="11" t="s">
        <v>129</v>
      </c>
      <c r="E5" s="11" t="s">
        <v>282</v>
      </c>
      <c r="F5" s="11" t="s">
        <v>524</v>
      </c>
      <c r="G5" s="11" t="s">
        <v>371</v>
      </c>
      <c r="H5" s="62" t="s">
        <v>469</v>
      </c>
      <c r="I5" s="62" t="s">
        <v>470</v>
      </c>
      <c r="J5" s="11" t="s">
        <v>563</v>
      </c>
      <c r="K5" s="16"/>
      <c r="L5" s="97" t="s">
        <v>570</v>
      </c>
      <c r="M5" s="97" t="s">
        <v>571</v>
      </c>
      <c r="N5" s="101" t="s">
        <v>563</v>
      </c>
      <c r="O5" s="101" t="s">
        <v>329</v>
      </c>
      <c r="P5" s="102" t="s">
        <v>812</v>
      </c>
      <c r="Q5" s="101" t="s">
        <v>329</v>
      </c>
      <c r="R5" s="102" t="s">
        <v>812</v>
      </c>
    </row>
    <row r="6" spans="1:18" ht="14.25" x14ac:dyDescent="0.2">
      <c r="B6" s="9" t="s">
        <v>410</v>
      </c>
      <c r="C6" s="43" t="s">
        <v>279</v>
      </c>
      <c r="D6" s="56">
        <v>-3.1237049999999988</v>
      </c>
      <c r="E6" s="50">
        <v>168</v>
      </c>
      <c r="F6" s="56">
        <v>11.033368000000001</v>
      </c>
      <c r="G6" s="56">
        <v>4.7859569999999998</v>
      </c>
      <c r="H6" s="56">
        <v>7.9096630000000019</v>
      </c>
      <c r="I6" s="56">
        <v>7.9096630000000019</v>
      </c>
      <c r="J6" t="str">
        <f>IF(AND(E6&gt;=$L$6,E6&lt;=$M$6),$N$6,IF(AND(E6&gt;=$L$7,E6&lt;=$M$7),$N$7,IF(AND(E6&gt;=$L$11,E6&lt;=$M$11),$N$8,IF(AND(E6&gt;=$L$12,E6&lt;=$M$12),$N$9,IF(AND(E6&gt;=$L$14,E6&lt;=$M$14),$N$10,$N$11)))))</f>
        <v>101-200</v>
      </c>
      <c r="L6" s="97">
        <v>30</v>
      </c>
      <c r="M6" s="97">
        <v>100</v>
      </c>
      <c r="N6" s="178" t="s">
        <v>565</v>
      </c>
      <c r="O6" s="103">
        <f t="shared" ref="O6:O11" si="0">COUNTIF($J$6:$J$91,$N6)</f>
        <v>34</v>
      </c>
      <c r="P6" s="104">
        <f t="shared" ref="P6:P11" si="1">COUNTIF($J$92:$J$138,$N6)</f>
        <v>11</v>
      </c>
      <c r="Q6" s="105">
        <f t="shared" ref="Q6:Q11" si="2">O6/$O$12</f>
        <v>0.39534883720930231</v>
      </c>
      <c r="R6" s="100">
        <f t="shared" ref="R6:R11" si="3">P6/$P$12</f>
        <v>0.23404255319148937</v>
      </c>
    </row>
    <row r="7" spans="1:18" ht="14.25" x14ac:dyDescent="0.2">
      <c r="B7" s="9" t="s">
        <v>807</v>
      </c>
      <c r="C7" s="43" t="s">
        <v>279</v>
      </c>
      <c r="D7" s="56">
        <v>6.7019899999999968</v>
      </c>
      <c r="E7" s="50">
        <v>43</v>
      </c>
      <c r="F7" s="56">
        <v>8.8801600000000001</v>
      </c>
      <c r="G7" s="56">
        <v>22.284140000000001</v>
      </c>
      <c r="H7" s="56">
        <v>15.58215</v>
      </c>
      <c r="I7" s="56">
        <v>15.58215</v>
      </c>
      <c r="J7" t="str">
        <f>IF(AND(E7&gt;=$L$6,E7&lt;=$M$6),$N$6,IF(AND(E7&gt;=$L$7,E7&lt;=$M$7),$N$7,IF(AND(E7&gt;=$L$11,E7&lt;=$M$11),$N$8,IF(AND(E7&gt;=$L$12,E7&lt;=$M$12),$N$9,IF(AND(E7&gt;=$L$14,E7&lt;=$M$14),$N$10,$N$11)))))</f>
        <v>30-100</v>
      </c>
      <c r="L7" s="97">
        <v>101</v>
      </c>
      <c r="M7" s="97">
        <v>200</v>
      </c>
      <c r="N7" s="178" t="s">
        <v>566</v>
      </c>
      <c r="O7" s="103">
        <f t="shared" si="0"/>
        <v>15</v>
      </c>
      <c r="P7" s="104">
        <f t="shared" si="1"/>
        <v>3</v>
      </c>
      <c r="Q7" s="105">
        <f t="shared" si="2"/>
        <v>0.1744186046511628</v>
      </c>
      <c r="R7" s="100">
        <f t="shared" si="3"/>
        <v>6.3829787234042548E-2</v>
      </c>
    </row>
    <row r="8" spans="1:18" ht="14.25" x14ac:dyDescent="0.2">
      <c r="B8" s="9" t="s">
        <v>1078</v>
      </c>
      <c r="C8" s="43" t="s">
        <v>279</v>
      </c>
      <c r="D8" s="56">
        <v>-3</v>
      </c>
      <c r="E8" s="50">
        <v>44</v>
      </c>
      <c r="F8" s="56">
        <v>2</v>
      </c>
      <c r="G8" s="56">
        <v>10</v>
      </c>
      <c r="H8" s="56">
        <v>13</v>
      </c>
      <c r="I8" s="56">
        <v>13</v>
      </c>
      <c r="J8" t="s">
        <v>565</v>
      </c>
      <c r="L8" s="97"/>
      <c r="M8" s="97"/>
      <c r="N8" s="178" t="s">
        <v>567</v>
      </c>
      <c r="O8" s="103">
        <f t="shared" si="0"/>
        <v>18</v>
      </c>
      <c r="P8" s="104">
        <f t="shared" si="1"/>
        <v>6</v>
      </c>
      <c r="Q8" s="105">
        <f t="shared" si="2"/>
        <v>0.20930232558139536</v>
      </c>
      <c r="R8" s="100">
        <f t="shared" si="3"/>
        <v>0.1276595744680851</v>
      </c>
    </row>
    <row r="9" spans="1:18" ht="14.25" x14ac:dyDescent="0.2">
      <c r="B9" s="9" t="s">
        <v>844</v>
      </c>
      <c r="C9" s="43" t="s">
        <v>279</v>
      </c>
      <c r="D9" s="56">
        <v>3.8798173073978801</v>
      </c>
      <c r="E9" s="50">
        <v>257</v>
      </c>
      <c r="F9" s="56">
        <v>2.2549316581482399</v>
      </c>
      <c r="G9" s="56">
        <v>10.014566272944</v>
      </c>
      <c r="H9" s="56">
        <v>6.1347489655461196</v>
      </c>
      <c r="I9" s="56">
        <v>6.1347489655461196</v>
      </c>
      <c r="J9" t="str">
        <f t="shared" ref="J9:J40" si="4">IF(AND(E9&gt;=$L$6,E9&lt;=$M$6),$N$6,IF(AND(E9&gt;=$L$7,E9&lt;=$M$7),$N$7,IF(AND(E9&gt;=$L$11,E9&lt;=$M$11),$N$8,IF(AND(E9&gt;=$L$12,E9&lt;=$M$12),$N$9,IF(AND(E9&gt;=$L$14,E9&lt;=$M$14),$N$10,$N$11)))))</f>
        <v>201-300</v>
      </c>
      <c r="L9" s="97"/>
      <c r="M9" s="97"/>
      <c r="N9" s="178" t="s">
        <v>568</v>
      </c>
      <c r="O9" s="103">
        <f t="shared" si="0"/>
        <v>5</v>
      </c>
      <c r="P9" s="104">
        <f t="shared" si="1"/>
        <v>7</v>
      </c>
      <c r="Q9" s="105">
        <f t="shared" si="2"/>
        <v>5.8139534883720929E-2</v>
      </c>
      <c r="R9" s="100">
        <f t="shared" si="3"/>
        <v>0.14893617021276595</v>
      </c>
    </row>
    <row r="10" spans="1:18" ht="14.25" x14ac:dyDescent="0.2">
      <c r="B10" s="9" t="s">
        <v>557</v>
      </c>
      <c r="C10" s="43" t="s">
        <v>279</v>
      </c>
      <c r="D10" s="56">
        <v>9.0913130000000013</v>
      </c>
      <c r="E10" s="50">
        <v>63</v>
      </c>
      <c r="F10" s="56">
        <v>3.6856553423816401</v>
      </c>
      <c r="G10" s="56">
        <v>21.868281142381651</v>
      </c>
      <c r="H10" s="56">
        <v>12.776968342381641</v>
      </c>
      <c r="I10" s="56">
        <v>12.77696814238165</v>
      </c>
      <c r="J10" t="str">
        <f t="shared" si="4"/>
        <v>30-100</v>
      </c>
      <c r="L10" s="97"/>
      <c r="M10" s="97"/>
      <c r="N10" s="178" t="s">
        <v>569</v>
      </c>
      <c r="O10" s="103">
        <f t="shared" si="0"/>
        <v>3</v>
      </c>
      <c r="P10" s="104">
        <f t="shared" si="1"/>
        <v>4</v>
      </c>
      <c r="Q10" s="105">
        <f t="shared" si="2"/>
        <v>3.4883720930232558E-2</v>
      </c>
      <c r="R10" s="100">
        <f t="shared" si="3"/>
        <v>8.5106382978723402E-2</v>
      </c>
    </row>
    <row r="11" spans="1:18" ht="14.25" x14ac:dyDescent="0.2">
      <c r="B11" s="9" t="s">
        <v>808</v>
      </c>
      <c r="C11" s="43" t="s">
        <v>279</v>
      </c>
      <c r="D11" s="56">
        <v>0.93047470693522505</v>
      </c>
      <c r="E11" s="56">
        <v>252</v>
      </c>
      <c r="F11" s="56">
        <v>5.0694372664960099</v>
      </c>
      <c r="G11" s="56">
        <v>6.9303866803664604</v>
      </c>
      <c r="H11" s="56">
        <v>5.9999119734312396</v>
      </c>
      <c r="I11" s="56">
        <v>5.9999119734312396</v>
      </c>
      <c r="J11" t="str">
        <f t="shared" si="4"/>
        <v>201-300</v>
      </c>
      <c r="L11" s="97">
        <v>201</v>
      </c>
      <c r="M11" s="97">
        <v>300</v>
      </c>
      <c r="N11" s="178" t="s">
        <v>572</v>
      </c>
      <c r="O11" s="103">
        <f t="shared" si="0"/>
        <v>11</v>
      </c>
      <c r="P11" s="104">
        <f t="shared" si="1"/>
        <v>16</v>
      </c>
      <c r="Q11" s="105">
        <f t="shared" si="2"/>
        <v>0.12790697674418605</v>
      </c>
      <c r="R11" s="100">
        <f t="shared" si="3"/>
        <v>0.34042553191489361</v>
      </c>
    </row>
    <row r="12" spans="1:18" ht="14.25" x14ac:dyDescent="0.2">
      <c r="B12" s="9" t="s">
        <v>809</v>
      </c>
      <c r="C12" s="43" t="s">
        <v>279</v>
      </c>
      <c r="D12" s="56">
        <v>0.30000000000000426</v>
      </c>
      <c r="E12" s="50">
        <v>47</v>
      </c>
      <c r="F12" s="56">
        <v>14.1555938876356</v>
      </c>
      <c r="G12" s="56">
        <v>14.702349743364401</v>
      </c>
      <c r="H12" s="56">
        <v>14.428971815499999</v>
      </c>
      <c r="I12" s="56">
        <v>14.428971815499999</v>
      </c>
      <c r="J12" t="str">
        <f t="shared" si="4"/>
        <v>30-100</v>
      </c>
      <c r="L12" s="97">
        <v>301</v>
      </c>
      <c r="M12" s="97">
        <v>400</v>
      </c>
      <c r="N12" s="179" t="s">
        <v>574</v>
      </c>
      <c r="O12" s="106">
        <f>SUM(O6:O11)</f>
        <v>86</v>
      </c>
      <c r="P12" s="107">
        <f>SUM(P6:P11)</f>
        <v>47</v>
      </c>
      <c r="Q12" s="108">
        <f>SUM(Q6:Q11)</f>
        <v>1</v>
      </c>
      <c r="R12" s="109">
        <f>SUM(R6:R11)</f>
        <v>1</v>
      </c>
    </row>
    <row r="13" spans="1:18" ht="14.25" x14ac:dyDescent="0.2">
      <c r="B13" s="45" t="s">
        <v>317</v>
      </c>
      <c r="C13" s="46" t="s">
        <v>279</v>
      </c>
      <c r="D13" s="57">
        <v>-2.7495359999999969</v>
      </c>
      <c r="E13" s="52">
        <v>214</v>
      </c>
      <c r="F13" s="57">
        <v>9.3640078195237599</v>
      </c>
      <c r="G13" s="57">
        <v>3.8649350195237631</v>
      </c>
      <c r="H13" s="57">
        <v>6.6144718195237626</v>
      </c>
      <c r="I13" s="57">
        <v>6.6144710195237604</v>
      </c>
      <c r="J13" t="str">
        <f t="shared" si="4"/>
        <v>201-300</v>
      </c>
      <c r="L13" s="97"/>
      <c r="M13" s="97"/>
    </row>
    <row r="14" spans="1:18" ht="14.25" x14ac:dyDescent="0.2">
      <c r="B14" s="42" t="s">
        <v>111</v>
      </c>
      <c r="C14" s="43" t="s">
        <v>279</v>
      </c>
      <c r="D14" s="56">
        <v>-1.7356029999999967</v>
      </c>
      <c r="E14" s="50">
        <v>257</v>
      </c>
      <c r="F14" s="56">
        <v>8.0402592473665191</v>
      </c>
      <c r="G14" s="56">
        <v>4.5690532473665222</v>
      </c>
      <c r="H14" s="56">
        <v>6.3046562473665224</v>
      </c>
      <c r="I14" s="56">
        <v>6.3046562473665224</v>
      </c>
      <c r="J14" t="str">
        <f t="shared" si="4"/>
        <v>201-300</v>
      </c>
      <c r="L14" s="97">
        <v>401</v>
      </c>
      <c r="M14" s="97">
        <v>500</v>
      </c>
    </row>
    <row r="15" spans="1:18" ht="14.25" x14ac:dyDescent="0.2">
      <c r="B15" s="42" t="s">
        <v>723</v>
      </c>
      <c r="C15" s="43" t="s">
        <v>279</v>
      </c>
      <c r="D15" s="92">
        <v>3.0385303765071301</v>
      </c>
      <c r="E15" s="50">
        <v>82</v>
      </c>
      <c r="F15" s="92">
        <v>7.6120767297320997</v>
      </c>
      <c r="G15" s="92">
        <v>13.6891374827464</v>
      </c>
      <c r="H15" s="56">
        <v>10.65060710623923</v>
      </c>
      <c r="I15" s="56">
        <v>10.650607106239271</v>
      </c>
      <c r="J15" t="str">
        <f t="shared" si="4"/>
        <v>30-100</v>
      </c>
      <c r="L15" s="97"/>
      <c r="M15" s="97"/>
    </row>
    <row r="16" spans="1:18" ht="14.25" x14ac:dyDescent="0.2">
      <c r="B16" s="9" t="s">
        <v>104</v>
      </c>
      <c r="C16" s="43" t="s">
        <v>279</v>
      </c>
      <c r="D16" s="56">
        <v>0.16110459999999771</v>
      </c>
      <c r="E16" s="50">
        <v>33</v>
      </c>
      <c r="F16" s="56">
        <v>13.7660568988265</v>
      </c>
      <c r="G16" s="56">
        <v>14.088265698826499</v>
      </c>
      <c r="H16" s="56">
        <v>13.927161498826498</v>
      </c>
      <c r="I16" s="56">
        <v>13.927161498826498</v>
      </c>
      <c r="J16" t="str">
        <f t="shared" si="4"/>
        <v>30-100</v>
      </c>
      <c r="L16" s="97">
        <v>401</v>
      </c>
      <c r="M16" s="97">
        <v>500</v>
      </c>
    </row>
    <row r="17" spans="2:18" ht="14.25" x14ac:dyDescent="0.2">
      <c r="B17" s="9" t="s">
        <v>223</v>
      </c>
      <c r="C17" s="43" t="s">
        <v>279</v>
      </c>
      <c r="D17" s="56">
        <v>4.172582000000002</v>
      </c>
      <c r="E17" s="49">
        <v>81</v>
      </c>
      <c r="F17" s="56">
        <v>7.2511383692712874</v>
      </c>
      <c r="G17" s="56">
        <v>15.596302169271292</v>
      </c>
      <c r="H17" s="56">
        <v>11.42372036927129</v>
      </c>
      <c r="I17" s="56">
        <v>11.42372036927129</v>
      </c>
      <c r="J17" t="str">
        <f t="shared" si="4"/>
        <v>30-100</v>
      </c>
      <c r="L17" s="97">
        <v>501</v>
      </c>
      <c r="M17" s="97"/>
      <c r="Q17" s="98"/>
      <c r="R17" s="98"/>
    </row>
    <row r="18" spans="2:18" ht="14.25" x14ac:dyDescent="0.2">
      <c r="B18" s="9" t="s">
        <v>4</v>
      </c>
      <c r="C18" s="46" t="s">
        <v>279</v>
      </c>
      <c r="D18" s="57">
        <v>-5.8406900000000039</v>
      </c>
      <c r="E18" s="52">
        <v>106</v>
      </c>
      <c r="F18" s="57">
        <v>15.0318283884866</v>
      </c>
      <c r="G18" s="57">
        <v>3.3504489884866153</v>
      </c>
      <c r="H18" s="57">
        <v>9.1911383884865963</v>
      </c>
      <c r="I18" s="57">
        <v>9.1911389884866193</v>
      </c>
      <c r="J18" t="str">
        <f t="shared" si="4"/>
        <v>101-200</v>
      </c>
      <c r="Q18" s="98"/>
      <c r="R18" s="98"/>
    </row>
    <row r="19" spans="2:18" ht="14.25" x14ac:dyDescent="0.2">
      <c r="B19" s="9" t="s">
        <v>391</v>
      </c>
      <c r="C19" s="46" t="s">
        <v>279</v>
      </c>
      <c r="D19" s="59">
        <v>0.92202579999999801</v>
      </c>
      <c r="E19" s="52">
        <v>349</v>
      </c>
      <c r="F19" s="57">
        <v>4.13026973696984</v>
      </c>
      <c r="G19" s="57">
        <v>5.9743223769698481</v>
      </c>
      <c r="H19" s="57">
        <v>5.0522955369698384</v>
      </c>
      <c r="I19" s="57">
        <v>5.0522965769698498</v>
      </c>
      <c r="J19" t="str">
        <f t="shared" si="4"/>
        <v>301-400</v>
      </c>
      <c r="Q19" s="98"/>
      <c r="R19" s="98"/>
    </row>
    <row r="20" spans="2:18" ht="14.25" x14ac:dyDescent="0.2">
      <c r="B20" s="9" t="s">
        <v>408</v>
      </c>
      <c r="C20" s="46" t="s">
        <v>279</v>
      </c>
      <c r="D20" s="57">
        <v>-2.1518950000000037</v>
      </c>
      <c r="E20" s="52">
        <v>455</v>
      </c>
      <c r="F20" s="57">
        <v>6.5687730638079502</v>
      </c>
      <c r="G20" s="57">
        <v>2.2649825838079507</v>
      </c>
      <c r="H20" s="57">
        <v>4.4168780638079461</v>
      </c>
      <c r="I20" s="57">
        <v>4.4168775838079544</v>
      </c>
      <c r="J20" t="str">
        <f t="shared" si="4"/>
        <v>401-500</v>
      </c>
      <c r="Q20" s="98"/>
      <c r="R20" s="98"/>
    </row>
    <row r="21" spans="2:18" ht="14.25" x14ac:dyDescent="0.2">
      <c r="B21" s="9" t="s">
        <v>141</v>
      </c>
      <c r="C21" s="46" t="s">
        <v>279</v>
      </c>
      <c r="D21" s="57">
        <v>-1.9736720000000041</v>
      </c>
      <c r="E21" s="52">
        <v>42</v>
      </c>
      <c r="F21" s="57">
        <v>18.071277435843001</v>
      </c>
      <c r="G21" s="57">
        <v>14.12393343584295</v>
      </c>
      <c r="H21" s="57">
        <v>16.097605435842997</v>
      </c>
      <c r="I21" s="57">
        <v>16.097605435842954</v>
      </c>
      <c r="J21" t="str">
        <f t="shared" si="4"/>
        <v>30-100</v>
      </c>
      <c r="Q21" s="98"/>
      <c r="R21" s="98"/>
    </row>
    <row r="22" spans="2:18" ht="14.25" x14ac:dyDescent="0.2">
      <c r="B22" s="9" t="s">
        <v>528</v>
      </c>
      <c r="C22" s="46" t="s">
        <v>279</v>
      </c>
      <c r="D22" s="57">
        <v>1.365494</v>
      </c>
      <c r="E22" s="52">
        <v>57</v>
      </c>
      <c r="F22" s="57">
        <v>9.7308969255416606</v>
      </c>
      <c r="G22" s="57">
        <v>12.4618933255417</v>
      </c>
      <c r="H22" s="57">
        <v>11.096390925541661</v>
      </c>
      <c r="I22" s="57">
        <v>11.0963993255417</v>
      </c>
      <c r="J22" t="str">
        <f t="shared" si="4"/>
        <v>30-100</v>
      </c>
      <c r="Q22" s="98"/>
      <c r="R22" s="98"/>
    </row>
    <row r="23" spans="2:18" ht="14.25" x14ac:dyDescent="0.2">
      <c r="B23" s="9" t="s">
        <v>840</v>
      </c>
      <c r="C23" s="10" t="s">
        <v>279</v>
      </c>
      <c r="D23" s="191">
        <v>-10.996930000000001</v>
      </c>
      <c r="E23" s="52">
        <v>31</v>
      </c>
      <c r="F23" s="57">
        <v>28.839009999999998</v>
      </c>
      <c r="G23" s="57">
        <v>6.8451490000000002</v>
      </c>
      <c r="H23" s="92">
        <v>17.842079999999999</v>
      </c>
      <c r="I23" s="92">
        <v>17.842079999999999</v>
      </c>
      <c r="J23" t="str">
        <f t="shared" si="4"/>
        <v>30-100</v>
      </c>
      <c r="Q23" s="98"/>
      <c r="R23" s="98"/>
    </row>
    <row r="24" spans="2:18" ht="14.25" x14ac:dyDescent="0.2">
      <c r="B24" s="96" t="s">
        <v>430</v>
      </c>
      <c r="C24" s="43" t="s">
        <v>279</v>
      </c>
      <c r="D24" s="56">
        <v>3.448734</v>
      </c>
      <c r="E24" s="53">
        <v>58</v>
      </c>
      <c r="F24" s="56">
        <v>10.221238575499497</v>
      </c>
      <c r="G24" s="56">
        <v>17.118706775499493</v>
      </c>
      <c r="H24" s="56">
        <v>13.669972575499497</v>
      </c>
      <c r="I24" s="56">
        <v>13.669972775499494</v>
      </c>
      <c r="J24" t="str">
        <f t="shared" si="4"/>
        <v>30-100</v>
      </c>
    </row>
    <row r="25" spans="2:18" ht="14.25" x14ac:dyDescent="0.2">
      <c r="B25" s="9" t="s">
        <v>1090</v>
      </c>
      <c r="C25" s="43" t="s">
        <v>279</v>
      </c>
      <c r="D25" s="56">
        <v>7.9778910000000032</v>
      </c>
      <c r="E25" s="50">
        <v>37</v>
      </c>
      <c r="F25" s="56">
        <v>8.7675648429202102</v>
      </c>
      <c r="G25" s="56">
        <v>24.723346242920218</v>
      </c>
      <c r="H25" s="56">
        <v>16.745455842920215</v>
      </c>
      <c r="I25" s="56">
        <v>16.745455842920215</v>
      </c>
      <c r="J25" t="str">
        <f t="shared" si="4"/>
        <v>30-100</v>
      </c>
    </row>
    <row r="26" spans="2:18" ht="14.25" x14ac:dyDescent="0.2">
      <c r="B26" s="9" t="s">
        <v>1091</v>
      </c>
      <c r="C26" s="43" t="s">
        <v>279</v>
      </c>
      <c r="D26" s="56">
        <v>2.320240000000001</v>
      </c>
      <c r="E26" s="50">
        <v>152</v>
      </c>
      <c r="F26" s="56">
        <v>6.0230432755960503</v>
      </c>
      <c r="G26" s="56">
        <v>10.663522275596055</v>
      </c>
      <c r="H26" s="56">
        <v>8.3432832755960504</v>
      </c>
      <c r="I26" s="56">
        <v>8.3432832755960504</v>
      </c>
      <c r="J26" t="str">
        <f t="shared" si="4"/>
        <v>101-200</v>
      </c>
    </row>
    <row r="27" spans="2:18" ht="14.25" x14ac:dyDescent="0.2">
      <c r="B27" s="9" t="s">
        <v>1092</v>
      </c>
      <c r="C27" s="43" t="s">
        <v>279</v>
      </c>
      <c r="D27" s="56">
        <v>-4.7245879999999962</v>
      </c>
      <c r="E27" s="50">
        <v>70</v>
      </c>
      <c r="F27" s="56">
        <v>17.003115920070698</v>
      </c>
      <c r="G27" s="56">
        <v>7.5539407200706803</v>
      </c>
      <c r="H27" s="56">
        <v>12.278527920070701</v>
      </c>
      <c r="I27" s="56">
        <v>12.278527920070701</v>
      </c>
      <c r="J27" t="str">
        <f t="shared" si="4"/>
        <v>30-100</v>
      </c>
    </row>
    <row r="28" spans="2:18" ht="14.25" x14ac:dyDescent="0.2">
      <c r="B28" s="10" t="s">
        <v>534</v>
      </c>
      <c r="C28" s="10" t="s">
        <v>279</v>
      </c>
      <c r="D28" s="57">
        <v>-5.315337999999997</v>
      </c>
      <c r="E28" s="51">
        <v>277</v>
      </c>
      <c r="F28" s="57">
        <v>11.351728</v>
      </c>
      <c r="G28" s="57">
        <v>0.72105299999999928</v>
      </c>
      <c r="H28" s="57">
        <v>6.0363900000000026</v>
      </c>
      <c r="I28" s="57">
        <v>6.0363909999999965</v>
      </c>
      <c r="J28" t="str">
        <f t="shared" si="4"/>
        <v>201-300</v>
      </c>
    </row>
    <row r="29" spans="2:18" ht="14.25" x14ac:dyDescent="0.2">
      <c r="B29" s="9" t="s">
        <v>308</v>
      </c>
      <c r="C29" s="14" t="s">
        <v>279</v>
      </c>
      <c r="D29" s="57">
        <v>-2.602411</v>
      </c>
      <c r="E29" s="14">
        <v>260</v>
      </c>
      <c r="F29" s="57">
        <v>8.1323641987851794</v>
      </c>
      <c r="G29" s="57">
        <v>2.9275333987851813</v>
      </c>
      <c r="H29" s="57">
        <v>5.5299531987851793</v>
      </c>
      <c r="I29" s="57">
        <v>5.5299443987851813</v>
      </c>
      <c r="J29" t="str">
        <f t="shared" si="4"/>
        <v>201-300</v>
      </c>
    </row>
    <row r="30" spans="2:18" ht="14.25" x14ac:dyDescent="0.2">
      <c r="B30" s="9" t="s">
        <v>146</v>
      </c>
      <c r="C30" s="14" t="s">
        <v>279</v>
      </c>
      <c r="D30" s="57">
        <v>-2.2442690000000001</v>
      </c>
      <c r="E30" s="14">
        <v>397</v>
      </c>
      <c r="F30" s="57">
        <v>6.9836006746675201</v>
      </c>
      <c r="G30" s="57">
        <v>2.495065474667518</v>
      </c>
      <c r="H30" s="57">
        <v>4.73933167466752</v>
      </c>
      <c r="I30" s="57">
        <v>4.7393344746675181</v>
      </c>
      <c r="J30" t="str">
        <f t="shared" si="4"/>
        <v>301-400</v>
      </c>
    </row>
    <row r="31" spans="2:18" ht="14.25" x14ac:dyDescent="0.2">
      <c r="B31" s="9" t="s">
        <v>148</v>
      </c>
      <c r="C31" s="14" t="s">
        <v>279</v>
      </c>
      <c r="D31" s="57">
        <v>0.91311229999999999</v>
      </c>
      <c r="E31" s="14">
        <v>740</v>
      </c>
      <c r="F31" s="57">
        <v>2.46529687155203</v>
      </c>
      <c r="G31" s="57">
        <v>4.2915212715520177</v>
      </c>
      <c r="H31" s="57">
        <v>3.3784091715520299</v>
      </c>
      <c r="I31" s="57">
        <v>3.3784089715520178</v>
      </c>
      <c r="J31" t="str">
        <f t="shared" si="4"/>
        <v>501+</v>
      </c>
    </row>
    <row r="32" spans="2:18" ht="14.25" x14ac:dyDescent="0.2">
      <c r="B32" s="9" t="s">
        <v>150</v>
      </c>
      <c r="C32" s="14" t="s">
        <v>279</v>
      </c>
      <c r="D32" s="57">
        <v>-1.2998340000000002</v>
      </c>
      <c r="E32" s="12">
        <v>284</v>
      </c>
      <c r="F32" s="57">
        <v>6.8372922758503103</v>
      </c>
      <c r="G32" s="57">
        <v>4.2376238758503106</v>
      </c>
      <c r="H32" s="57">
        <v>5.5374582758503106</v>
      </c>
      <c r="I32" s="57">
        <v>5.5374578758503112</v>
      </c>
      <c r="J32" t="str">
        <f t="shared" si="4"/>
        <v>201-300</v>
      </c>
    </row>
    <row r="33" spans="2:10" ht="14.25" x14ac:dyDescent="0.2">
      <c r="B33" s="9" t="s">
        <v>152</v>
      </c>
      <c r="C33" s="14" t="s">
        <v>279</v>
      </c>
      <c r="D33" s="57">
        <v>8.6555260000000002E-3</v>
      </c>
      <c r="E33" s="14">
        <v>631</v>
      </c>
      <c r="F33" s="57">
        <v>3.8376293391108098</v>
      </c>
      <c r="G33" s="57">
        <v>3.8549393391108131</v>
      </c>
      <c r="H33" s="57">
        <v>3.8462848651108099</v>
      </c>
      <c r="I33" s="57">
        <v>3.846283813110813</v>
      </c>
      <c r="J33" t="str">
        <f t="shared" si="4"/>
        <v>501+</v>
      </c>
    </row>
    <row r="34" spans="2:10" ht="14.25" x14ac:dyDescent="0.2">
      <c r="B34" s="9" t="s">
        <v>210</v>
      </c>
      <c r="C34" s="14" t="s">
        <v>279</v>
      </c>
      <c r="D34" s="57">
        <v>-1.527185</v>
      </c>
      <c r="E34" s="14">
        <v>222</v>
      </c>
      <c r="F34" s="57">
        <v>7.7626651463008702</v>
      </c>
      <c r="G34" s="57">
        <v>4.7082945463008734</v>
      </c>
      <c r="H34" s="57">
        <v>6.23548014630087</v>
      </c>
      <c r="I34" s="57">
        <v>6.2354795463008736</v>
      </c>
      <c r="J34" t="str">
        <f t="shared" si="4"/>
        <v>201-300</v>
      </c>
    </row>
    <row r="35" spans="2:10" ht="14.25" x14ac:dyDescent="0.2">
      <c r="B35" s="9" t="s">
        <v>214</v>
      </c>
      <c r="C35" s="14" t="s">
        <v>279</v>
      </c>
      <c r="D35" s="57">
        <v>-1.9253309999999999</v>
      </c>
      <c r="E35" s="14">
        <v>546</v>
      </c>
      <c r="F35" s="57">
        <v>5.8001313711654401</v>
      </c>
      <c r="G35" s="57">
        <v>1.9494685711654358</v>
      </c>
      <c r="H35" s="57">
        <v>3.8748003711654402</v>
      </c>
      <c r="I35" s="57">
        <v>3.8747995711654357</v>
      </c>
      <c r="J35" t="str">
        <f t="shared" si="4"/>
        <v>501+</v>
      </c>
    </row>
    <row r="36" spans="2:10" ht="14.25" x14ac:dyDescent="0.2">
      <c r="B36" s="9" t="s">
        <v>228</v>
      </c>
      <c r="C36" s="14" t="s">
        <v>279</v>
      </c>
      <c r="D36" s="57">
        <v>-7.1282540000000001</v>
      </c>
      <c r="E36" s="14">
        <v>128</v>
      </c>
      <c r="F36" s="57">
        <v>15.6374825941166</v>
      </c>
      <c r="G36" s="57">
        <v>1.380974994116585</v>
      </c>
      <c r="H36" s="57">
        <v>8.5092285941165997</v>
      </c>
      <c r="I36" s="57">
        <v>8.5092289941165848</v>
      </c>
      <c r="J36" t="str">
        <f t="shared" si="4"/>
        <v>101-200</v>
      </c>
    </row>
    <row r="37" spans="2:10" ht="14.25" x14ac:dyDescent="0.2">
      <c r="B37" s="9" t="s">
        <v>230</v>
      </c>
      <c r="C37" s="14" t="s">
        <v>279</v>
      </c>
      <c r="D37" s="57">
        <v>-1.2748660000000001</v>
      </c>
      <c r="E37" s="14">
        <v>297</v>
      </c>
      <c r="F37" s="57">
        <v>7.2133579611868601</v>
      </c>
      <c r="G37" s="57">
        <v>4.6636269611868562</v>
      </c>
      <c r="H37" s="57">
        <v>5.9384919611868598</v>
      </c>
      <c r="I37" s="57">
        <v>5.9384929611868564</v>
      </c>
      <c r="J37" t="str">
        <f t="shared" si="4"/>
        <v>201-300</v>
      </c>
    </row>
    <row r="38" spans="2:10" ht="14.25" x14ac:dyDescent="0.2">
      <c r="B38" s="9" t="s">
        <v>196</v>
      </c>
      <c r="C38" s="14" t="s">
        <v>279</v>
      </c>
      <c r="D38" s="57">
        <v>0.1397215</v>
      </c>
      <c r="E38" s="14">
        <v>517</v>
      </c>
      <c r="F38" s="57">
        <v>4.3031752826056104</v>
      </c>
      <c r="G38" s="57">
        <v>4.58261888260561</v>
      </c>
      <c r="H38" s="57">
        <v>4.4428967826056107</v>
      </c>
      <c r="I38" s="57">
        <v>4.4428973826056097</v>
      </c>
      <c r="J38" t="str">
        <f t="shared" si="4"/>
        <v>501+</v>
      </c>
    </row>
    <row r="39" spans="2:10" ht="14.25" x14ac:dyDescent="0.2">
      <c r="B39" s="9" t="s">
        <v>198</v>
      </c>
      <c r="C39" s="14" t="s">
        <v>279</v>
      </c>
      <c r="D39" s="57">
        <v>-2.1528080000000003</v>
      </c>
      <c r="E39" s="14">
        <v>98</v>
      </c>
      <c r="F39" s="57">
        <v>11.972886203932401</v>
      </c>
      <c r="G39" s="57">
        <v>7.6672694039323916</v>
      </c>
      <c r="H39" s="57">
        <v>9.8200782039324004</v>
      </c>
      <c r="I39" s="57">
        <v>9.820077403932391</v>
      </c>
      <c r="J39" t="str">
        <f t="shared" si="4"/>
        <v>30-100</v>
      </c>
    </row>
    <row r="40" spans="2:10" ht="14.25" x14ac:dyDescent="0.2">
      <c r="B40" s="9" t="s">
        <v>200</v>
      </c>
      <c r="C40" s="14" t="s">
        <v>279</v>
      </c>
      <c r="D40" s="57">
        <v>-1.677565</v>
      </c>
      <c r="E40" s="14">
        <v>386</v>
      </c>
      <c r="F40" s="57">
        <v>6.9114505959660102</v>
      </c>
      <c r="G40" s="57">
        <v>3.5563215959660113</v>
      </c>
      <c r="H40" s="57">
        <v>5.2338855959660098</v>
      </c>
      <c r="I40" s="57">
        <v>5.2338865959660108</v>
      </c>
      <c r="J40" t="str">
        <f t="shared" si="4"/>
        <v>301-400</v>
      </c>
    </row>
    <row r="41" spans="2:10" ht="14.25" x14ac:dyDescent="0.2">
      <c r="B41" s="9" t="s">
        <v>202</v>
      </c>
      <c r="C41" s="14" t="s">
        <v>279</v>
      </c>
      <c r="D41" s="57">
        <v>-1.3087740000000001</v>
      </c>
      <c r="E41" s="14">
        <v>129</v>
      </c>
      <c r="F41" s="57">
        <v>10.2907988081119</v>
      </c>
      <c r="G41" s="57">
        <v>7.6732496081118544</v>
      </c>
      <c r="H41" s="57">
        <v>8.9820248081119001</v>
      </c>
      <c r="I41" s="57">
        <v>8.9820236081118541</v>
      </c>
      <c r="J41" t="str">
        <f t="shared" ref="J41:J72" si="5">IF(AND(E41&gt;=$L$6,E41&lt;=$M$6),$N$6,IF(AND(E41&gt;=$L$7,E41&lt;=$M$7),$N$7,IF(AND(E41&gt;=$L$11,E41&lt;=$M$11),$N$8,IF(AND(E41&gt;=$L$12,E41&lt;=$M$12),$N$9,IF(AND(E41&gt;=$L$14,E41&lt;=$M$14),$N$10,$N$11)))))</f>
        <v>101-200</v>
      </c>
    </row>
    <row r="42" spans="2:10" ht="14.25" x14ac:dyDescent="0.2">
      <c r="B42" s="9" t="s">
        <v>39</v>
      </c>
      <c r="C42" s="14" t="s">
        <v>279</v>
      </c>
      <c r="D42" s="57">
        <v>-4.6836250000000001</v>
      </c>
      <c r="E42" s="14">
        <v>281</v>
      </c>
      <c r="F42" s="57">
        <v>10.5518156324913</v>
      </c>
      <c r="G42" s="57">
        <v>1.1845660324913243</v>
      </c>
      <c r="H42" s="57">
        <v>5.8681906324912996</v>
      </c>
      <c r="I42" s="57">
        <v>5.8681910324913247</v>
      </c>
      <c r="J42" t="str">
        <f t="shared" si="5"/>
        <v>201-300</v>
      </c>
    </row>
    <row r="43" spans="2:10" ht="14.25" x14ac:dyDescent="0.2">
      <c r="B43" s="9" t="s">
        <v>306</v>
      </c>
      <c r="C43" s="14" t="s">
        <v>279</v>
      </c>
      <c r="D43" s="57">
        <v>1.7361350000000002</v>
      </c>
      <c r="E43" s="14">
        <v>250</v>
      </c>
      <c r="F43" s="57">
        <v>4.7402522034301304</v>
      </c>
      <c r="G43" s="57">
        <v>8.2125216034301403</v>
      </c>
      <c r="H43" s="57">
        <v>6.4763872034301304</v>
      </c>
      <c r="I43" s="57">
        <v>6.4763866034301403</v>
      </c>
      <c r="J43" t="str">
        <f t="shared" si="5"/>
        <v>201-300</v>
      </c>
    </row>
    <row r="44" spans="2:10" ht="14.25" x14ac:dyDescent="0.2">
      <c r="B44" s="10" t="s">
        <v>170</v>
      </c>
      <c r="C44" s="43" t="s">
        <v>279</v>
      </c>
      <c r="D44" s="56">
        <v>0.74991180000000268</v>
      </c>
      <c r="E44" s="50">
        <v>220</v>
      </c>
      <c r="F44" s="56">
        <v>6.24933171111243</v>
      </c>
      <c r="G44" s="56">
        <v>7.7491557111124196</v>
      </c>
      <c r="H44" s="56">
        <v>6.9992435111124323</v>
      </c>
      <c r="I44" s="56">
        <v>6.9992435111124323</v>
      </c>
      <c r="J44" t="str">
        <f t="shared" si="5"/>
        <v>201-300</v>
      </c>
    </row>
    <row r="45" spans="2:10" ht="14.25" x14ac:dyDescent="0.2">
      <c r="B45" s="10" t="s">
        <v>171</v>
      </c>
      <c r="C45" s="43" t="s">
        <v>279</v>
      </c>
      <c r="D45" s="56">
        <v>-1.0130050000000002</v>
      </c>
      <c r="E45" s="50">
        <v>121</v>
      </c>
      <c r="F45" s="56">
        <v>10.377207678741799</v>
      </c>
      <c r="G45" s="56">
        <v>8.3512000787417708</v>
      </c>
      <c r="H45" s="56">
        <v>9.3642026787417993</v>
      </c>
      <c r="I45" s="56">
        <v>9.3642026787417993</v>
      </c>
      <c r="J45" t="str">
        <f t="shared" si="5"/>
        <v>101-200</v>
      </c>
    </row>
    <row r="46" spans="2:10" ht="14.25" x14ac:dyDescent="0.2">
      <c r="B46" s="10" t="s">
        <v>172</v>
      </c>
      <c r="C46" s="43" t="s">
        <v>279</v>
      </c>
      <c r="D46" s="56">
        <v>6.7376739999999931</v>
      </c>
      <c r="E46" s="50">
        <v>95</v>
      </c>
      <c r="F46" s="56">
        <v>3.7933244130143198</v>
      </c>
      <c r="G46" s="56">
        <v>17.268673213014299</v>
      </c>
      <c r="H46" s="56">
        <v>10.530998156230963</v>
      </c>
      <c r="I46" s="56">
        <v>10.530998156230963</v>
      </c>
      <c r="J46" t="str">
        <f t="shared" si="5"/>
        <v>30-100</v>
      </c>
    </row>
    <row r="47" spans="2:10" ht="14.25" x14ac:dyDescent="0.2">
      <c r="B47" s="10" t="s">
        <v>168</v>
      </c>
      <c r="C47" s="43" t="s">
        <v>279</v>
      </c>
      <c r="D47" s="56">
        <v>-0.27102840000000628</v>
      </c>
      <c r="E47" s="50">
        <v>2045</v>
      </c>
      <c r="F47" s="56">
        <v>2.8995109091492499</v>
      </c>
      <c r="G47" s="56">
        <v>2.3574551091492313</v>
      </c>
      <c r="H47" s="56">
        <v>2.6284825091492436</v>
      </c>
      <c r="I47" s="56">
        <v>2.6284825091492436</v>
      </c>
      <c r="J47" t="str">
        <f t="shared" si="5"/>
        <v>501+</v>
      </c>
    </row>
    <row r="48" spans="2:10" ht="14.25" x14ac:dyDescent="0.2">
      <c r="B48" s="10" t="s">
        <v>541</v>
      </c>
      <c r="C48" s="43" t="s">
        <v>279</v>
      </c>
      <c r="D48" s="56">
        <v>2.6644300000000065</v>
      </c>
      <c r="E48" s="50">
        <v>235</v>
      </c>
      <c r="F48" s="56">
        <v>4.2500134206725297</v>
      </c>
      <c r="G48" s="56">
        <v>9.5788814206725359</v>
      </c>
      <c r="H48" s="56">
        <v>6.9144434206725363</v>
      </c>
      <c r="I48" s="56">
        <v>6.9144434206725363</v>
      </c>
      <c r="J48" t="str">
        <f t="shared" si="5"/>
        <v>201-300</v>
      </c>
    </row>
    <row r="49" spans="2:10" ht="14.25" x14ac:dyDescent="0.2">
      <c r="B49" s="10" t="s">
        <v>25</v>
      </c>
      <c r="C49" s="43" t="s">
        <v>279</v>
      </c>
      <c r="D49" s="56">
        <v>-0.63312779999999957</v>
      </c>
      <c r="E49" s="50">
        <v>351</v>
      </c>
      <c r="F49" s="56">
        <v>6.3974581059264093</v>
      </c>
      <c r="G49" s="56">
        <v>5.1312027059264187</v>
      </c>
      <c r="H49" s="56">
        <v>5.7643303059264097</v>
      </c>
      <c r="I49" s="56">
        <v>5.7643303059264097</v>
      </c>
      <c r="J49" t="str">
        <f t="shared" si="5"/>
        <v>301-400</v>
      </c>
    </row>
    <row r="50" spans="2:10" ht="14.25" x14ac:dyDescent="0.2">
      <c r="B50" s="10" t="s">
        <v>542</v>
      </c>
      <c r="C50" s="43" t="s">
        <v>279</v>
      </c>
      <c r="D50" s="56">
        <v>7.9445419999999984</v>
      </c>
      <c r="E50" s="50">
        <v>95</v>
      </c>
      <c r="F50" s="56">
        <v>2.56293398389503</v>
      </c>
      <c r="G50" s="56">
        <v>18.452018183895024</v>
      </c>
      <c r="H50" s="56">
        <v>10.507475983895029</v>
      </c>
      <c r="I50" s="56">
        <v>10.507475983895029</v>
      </c>
      <c r="J50" t="str">
        <f t="shared" si="5"/>
        <v>30-100</v>
      </c>
    </row>
    <row r="51" spans="2:10" ht="14.25" x14ac:dyDescent="0.2">
      <c r="B51" s="10" t="s">
        <v>536</v>
      </c>
      <c r="C51" s="43" t="s">
        <v>279</v>
      </c>
      <c r="D51" s="56">
        <v>-3.0206559999999993</v>
      </c>
      <c r="E51" s="50">
        <v>355</v>
      </c>
      <c r="F51" s="56">
        <v>8.7429381306378708</v>
      </c>
      <c r="G51" s="56">
        <v>2.7016269306378682</v>
      </c>
      <c r="H51" s="56">
        <v>5.7222821306378719</v>
      </c>
      <c r="I51" s="56">
        <v>5.7222821306378719</v>
      </c>
      <c r="J51" t="str">
        <f t="shared" si="5"/>
        <v>301-400</v>
      </c>
    </row>
    <row r="52" spans="2:10" ht="14.25" x14ac:dyDescent="0.2">
      <c r="B52" s="10" t="s">
        <v>26</v>
      </c>
      <c r="C52" s="43" t="s">
        <v>279</v>
      </c>
      <c r="D52" s="56">
        <v>-3.6960120000000041</v>
      </c>
      <c r="E52" s="50">
        <v>164</v>
      </c>
      <c r="F52" s="56">
        <v>11.881494434081299</v>
      </c>
      <c r="G52" s="56">
        <v>4.4894746340813363</v>
      </c>
      <c r="H52" s="56">
        <v>8.1854824340812939</v>
      </c>
      <c r="I52" s="56">
        <v>8.1854824340812939</v>
      </c>
      <c r="J52" t="str">
        <f t="shared" si="5"/>
        <v>101-200</v>
      </c>
    </row>
    <row r="53" spans="2:10" ht="14.25" x14ac:dyDescent="0.2">
      <c r="B53" s="10" t="s">
        <v>27</v>
      </c>
      <c r="C53" s="43" t="s">
        <v>279</v>
      </c>
      <c r="D53" s="58">
        <v>-2.2469310000000018</v>
      </c>
      <c r="E53" s="50">
        <v>401</v>
      </c>
      <c r="F53" s="58">
        <v>7.6634086667193095</v>
      </c>
      <c r="G53" s="58">
        <v>3.1695464667193027</v>
      </c>
      <c r="H53" s="58">
        <v>5.4164776667193077</v>
      </c>
      <c r="I53" s="58">
        <v>5.4164776667193077</v>
      </c>
      <c r="J53" t="str">
        <f t="shared" si="5"/>
        <v>401-500</v>
      </c>
    </row>
    <row r="54" spans="2:10" ht="14.25" x14ac:dyDescent="0.2">
      <c r="B54" s="9" t="s">
        <v>113</v>
      </c>
      <c r="C54" s="14" t="s">
        <v>279</v>
      </c>
      <c r="D54" s="57">
        <v>-1.8207460000000002</v>
      </c>
      <c r="E54" s="14">
        <v>292</v>
      </c>
      <c r="F54" s="57">
        <v>8.0956312585931993</v>
      </c>
      <c r="G54" s="57">
        <v>4.4541378585932101</v>
      </c>
      <c r="H54" s="57">
        <v>6.2748852585931996</v>
      </c>
      <c r="I54" s="57">
        <v>6.2748838585932099</v>
      </c>
      <c r="J54" t="str">
        <f t="shared" si="5"/>
        <v>201-300</v>
      </c>
    </row>
    <row r="55" spans="2:10" ht="14.25" x14ac:dyDescent="0.2">
      <c r="B55" s="9" t="s">
        <v>115</v>
      </c>
      <c r="C55" s="14" t="s">
        <v>279</v>
      </c>
      <c r="D55" s="57">
        <v>-1.000775</v>
      </c>
      <c r="E55" s="14">
        <v>292</v>
      </c>
      <c r="F55" s="57">
        <v>7.2346113445241897</v>
      </c>
      <c r="G55" s="57">
        <v>5.2330613445241925</v>
      </c>
      <c r="H55" s="57">
        <v>6.2338363445241898</v>
      </c>
      <c r="I55" s="57">
        <v>6.2338363445241924</v>
      </c>
      <c r="J55" t="str">
        <f t="shared" si="5"/>
        <v>201-300</v>
      </c>
    </row>
    <row r="56" spans="2:10" ht="14.25" x14ac:dyDescent="0.2">
      <c r="B56" s="9" t="s">
        <v>117</v>
      </c>
      <c r="C56" s="14" t="s">
        <v>279</v>
      </c>
      <c r="D56" s="57">
        <v>3.235636</v>
      </c>
      <c r="E56" s="14">
        <v>288</v>
      </c>
      <c r="F56" s="57">
        <v>3.0824697761031099</v>
      </c>
      <c r="G56" s="57">
        <v>9.5537337761031118</v>
      </c>
      <c r="H56" s="57">
        <v>6.3181057761031099</v>
      </c>
      <c r="I56" s="57">
        <v>6.3180977761031123</v>
      </c>
      <c r="J56" t="str">
        <f t="shared" si="5"/>
        <v>201-300</v>
      </c>
    </row>
    <row r="57" spans="2:10" ht="14.25" x14ac:dyDescent="0.2">
      <c r="B57" s="9" t="s">
        <v>112</v>
      </c>
      <c r="C57" s="47" t="s">
        <v>279</v>
      </c>
      <c r="D57" s="56">
        <v>0.54931280000000005</v>
      </c>
      <c r="E57" s="54">
        <v>3291</v>
      </c>
      <c r="F57" s="57">
        <v>1.6097001868926499</v>
      </c>
      <c r="G57" s="56">
        <v>2.7083259868926515</v>
      </c>
      <c r="H57" s="56">
        <v>2.15901298689265</v>
      </c>
      <c r="I57" s="56">
        <v>2.1590131868926514</v>
      </c>
      <c r="J57" t="str">
        <f t="shared" si="5"/>
        <v>501+</v>
      </c>
    </row>
    <row r="58" spans="2:10" ht="14.25" x14ac:dyDescent="0.2">
      <c r="B58" s="9" t="s">
        <v>446</v>
      </c>
      <c r="C58" s="14" t="s">
        <v>279</v>
      </c>
      <c r="D58" s="57">
        <v>5.5496129999999999</v>
      </c>
      <c r="E58" s="14">
        <v>252</v>
      </c>
      <c r="F58" s="57">
        <v>1.0612800105671001</v>
      </c>
      <c r="G58" s="57">
        <v>12.160504810567108</v>
      </c>
      <c r="H58" s="57">
        <v>6.6108930105671</v>
      </c>
      <c r="I58" s="57">
        <v>6.6108918105671082</v>
      </c>
      <c r="J58" t="str">
        <f t="shared" si="5"/>
        <v>201-300</v>
      </c>
    </row>
    <row r="59" spans="2:10" ht="14.25" x14ac:dyDescent="0.2">
      <c r="B59" s="9" t="s">
        <v>448</v>
      </c>
      <c r="C59" s="14" t="s">
        <v>279</v>
      </c>
      <c r="D59" s="57">
        <v>-1.9428910000000001</v>
      </c>
      <c r="E59" s="14">
        <v>576</v>
      </c>
      <c r="F59" s="57">
        <v>6.5263935859141</v>
      </c>
      <c r="G59" s="57">
        <v>2.6406091859141059</v>
      </c>
      <c r="H59" s="57">
        <v>4.5835025859140996</v>
      </c>
      <c r="I59" s="57">
        <v>4.5835001859141062</v>
      </c>
      <c r="J59" t="str">
        <f t="shared" si="5"/>
        <v>501+</v>
      </c>
    </row>
    <row r="60" spans="2:10" ht="14.25" x14ac:dyDescent="0.2">
      <c r="B60" s="9" t="s">
        <v>454</v>
      </c>
      <c r="C60" s="14" t="s">
        <v>279</v>
      </c>
      <c r="D60" s="57">
        <v>-3.7599180000000003</v>
      </c>
      <c r="E60" s="14">
        <v>556</v>
      </c>
      <c r="F60" s="57">
        <v>8.3950932999944605</v>
      </c>
      <c r="G60" s="57">
        <v>0.87525549999446506</v>
      </c>
      <c r="H60" s="57">
        <v>4.6351752999944598</v>
      </c>
      <c r="I60" s="57">
        <v>4.6351734999944654</v>
      </c>
      <c r="J60" t="str">
        <f t="shared" si="5"/>
        <v>501+</v>
      </c>
    </row>
    <row r="61" spans="2:10" ht="14.25" x14ac:dyDescent="0.2">
      <c r="B61" s="9" t="s">
        <v>501</v>
      </c>
      <c r="C61" s="14" t="s">
        <v>279</v>
      </c>
      <c r="D61" s="57">
        <v>-0.32498140000000003</v>
      </c>
      <c r="E61" s="14">
        <v>452</v>
      </c>
      <c r="F61" s="57">
        <v>5.40609997876793</v>
      </c>
      <c r="G61" s="57">
        <v>4.7561369787679277</v>
      </c>
      <c r="H61" s="57">
        <v>5.0811185787679296</v>
      </c>
      <c r="I61" s="57">
        <v>5.0811183787679282</v>
      </c>
      <c r="J61" t="str">
        <f t="shared" si="5"/>
        <v>401-500</v>
      </c>
    </row>
    <row r="62" spans="2:10" ht="14.25" x14ac:dyDescent="0.2">
      <c r="B62" s="9" t="s">
        <v>772</v>
      </c>
      <c r="C62" s="43" t="s">
        <v>279</v>
      </c>
      <c r="D62" s="56">
        <v>0.39497000000000071</v>
      </c>
      <c r="E62" s="50">
        <v>7136</v>
      </c>
      <c r="F62" s="56">
        <v>0.65688210000000002</v>
      </c>
      <c r="G62" s="56">
        <v>1.446831</v>
      </c>
      <c r="H62" s="56">
        <v>1.0518521000000007</v>
      </c>
      <c r="I62" s="56">
        <v>1.0518609999999993</v>
      </c>
      <c r="J62" t="str">
        <f t="shared" si="5"/>
        <v>501+</v>
      </c>
    </row>
    <row r="63" spans="2:10" ht="14.25" x14ac:dyDescent="0.2">
      <c r="B63" s="9" t="s">
        <v>774</v>
      </c>
      <c r="C63" s="43" t="s">
        <v>279</v>
      </c>
      <c r="D63" s="56">
        <v>-0.24854999999999805</v>
      </c>
      <c r="E63" s="50">
        <v>4617</v>
      </c>
      <c r="F63" s="56">
        <v>1.5964130000000001</v>
      </c>
      <c r="G63" s="56">
        <v>1.099313</v>
      </c>
      <c r="H63" s="56">
        <v>1.347863000000002</v>
      </c>
      <c r="I63" s="56">
        <v>1.347862999999998</v>
      </c>
      <c r="J63" t="str">
        <f t="shared" si="5"/>
        <v>501+</v>
      </c>
    </row>
    <row r="64" spans="2:10" ht="14.25" x14ac:dyDescent="0.2">
      <c r="B64" s="9" t="s">
        <v>773</v>
      </c>
      <c r="C64" s="43" t="s">
        <v>279</v>
      </c>
      <c r="D64" s="56">
        <v>-1.2352500000000006</v>
      </c>
      <c r="E64" s="50">
        <v>5908</v>
      </c>
      <c r="F64" s="56">
        <v>2.527981</v>
      </c>
      <c r="G64" s="56">
        <v>5.7471059999999997E-2</v>
      </c>
      <c r="H64" s="56">
        <v>1.2927309999999994</v>
      </c>
      <c r="I64" s="56">
        <v>1.2927210600000005</v>
      </c>
      <c r="J64" t="str">
        <f t="shared" si="5"/>
        <v>501+</v>
      </c>
    </row>
    <row r="65" spans="2:10" ht="14.25" x14ac:dyDescent="0.2">
      <c r="B65" s="9" t="s">
        <v>581</v>
      </c>
      <c r="C65" s="9" t="s">
        <v>279</v>
      </c>
      <c r="D65" s="57">
        <v>-4.7153869999999998</v>
      </c>
      <c r="E65" s="14">
        <v>80</v>
      </c>
      <c r="F65" s="57">
        <v>12.756349999999999</v>
      </c>
      <c r="G65" s="57">
        <v>3.3255759</v>
      </c>
      <c r="H65" s="57">
        <v>8.0409629999999996</v>
      </c>
      <c r="I65" s="57">
        <v>8.0409629999999996</v>
      </c>
      <c r="J65" t="str">
        <f t="shared" si="5"/>
        <v>30-100</v>
      </c>
    </row>
    <row r="66" spans="2:10" ht="14.25" x14ac:dyDescent="0.2">
      <c r="B66" s="44" t="s">
        <v>531</v>
      </c>
      <c r="C66" s="47" t="s">
        <v>279</v>
      </c>
      <c r="D66" s="56">
        <v>-4.0412670000000004</v>
      </c>
      <c r="E66" s="52">
        <v>39</v>
      </c>
      <c r="F66" s="56">
        <v>20.102287185875699</v>
      </c>
      <c r="G66" s="57">
        <v>12.019753185875709</v>
      </c>
      <c r="H66" s="56">
        <v>16.061020185875698</v>
      </c>
      <c r="I66" s="56">
        <v>16.061020185875709</v>
      </c>
      <c r="J66" t="str">
        <f t="shared" si="5"/>
        <v>30-100</v>
      </c>
    </row>
    <row r="67" spans="2:10" ht="14.25" x14ac:dyDescent="0.2">
      <c r="B67" s="9" t="s">
        <v>745</v>
      </c>
      <c r="C67" s="43" t="s">
        <v>279</v>
      </c>
      <c r="D67" s="56">
        <v>-5.1251340000000001</v>
      </c>
      <c r="E67" s="52">
        <v>93</v>
      </c>
      <c r="F67" s="56">
        <v>15.221489999999999</v>
      </c>
      <c r="G67" s="57">
        <v>4.9712240000000003</v>
      </c>
      <c r="H67" s="56">
        <v>10.096358</v>
      </c>
      <c r="I67" s="56">
        <v>10.096358</v>
      </c>
      <c r="J67" t="str">
        <f t="shared" si="5"/>
        <v>30-100</v>
      </c>
    </row>
    <row r="68" spans="2:10" ht="14.25" x14ac:dyDescent="0.2">
      <c r="B68" s="27" t="s">
        <v>190</v>
      </c>
      <c r="C68" s="43" t="s">
        <v>279</v>
      </c>
      <c r="D68" s="56">
        <v>-1.1184700000000047</v>
      </c>
      <c r="E68" s="50">
        <v>30</v>
      </c>
      <c r="F68" s="56">
        <v>21.3058229625046</v>
      </c>
      <c r="G68" s="56">
        <v>19.068882962504631</v>
      </c>
      <c r="H68" s="56">
        <v>20.187352962504594</v>
      </c>
      <c r="I68" s="56">
        <v>20.187352962504594</v>
      </c>
      <c r="J68" t="str">
        <f t="shared" si="5"/>
        <v>30-100</v>
      </c>
    </row>
    <row r="69" spans="2:10" ht="14.25" x14ac:dyDescent="0.2">
      <c r="B69" s="9" t="s">
        <v>316</v>
      </c>
      <c r="C69" s="43" t="s">
        <v>279</v>
      </c>
      <c r="D69" s="56">
        <v>-5.9086230000000022</v>
      </c>
      <c r="E69" s="50">
        <v>35</v>
      </c>
      <c r="F69" s="56">
        <v>23.686885524167501</v>
      </c>
      <c r="G69" s="56">
        <v>11.869639524167452</v>
      </c>
      <c r="H69" s="56">
        <v>17.778262524167499</v>
      </c>
      <c r="I69" s="56">
        <v>17.778262524167499</v>
      </c>
      <c r="J69" t="str">
        <f t="shared" si="5"/>
        <v>30-100</v>
      </c>
    </row>
    <row r="70" spans="2:10" ht="14.25" x14ac:dyDescent="0.2">
      <c r="B70" s="9" t="s">
        <v>333</v>
      </c>
      <c r="C70" s="43" t="s">
        <v>279</v>
      </c>
      <c r="D70" s="56">
        <v>-1.6768820000000018</v>
      </c>
      <c r="E70" s="49">
        <v>192</v>
      </c>
      <c r="F70" s="56">
        <v>8.2279336599999997</v>
      </c>
      <c r="G70" s="56">
        <v>4.8741704599999993</v>
      </c>
      <c r="H70" s="56">
        <v>6.5510516599999979</v>
      </c>
      <c r="I70" s="56">
        <v>6.5510516599999979</v>
      </c>
      <c r="J70" t="str">
        <f t="shared" si="5"/>
        <v>101-200</v>
      </c>
    </row>
    <row r="71" spans="2:10" ht="14.25" x14ac:dyDescent="0.2">
      <c r="B71" s="9" t="s">
        <v>617</v>
      </c>
      <c r="C71" s="43" t="s">
        <v>279</v>
      </c>
      <c r="D71" s="56">
        <v>-5.9399999999998343E-2</v>
      </c>
      <c r="E71" s="50">
        <v>152</v>
      </c>
      <c r="F71" s="56">
        <v>7.3776999999999999</v>
      </c>
      <c r="G71" s="56">
        <v>7.2590000000000012</v>
      </c>
      <c r="H71" s="56">
        <v>7.3183000000000016</v>
      </c>
      <c r="I71" s="56">
        <v>7.3183000000000016</v>
      </c>
      <c r="J71" t="str">
        <f t="shared" si="5"/>
        <v>101-200</v>
      </c>
    </row>
    <row r="72" spans="2:10" ht="14.25" x14ac:dyDescent="0.2">
      <c r="B72" s="42" t="s">
        <v>365</v>
      </c>
      <c r="C72" s="43" t="s">
        <v>279</v>
      </c>
      <c r="D72" s="56">
        <v>6.8024239999999958</v>
      </c>
      <c r="E72" s="50">
        <v>30</v>
      </c>
      <c r="F72" s="56">
        <v>11.368023932165</v>
      </c>
      <c r="G72" s="56">
        <v>24.972872332164929</v>
      </c>
      <c r="H72" s="56">
        <v>18.170447932164997</v>
      </c>
      <c r="I72" s="56">
        <v>18.170447932164997</v>
      </c>
      <c r="J72" t="str">
        <f t="shared" si="5"/>
        <v>30-100</v>
      </c>
    </row>
    <row r="73" spans="2:10" ht="14.25" x14ac:dyDescent="0.2">
      <c r="B73" s="44" t="s">
        <v>428</v>
      </c>
      <c r="C73" s="47" t="s">
        <v>279</v>
      </c>
      <c r="D73" s="57">
        <v>-13.218389999999999</v>
      </c>
      <c r="E73" s="52">
        <v>30</v>
      </c>
      <c r="F73" s="56">
        <v>32.631616453344897</v>
      </c>
      <c r="G73" s="56">
        <v>6.1948210533449348</v>
      </c>
      <c r="H73" s="56">
        <v>19.413226453344897</v>
      </c>
      <c r="I73" s="56">
        <v>19.413211053344934</v>
      </c>
      <c r="J73" t="str">
        <f t="shared" ref="J73:J101" si="6">IF(AND(E73&gt;=$L$6,E73&lt;=$M$6),$N$6,IF(AND(E73&gt;=$L$7,E73&lt;=$M$7),$N$7,IF(AND(E73&gt;=$L$11,E73&lt;=$M$11),$N$8,IF(AND(E73&gt;=$L$12,E73&lt;=$M$12),$N$9,IF(AND(E73&gt;=$L$14,E73&lt;=$M$14),$N$10,$N$11)))))</f>
        <v>30-100</v>
      </c>
    </row>
    <row r="74" spans="2:10" ht="14.25" x14ac:dyDescent="0.2">
      <c r="B74" s="27" t="s">
        <v>374</v>
      </c>
      <c r="C74" s="43" t="s">
        <v>279</v>
      </c>
      <c r="D74" s="56">
        <v>-13.047393000000001</v>
      </c>
      <c r="E74" s="49">
        <v>35</v>
      </c>
      <c r="F74" s="56">
        <v>28.235936719999998</v>
      </c>
      <c r="G74" s="56">
        <v>2.1411507200000015</v>
      </c>
      <c r="H74" s="56">
        <v>15.188543719999997</v>
      </c>
      <c r="I74" s="56">
        <v>15.188543719999997</v>
      </c>
      <c r="J74" t="str">
        <f t="shared" si="6"/>
        <v>30-100</v>
      </c>
    </row>
    <row r="75" spans="2:10" ht="14.25" x14ac:dyDescent="0.2">
      <c r="B75" s="27" t="s">
        <v>416</v>
      </c>
      <c r="C75" s="43" t="s">
        <v>279</v>
      </c>
      <c r="D75" s="56">
        <v>-8.4379229999999978</v>
      </c>
      <c r="E75" s="50">
        <v>83</v>
      </c>
      <c r="F75" s="56">
        <v>19.486229281378499</v>
      </c>
      <c r="G75" s="56">
        <v>2.6103830813784898</v>
      </c>
      <c r="H75" s="56">
        <v>11.048306281378501</v>
      </c>
      <c r="I75" s="56">
        <v>11.048306281378501</v>
      </c>
      <c r="J75" t="str">
        <f t="shared" si="6"/>
        <v>30-100</v>
      </c>
    </row>
    <row r="76" spans="2:10" ht="14.25" x14ac:dyDescent="0.2">
      <c r="B76" s="27" t="s">
        <v>415</v>
      </c>
      <c r="C76" s="46" t="s">
        <v>279</v>
      </c>
      <c r="D76" s="57">
        <v>-6.4411080000000007</v>
      </c>
      <c r="E76" s="52">
        <v>131</v>
      </c>
      <c r="F76" s="57">
        <v>15.1836903703205</v>
      </c>
      <c r="G76" s="57">
        <v>2.3014741703204611</v>
      </c>
      <c r="H76" s="57">
        <v>8.7425823703204983</v>
      </c>
      <c r="I76" s="57">
        <v>8.7425821703204623</v>
      </c>
      <c r="J76" t="str">
        <f t="shared" si="6"/>
        <v>101-200</v>
      </c>
    </row>
    <row r="77" spans="2:10" ht="14.25" x14ac:dyDescent="0.2">
      <c r="B77" s="27" t="s">
        <v>550</v>
      </c>
      <c r="C77" s="46" t="s">
        <v>279</v>
      </c>
      <c r="D77" s="57">
        <v>-6.6195830000000004</v>
      </c>
      <c r="E77" s="52">
        <v>151</v>
      </c>
      <c r="F77" s="57">
        <v>14.375192393153799</v>
      </c>
      <c r="G77" s="57">
        <v>1.13602539315377</v>
      </c>
      <c r="H77" s="57">
        <v>7.755609393153799</v>
      </c>
      <c r="I77" s="57">
        <v>7.7556083931537705</v>
      </c>
      <c r="J77" t="str">
        <f t="shared" si="6"/>
        <v>101-200</v>
      </c>
    </row>
    <row r="78" spans="2:10" ht="14.25" x14ac:dyDescent="0.2">
      <c r="B78" s="27" t="s">
        <v>692</v>
      </c>
      <c r="C78" s="10" t="s">
        <v>279</v>
      </c>
      <c r="D78" s="57">
        <v>-5.7535325423197996</v>
      </c>
      <c r="E78" s="52">
        <v>184</v>
      </c>
      <c r="F78" s="57">
        <v>12.499755894017399</v>
      </c>
      <c r="G78" s="57">
        <v>0.99269080937777998</v>
      </c>
      <c r="H78" s="57">
        <v>6.7462233516975996</v>
      </c>
      <c r="I78" s="57">
        <v>6.7462233516975996</v>
      </c>
      <c r="J78" t="str">
        <f t="shared" si="6"/>
        <v>101-200</v>
      </c>
    </row>
    <row r="79" spans="2:10" ht="14.25" x14ac:dyDescent="0.2">
      <c r="B79" s="27" t="s">
        <v>1066</v>
      </c>
      <c r="C79" s="10" t="s">
        <v>279</v>
      </c>
      <c r="D79" s="57">
        <v>2.6898256159799598</v>
      </c>
      <c r="E79" s="52">
        <v>32</v>
      </c>
      <c r="F79" s="57">
        <v>15.4935180499512</v>
      </c>
      <c r="G79" s="57">
        <v>20.8731692819111</v>
      </c>
      <c r="H79" s="57">
        <v>18.183343665931201</v>
      </c>
      <c r="I79" s="57">
        <v>18.183343665931201</v>
      </c>
      <c r="J79" t="str">
        <f t="shared" si="6"/>
        <v>30-100</v>
      </c>
    </row>
    <row r="80" spans="2:10" ht="14.25" x14ac:dyDescent="0.2">
      <c r="B80" s="27" t="s">
        <v>1073</v>
      </c>
      <c r="C80" s="10" t="s">
        <v>279</v>
      </c>
      <c r="D80" s="57">
        <v>-4</v>
      </c>
      <c r="E80" s="52">
        <v>127</v>
      </c>
      <c r="F80" s="57">
        <v>4</v>
      </c>
      <c r="G80" s="57">
        <v>12</v>
      </c>
      <c r="H80" s="57">
        <v>8</v>
      </c>
      <c r="I80" s="57">
        <v>8</v>
      </c>
      <c r="J80" t="str">
        <f t="shared" si="6"/>
        <v>101-200</v>
      </c>
    </row>
    <row r="81" spans="2:13" ht="14.25" x14ac:dyDescent="0.2">
      <c r="B81" s="27" t="s">
        <v>1079</v>
      </c>
      <c r="C81" s="10" t="s">
        <v>279</v>
      </c>
      <c r="D81" s="57">
        <v>-5</v>
      </c>
      <c r="E81" s="52">
        <v>71</v>
      </c>
      <c r="F81" s="57">
        <v>5</v>
      </c>
      <c r="G81" s="57">
        <v>2</v>
      </c>
      <c r="H81" s="57">
        <v>10</v>
      </c>
      <c r="I81" s="57">
        <v>10</v>
      </c>
      <c r="J81" t="str">
        <f t="shared" si="6"/>
        <v>30-100</v>
      </c>
    </row>
    <row r="82" spans="2:13" ht="14.25" x14ac:dyDescent="0.2">
      <c r="B82" s="9" t="s">
        <v>5</v>
      </c>
      <c r="C82" s="43" t="s">
        <v>279</v>
      </c>
      <c r="D82" s="56">
        <v>9</v>
      </c>
      <c r="E82" s="50">
        <v>54</v>
      </c>
      <c r="F82" s="56">
        <v>2.5139204123693402</v>
      </c>
      <c r="G82" s="56">
        <v>19.611734212369335</v>
      </c>
      <c r="H82" s="56">
        <v>11.062828412369338</v>
      </c>
      <c r="I82" s="56">
        <v>11.062828412369338</v>
      </c>
      <c r="J82" t="str">
        <f t="shared" si="6"/>
        <v>30-100</v>
      </c>
    </row>
    <row r="83" spans="2:13" ht="14.25" x14ac:dyDescent="0.2">
      <c r="B83" s="9" t="s">
        <v>1040</v>
      </c>
      <c r="C83" s="43" t="s">
        <v>279</v>
      </c>
      <c r="D83" s="56">
        <v>-2</v>
      </c>
      <c r="E83" s="50">
        <v>61</v>
      </c>
      <c r="F83" s="56">
        <v>14</v>
      </c>
      <c r="G83" s="56">
        <v>10</v>
      </c>
      <c r="H83" s="56">
        <v>12</v>
      </c>
      <c r="I83" s="56">
        <v>12</v>
      </c>
      <c r="J83" t="str">
        <f t="shared" si="6"/>
        <v>30-100</v>
      </c>
    </row>
    <row r="84" spans="2:13" ht="14.25" x14ac:dyDescent="0.2">
      <c r="B84" s="9" t="s">
        <v>1018</v>
      </c>
      <c r="C84" s="43" t="s">
        <v>279</v>
      </c>
      <c r="D84" s="56">
        <v>-2</v>
      </c>
      <c r="E84" s="50">
        <v>44</v>
      </c>
      <c r="F84" s="56">
        <v>16.405620127790801</v>
      </c>
      <c r="G84" s="56">
        <v>11.703034623777301</v>
      </c>
      <c r="H84" s="56">
        <v>14.054327375784039</v>
      </c>
      <c r="I84" s="56">
        <v>14.0543273757841</v>
      </c>
      <c r="J84" t="str">
        <f t="shared" si="6"/>
        <v>30-100</v>
      </c>
    </row>
    <row r="85" spans="2:13" ht="14.25" x14ac:dyDescent="0.2">
      <c r="B85" s="9" t="s">
        <v>319</v>
      </c>
      <c r="C85" s="47" t="s">
        <v>279</v>
      </c>
      <c r="D85" s="56">
        <v>2.2308580000000022</v>
      </c>
      <c r="E85" s="53">
        <v>72</v>
      </c>
      <c r="F85" s="56">
        <v>9.7980078125704999</v>
      </c>
      <c r="G85" s="56">
        <v>14.259724012570496</v>
      </c>
      <c r="H85" s="56">
        <v>12.028865812570501</v>
      </c>
      <c r="I85" s="56">
        <v>12.028865812570501</v>
      </c>
      <c r="J85" t="str">
        <f t="shared" si="6"/>
        <v>30-100</v>
      </c>
    </row>
    <row r="86" spans="2:13" ht="14.25" x14ac:dyDescent="0.2">
      <c r="B86" s="9" t="s">
        <v>409</v>
      </c>
      <c r="C86" s="43" t="s">
        <v>279</v>
      </c>
      <c r="D86" s="56">
        <v>0.54498219999999931</v>
      </c>
      <c r="E86" s="49">
        <v>290</v>
      </c>
      <c r="F86" s="56">
        <v>5.0361672760288103</v>
      </c>
      <c r="G86" s="56">
        <v>6.1261312760288105</v>
      </c>
      <c r="H86" s="56">
        <v>5.5811494760288092</v>
      </c>
      <c r="I86" s="56">
        <v>5.5811494760288092</v>
      </c>
      <c r="J86" t="str">
        <f t="shared" si="6"/>
        <v>201-300</v>
      </c>
    </row>
    <row r="87" spans="2:13" ht="14.25" x14ac:dyDescent="0.2">
      <c r="B87" s="15" t="s">
        <v>417</v>
      </c>
      <c r="C87" s="47" t="s">
        <v>279</v>
      </c>
      <c r="D87" s="56">
        <v>11.682649</v>
      </c>
      <c r="E87" s="52">
        <v>59</v>
      </c>
      <c r="F87" s="57">
        <v>1.5495709058512199</v>
      </c>
      <c r="G87" s="56">
        <v>24.914874905851214</v>
      </c>
      <c r="H87" s="56">
        <v>13.23221990585122</v>
      </c>
      <c r="I87" s="56">
        <v>13.232225905851214</v>
      </c>
      <c r="J87" t="str">
        <f t="shared" si="6"/>
        <v>30-100</v>
      </c>
    </row>
    <row r="88" spans="2:13" ht="14.25" x14ac:dyDescent="0.2">
      <c r="B88" s="44" t="s">
        <v>291</v>
      </c>
      <c r="C88" s="43" t="s">
        <v>279</v>
      </c>
      <c r="D88" s="56">
        <v>4.6000819999999996</v>
      </c>
      <c r="E88" s="50">
        <v>101</v>
      </c>
      <c r="F88" s="56">
        <v>5.1728853532806003</v>
      </c>
      <c r="G88" s="56">
        <v>14.373040753280602</v>
      </c>
      <c r="H88" s="56">
        <v>9.7729673532806007</v>
      </c>
      <c r="I88" s="56">
        <v>9.772967353280599</v>
      </c>
      <c r="J88" t="str">
        <f t="shared" si="6"/>
        <v>101-200</v>
      </c>
    </row>
    <row r="89" spans="2:13" ht="14.25" x14ac:dyDescent="0.2">
      <c r="B89" s="44" t="s">
        <v>540</v>
      </c>
      <c r="C89" s="47" t="s">
        <v>279</v>
      </c>
      <c r="D89" s="57">
        <v>2.2600199999999999</v>
      </c>
      <c r="E89" s="52">
        <v>197</v>
      </c>
      <c r="F89" s="56">
        <v>4.8520511857918702</v>
      </c>
      <c r="G89" s="56">
        <v>9.3720901857918708</v>
      </c>
      <c r="H89" s="56">
        <v>7.1120711857918701</v>
      </c>
      <c r="I89" s="56">
        <v>7.1120701857918709</v>
      </c>
      <c r="J89" t="str">
        <f t="shared" si="6"/>
        <v>101-200</v>
      </c>
    </row>
    <row r="90" spans="2:13" ht="14.25" x14ac:dyDescent="0.2">
      <c r="B90" s="44" t="s">
        <v>458</v>
      </c>
      <c r="C90" s="43" t="s">
        <v>279</v>
      </c>
      <c r="D90" s="56">
        <v>2.1979720000000036</v>
      </c>
      <c r="E90" s="50">
        <v>30</v>
      </c>
      <c r="F90" s="56">
        <v>17.2699649273824</v>
      </c>
      <c r="G90" s="56">
        <v>21.665908127382426</v>
      </c>
      <c r="H90" s="56">
        <v>19.467936927382404</v>
      </c>
      <c r="I90" s="56">
        <v>19.467936927382404</v>
      </c>
      <c r="J90" t="str">
        <f t="shared" si="6"/>
        <v>30-100</v>
      </c>
    </row>
    <row r="91" spans="2:13" ht="14.25" x14ac:dyDescent="0.2">
      <c r="B91" s="42" t="s">
        <v>739</v>
      </c>
      <c r="C91" s="43" t="s">
        <v>279</v>
      </c>
      <c r="D91" s="56">
        <v>-1.989738</v>
      </c>
      <c r="E91" s="50">
        <v>69</v>
      </c>
      <c r="F91" s="56">
        <v>8.2717720000000003</v>
      </c>
      <c r="G91" s="56">
        <v>4.2922950000000002</v>
      </c>
      <c r="H91" s="56">
        <v>6.2820330000000002</v>
      </c>
      <c r="I91" s="56">
        <v>6.2820330000000002</v>
      </c>
      <c r="J91" t="str">
        <f t="shared" si="6"/>
        <v>30-100</v>
      </c>
    </row>
    <row r="92" spans="2:13" ht="14.25" x14ac:dyDescent="0.2">
      <c r="B92" s="44" t="s">
        <v>128</v>
      </c>
      <c r="C92" s="47" t="s">
        <v>280</v>
      </c>
      <c r="D92" s="57">
        <v>-13.963562999999999</v>
      </c>
      <c r="E92" s="53">
        <v>49</v>
      </c>
      <c r="F92" s="57">
        <v>26.906319335421102</v>
      </c>
      <c r="G92" s="57">
        <v>1.0208060645788599</v>
      </c>
      <c r="H92" s="57">
        <v>12.942756335421103</v>
      </c>
      <c r="I92" s="57">
        <v>12.942756935421139</v>
      </c>
      <c r="J92" t="str">
        <f t="shared" si="6"/>
        <v>30-100</v>
      </c>
    </row>
    <row r="93" spans="2:13" ht="14.25" x14ac:dyDescent="0.2">
      <c r="B93" s="9" t="s">
        <v>332</v>
      </c>
      <c r="C93" s="10" t="s">
        <v>280</v>
      </c>
      <c r="D93" s="57">
        <v>-11.979486999999999</v>
      </c>
      <c r="E93" s="55">
        <v>72</v>
      </c>
      <c r="F93" s="57">
        <v>23.089256816702957</v>
      </c>
      <c r="G93" s="57">
        <v>0.86971678329704205</v>
      </c>
      <c r="H93" s="57">
        <v>11.109769816702958</v>
      </c>
      <c r="I93" s="57">
        <v>11.109770216702957</v>
      </c>
      <c r="J93" t="str">
        <f t="shared" si="6"/>
        <v>30-100</v>
      </c>
    </row>
    <row r="94" spans="2:13" ht="14.25" x14ac:dyDescent="0.2">
      <c r="B94" s="9" t="s">
        <v>411</v>
      </c>
      <c r="C94" s="10" t="s">
        <v>280</v>
      </c>
      <c r="D94" s="57">
        <v>-19.558282000000005</v>
      </c>
      <c r="E94" s="55">
        <v>30</v>
      </c>
      <c r="F94" s="57">
        <v>38.093241075655214</v>
      </c>
      <c r="G94" s="57">
        <v>1.0233221243447943</v>
      </c>
      <c r="H94" s="57">
        <v>18.534959075655209</v>
      </c>
      <c r="I94" s="57">
        <v>18.534959875655211</v>
      </c>
      <c r="J94" t="str">
        <f t="shared" si="6"/>
        <v>30-100</v>
      </c>
    </row>
    <row r="95" spans="2:13" ht="14.25" x14ac:dyDescent="0.2">
      <c r="B95" s="9" t="s">
        <v>1047</v>
      </c>
      <c r="C95" s="43" t="s">
        <v>280</v>
      </c>
      <c r="D95" s="56">
        <v>-2.5959697870810299</v>
      </c>
      <c r="E95" s="50">
        <v>8513</v>
      </c>
      <c r="F95" s="57">
        <v>3.6484514794693799</v>
      </c>
      <c r="G95" s="57">
        <v>1.5434880946926799</v>
      </c>
      <c r="H95" s="57">
        <v>1.05248169238835</v>
      </c>
      <c r="I95" s="57">
        <v>1.05248169238835</v>
      </c>
      <c r="J95" t="str">
        <f t="shared" si="6"/>
        <v>501+</v>
      </c>
      <c r="L95" s="97"/>
      <c r="M95" s="97"/>
    </row>
    <row r="96" spans="2:13" ht="14.25" x14ac:dyDescent="0.2">
      <c r="B96" s="9" t="s">
        <v>1080</v>
      </c>
      <c r="C96" s="43" t="s">
        <v>280</v>
      </c>
      <c r="D96" s="56">
        <v>-3</v>
      </c>
      <c r="E96" s="50">
        <v>5506</v>
      </c>
      <c r="F96" s="57">
        <v>4</v>
      </c>
      <c r="G96" s="57">
        <v>1</v>
      </c>
      <c r="H96" s="57">
        <v>1</v>
      </c>
      <c r="I96" s="57">
        <v>1</v>
      </c>
      <c r="J96" t="str">
        <f t="shared" si="6"/>
        <v>501+</v>
      </c>
      <c r="L96" s="97"/>
      <c r="M96" s="97"/>
    </row>
    <row r="97" spans="2:10" ht="14.25" x14ac:dyDescent="0.2">
      <c r="B97" s="9" t="s">
        <v>136</v>
      </c>
      <c r="C97" s="43" t="s">
        <v>280</v>
      </c>
      <c r="D97" s="93">
        <v>-7.3436370000000002</v>
      </c>
      <c r="E97" s="50">
        <v>180</v>
      </c>
      <c r="F97" s="92">
        <v>11.747828</v>
      </c>
      <c r="G97" s="56">
        <v>2.939419</v>
      </c>
      <c r="H97" s="56">
        <v>4.4042430000000001</v>
      </c>
      <c r="I97" s="56">
        <v>4.4042180000000002</v>
      </c>
      <c r="J97" t="str">
        <f t="shared" si="6"/>
        <v>101-200</v>
      </c>
    </row>
    <row r="98" spans="2:10" ht="14.25" x14ac:dyDescent="0.2">
      <c r="B98" s="9" t="s">
        <v>1</v>
      </c>
      <c r="C98" s="46" t="s">
        <v>280</v>
      </c>
      <c r="D98" s="57">
        <v>7.195039999999997</v>
      </c>
      <c r="E98" s="52">
        <v>1025</v>
      </c>
      <c r="F98" s="57">
        <v>3.9802408897189667</v>
      </c>
      <c r="G98" s="57">
        <v>10.409839490281026</v>
      </c>
      <c r="H98" s="57">
        <v>3.2147991102810303</v>
      </c>
      <c r="I98" s="57">
        <v>3.2147994902810293</v>
      </c>
      <c r="J98" t="str">
        <f t="shared" si="6"/>
        <v>501+</v>
      </c>
    </row>
    <row r="99" spans="2:10" ht="14.25" x14ac:dyDescent="0.2">
      <c r="B99" s="9" t="s">
        <v>0</v>
      </c>
      <c r="C99" s="46" t="s">
        <v>280</v>
      </c>
      <c r="D99" s="57">
        <v>8.4370819999999966</v>
      </c>
      <c r="E99" s="52">
        <v>393</v>
      </c>
      <c r="F99" s="57">
        <v>3.327526162069244</v>
      </c>
      <c r="G99" s="57">
        <v>13.546638397930755</v>
      </c>
      <c r="H99" s="57">
        <v>5.1095563979307581</v>
      </c>
      <c r="I99" s="57">
        <v>5.1095558379307526</v>
      </c>
      <c r="J99" t="str">
        <f t="shared" si="6"/>
        <v>301-400</v>
      </c>
    </row>
    <row r="100" spans="2:10" ht="14.25" x14ac:dyDescent="0.2">
      <c r="B100" s="9" t="s">
        <v>434</v>
      </c>
      <c r="C100" s="46" t="s">
        <v>280</v>
      </c>
      <c r="D100" s="57">
        <v>-8.1588609999999999</v>
      </c>
      <c r="E100" s="52">
        <v>388</v>
      </c>
      <c r="F100" s="57">
        <v>13.2185096136096</v>
      </c>
      <c r="G100" s="57">
        <v>3.0992129863903801</v>
      </c>
      <c r="H100" s="57">
        <v>5.0596486136095997</v>
      </c>
      <c r="I100" s="57">
        <v>5.0596480136096194</v>
      </c>
      <c r="J100" t="str">
        <f t="shared" si="6"/>
        <v>301-400</v>
      </c>
    </row>
    <row r="101" spans="2:10" ht="14.25" x14ac:dyDescent="0.2">
      <c r="B101" s="9" t="s">
        <v>459</v>
      </c>
      <c r="C101" s="46" t="s">
        <v>280</v>
      </c>
      <c r="D101" s="57">
        <v>-8.2716600000000007</v>
      </c>
      <c r="E101" s="52">
        <v>231</v>
      </c>
      <c r="F101" s="57">
        <v>14.1274490541121</v>
      </c>
      <c r="G101" s="57">
        <v>2.41587174588786</v>
      </c>
      <c r="H101" s="57">
        <v>5.8557890541120994</v>
      </c>
      <c r="I101" s="57">
        <v>5.8557882541121407</v>
      </c>
      <c r="J101" t="str">
        <f t="shared" si="6"/>
        <v>201-300</v>
      </c>
    </row>
    <row r="102" spans="2:10" ht="14.25" x14ac:dyDescent="0.2">
      <c r="B102" s="9" t="s">
        <v>1046</v>
      </c>
      <c r="C102" s="10" t="s">
        <v>280</v>
      </c>
      <c r="D102" s="57">
        <v>-12.1457678810903</v>
      </c>
      <c r="E102" s="52">
        <v>83</v>
      </c>
      <c r="F102" s="57">
        <v>20.215593601493499</v>
      </c>
      <c r="G102" s="57">
        <v>4.0759421606870898</v>
      </c>
      <c r="H102" s="57">
        <v>8.0698257204032107</v>
      </c>
      <c r="I102" s="57">
        <v>8.0698257204032107</v>
      </c>
      <c r="J102" t="str">
        <f t="shared" ref="J102:J138" si="7">IF(AND(E102&gt;=$L$6,E102&lt;=$M$6),$N$6,IF(AND(E102&gt;=$L$7,E102&lt;=$M$7),$N$7,IF(AND(E102&gt;=$L$11,E102&lt;=$M$11),$N$8,IF(AND(E102&gt;=$L$12,E102&lt;=$M$12),$N$9,IF(AND(E102&gt;=$L$14,E102&lt;=$M$14),$N$10,$N$11)))))</f>
        <v>30-100</v>
      </c>
    </row>
    <row r="103" spans="2:10" ht="14.25" x14ac:dyDescent="0.2">
      <c r="B103" s="10" t="s">
        <v>28</v>
      </c>
      <c r="C103" s="10" t="s">
        <v>280</v>
      </c>
      <c r="D103" s="57">
        <v>-6.1217700000000042</v>
      </c>
      <c r="E103" s="51">
        <v>371</v>
      </c>
      <c r="F103" s="57">
        <v>11.4014355084506</v>
      </c>
      <c r="G103" s="57">
        <v>0.84209389154939995</v>
      </c>
      <c r="H103" s="57">
        <v>5.2796655084505959</v>
      </c>
      <c r="I103" s="57">
        <v>5.2796761084506043</v>
      </c>
      <c r="J103" t="str">
        <f t="shared" si="7"/>
        <v>301-400</v>
      </c>
    </row>
    <row r="104" spans="2:10" ht="14.25" x14ac:dyDescent="0.2">
      <c r="B104" s="10" t="s">
        <v>29</v>
      </c>
      <c r="C104" s="10" t="s">
        <v>280</v>
      </c>
      <c r="D104" s="57">
        <v>-5.9705579999999978</v>
      </c>
      <c r="E104" s="51">
        <v>310</v>
      </c>
      <c r="F104" s="57">
        <v>11.3354602</v>
      </c>
      <c r="G104" s="57">
        <v>0.36983400000000199</v>
      </c>
      <c r="H104" s="57">
        <v>5.3649022000000022</v>
      </c>
      <c r="I104" s="57">
        <v>5.600723999999996</v>
      </c>
      <c r="J104" t="str">
        <f t="shared" si="7"/>
        <v>301-400</v>
      </c>
    </row>
    <row r="105" spans="2:10" ht="14.25" x14ac:dyDescent="0.2">
      <c r="B105" s="10" t="s">
        <v>30</v>
      </c>
      <c r="C105" s="10" t="s">
        <v>280</v>
      </c>
      <c r="D105" s="57">
        <v>-5.3329150000000052</v>
      </c>
      <c r="E105" s="51">
        <v>475</v>
      </c>
      <c r="F105" s="57">
        <v>9.8006910000000005</v>
      </c>
      <c r="G105" s="57">
        <v>0.86513899999999788</v>
      </c>
      <c r="H105" s="57">
        <v>4.4677759999999953</v>
      </c>
      <c r="I105" s="57">
        <v>4.4677760000000077</v>
      </c>
      <c r="J105" t="str">
        <f t="shared" si="7"/>
        <v>401-500</v>
      </c>
    </row>
    <row r="106" spans="2:10" ht="14.25" x14ac:dyDescent="0.2">
      <c r="B106" s="10" t="s">
        <v>533</v>
      </c>
      <c r="C106" s="10" t="s">
        <v>280</v>
      </c>
      <c r="D106" s="57">
        <v>-8.554161999999998</v>
      </c>
      <c r="E106" s="51">
        <v>298</v>
      </c>
      <c r="F106" s="57">
        <v>14.229937000000001</v>
      </c>
      <c r="G106" s="57">
        <v>2.878387</v>
      </c>
      <c r="H106" s="57">
        <v>5.6757750000000033</v>
      </c>
      <c r="I106" s="57">
        <v>5.675774999999998</v>
      </c>
      <c r="J106" t="str">
        <f t="shared" si="7"/>
        <v>201-300</v>
      </c>
    </row>
    <row r="107" spans="2:10" ht="14.25" x14ac:dyDescent="0.2">
      <c r="B107" s="10" t="s">
        <v>169</v>
      </c>
      <c r="C107" s="10" t="s">
        <v>280</v>
      </c>
      <c r="D107" s="57">
        <v>-6.1798985000000028</v>
      </c>
      <c r="E107" s="51">
        <v>3345</v>
      </c>
      <c r="F107" s="57">
        <v>8.0768299019483401</v>
      </c>
      <c r="G107" s="57">
        <v>4.2829670980516701</v>
      </c>
      <c r="H107" s="57">
        <v>1.8969314019483372</v>
      </c>
      <c r="I107" s="57">
        <v>1.8969314019483328</v>
      </c>
      <c r="J107" t="str">
        <f t="shared" si="7"/>
        <v>501+</v>
      </c>
    </row>
    <row r="108" spans="2:10" ht="14.25" x14ac:dyDescent="0.2">
      <c r="B108" s="10" t="s">
        <v>543</v>
      </c>
      <c r="C108" s="10" t="s">
        <v>280</v>
      </c>
      <c r="D108" s="57">
        <v>-4.7726829999999998</v>
      </c>
      <c r="E108" s="50">
        <v>413</v>
      </c>
      <c r="F108" s="57">
        <v>9.7194649999999996</v>
      </c>
      <c r="G108" s="57">
        <v>0.17409999999999926</v>
      </c>
      <c r="H108" s="57">
        <v>4.9467819999999998</v>
      </c>
      <c r="I108" s="57">
        <v>4.5985830000000005</v>
      </c>
      <c r="J108" t="str">
        <f t="shared" si="7"/>
        <v>401-500</v>
      </c>
    </row>
    <row r="109" spans="2:10" ht="14.25" x14ac:dyDescent="0.2">
      <c r="B109" s="10" t="s">
        <v>537</v>
      </c>
      <c r="C109" s="10" t="s">
        <v>280</v>
      </c>
      <c r="D109" s="57">
        <v>-10.081953999999998</v>
      </c>
      <c r="E109" s="50">
        <v>234</v>
      </c>
      <c r="F109" s="57">
        <v>16.303179400000001</v>
      </c>
      <c r="G109" s="57">
        <v>3.8607290000000001</v>
      </c>
      <c r="H109" s="57">
        <v>6.2212254000000033</v>
      </c>
      <c r="I109" s="57">
        <v>6.2212249999999978</v>
      </c>
      <c r="J109" t="str">
        <f t="shared" si="7"/>
        <v>201-300</v>
      </c>
    </row>
    <row r="110" spans="2:10" ht="14.25" x14ac:dyDescent="0.2">
      <c r="B110" s="10" t="s">
        <v>535</v>
      </c>
      <c r="C110" s="10" t="s">
        <v>280</v>
      </c>
      <c r="D110" s="57">
        <v>-13.451999000000004</v>
      </c>
      <c r="E110" s="51">
        <v>228</v>
      </c>
      <c r="F110" s="57">
        <v>19.462375999999999</v>
      </c>
      <c r="G110" s="57">
        <v>7.4416219999999997</v>
      </c>
      <c r="H110" s="57">
        <v>6.0103769999999948</v>
      </c>
      <c r="I110" s="57">
        <v>6.0103770000000045</v>
      </c>
      <c r="J110" t="str">
        <f t="shared" si="7"/>
        <v>201-300</v>
      </c>
    </row>
    <row r="111" spans="2:10" ht="14.25" x14ac:dyDescent="0.2">
      <c r="B111" s="10" t="s">
        <v>538</v>
      </c>
      <c r="C111" s="10" t="s">
        <v>280</v>
      </c>
      <c r="D111" s="57">
        <v>-12.416348999999999</v>
      </c>
      <c r="E111" s="51">
        <v>319</v>
      </c>
      <c r="F111" s="57">
        <v>17.46452</v>
      </c>
      <c r="G111" s="57">
        <v>7.3681760000000001</v>
      </c>
      <c r="H111" s="57">
        <v>5.0481710000000017</v>
      </c>
      <c r="I111" s="57">
        <v>5.0481729999999985</v>
      </c>
      <c r="J111" t="str">
        <f t="shared" si="7"/>
        <v>301-400</v>
      </c>
    </row>
    <row r="112" spans="2:10" ht="14.25" x14ac:dyDescent="0.2">
      <c r="B112" s="10" t="s">
        <v>539</v>
      </c>
      <c r="C112" s="10" t="s">
        <v>280</v>
      </c>
      <c r="D112" s="57">
        <v>-4.1965619999999983</v>
      </c>
      <c r="E112" s="51">
        <v>700</v>
      </c>
      <c r="F112" s="57">
        <v>7.9537760999999998</v>
      </c>
      <c r="G112" s="57">
        <v>0.43934850000000303</v>
      </c>
      <c r="H112" s="57">
        <v>3.7572141000000014</v>
      </c>
      <c r="I112" s="57">
        <v>3.7572134999999953</v>
      </c>
      <c r="J112" t="str">
        <f t="shared" si="7"/>
        <v>501+</v>
      </c>
    </row>
    <row r="113" spans="2:10" ht="14.25" x14ac:dyDescent="0.2">
      <c r="B113" s="9" t="s">
        <v>307</v>
      </c>
      <c r="C113" s="46" t="s">
        <v>280</v>
      </c>
      <c r="D113" s="57">
        <v>-1.3776372000000001</v>
      </c>
      <c r="E113" s="54">
        <v>4160</v>
      </c>
      <c r="F113" s="57">
        <v>2.7383018184788699</v>
      </c>
      <c r="G113" s="57">
        <v>1.69725815211259E-2</v>
      </c>
      <c r="H113" s="57">
        <v>1.3606646184788698</v>
      </c>
      <c r="I113" s="57">
        <v>1.3606646184788742</v>
      </c>
      <c r="J113" t="str">
        <f t="shared" si="7"/>
        <v>501+</v>
      </c>
    </row>
    <row r="114" spans="2:10" ht="14.25" x14ac:dyDescent="0.2">
      <c r="B114" s="9" t="s">
        <v>212</v>
      </c>
      <c r="C114" s="14" t="s">
        <v>280</v>
      </c>
      <c r="D114" s="57">
        <v>-4.7716219999999998</v>
      </c>
      <c r="E114" s="14">
        <v>414</v>
      </c>
      <c r="F114" s="57">
        <v>9.3857799516448193</v>
      </c>
      <c r="G114" s="57">
        <v>0.15746404835518801</v>
      </c>
      <c r="H114" s="57">
        <v>4.6141579516448195</v>
      </c>
      <c r="I114" s="57">
        <v>4.6141579516448115</v>
      </c>
      <c r="J114" t="str">
        <f t="shared" si="7"/>
        <v>401-500</v>
      </c>
    </row>
    <row r="115" spans="2:10" ht="14.25" x14ac:dyDescent="0.2">
      <c r="B115" s="9" t="s">
        <v>216</v>
      </c>
      <c r="C115" s="14" t="s">
        <v>280</v>
      </c>
      <c r="D115" s="57">
        <v>-3.655691</v>
      </c>
      <c r="E115" s="14">
        <v>638</v>
      </c>
      <c r="F115" s="57">
        <v>7.1479590483564701</v>
      </c>
      <c r="G115" s="57">
        <v>0.16342355164352701</v>
      </c>
      <c r="H115" s="57">
        <v>3.4922680483564701</v>
      </c>
      <c r="I115" s="57">
        <v>3.4922674483564728</v>
      </c>
      <c r="J115" t="str">
        <f t="shared" si="7"/>
        <v>501+</v>
      </c>
    </row>
    <row r="116" spans="2:10" ht="14.25" x14ac:dyDescent="0.2">
      <c r="B116" s="9" t="s">
        <v>73</v>
      </c>
      <c r="C116" s="46" t="s">
        <v>280</v>
      </c>
      <c r="D116" s="57">
        <v>-2.8962763999999996</v>
      </c>
      <c r="E116" s="54">
        <v>2301</v>
      </c>
      <c r="F116" s="57">
        <v>5.1678064181173902</v>
      </c>
      <c r="G116" s="57">
        <v>0.62474158188260998</v>
      </c>
      <c r="H116" s="57">
        <v>2.2715300181173905</v>
      </c>
      <c r="I116" s="57">
        <v>2.2715348181173898</v>
      </c>
      <c r="J116" t="str">
        <f t="shared" si="7"/>
        <v>501+</v>
      </c>
    </row>
    <row r="117" spans="2:10" ht="14.25" x14ac:dyDescent="0.2">
      <c r="B117" s="9" t="s">
        <v>203</v>
      </c>
      <c r="C117" s="14" t="s">
        <v>280</v>
      </c>
      <c r="D117" s="57">
        <v>-8.3666409999999996</v>
      </c>
      <c r="E117" s="14">
        <v>175</v>
      </c>
      <c r="F117" s="57">
        <v>15.8419418013591</v>
      </c>
      <c r="G117" s="57">
        <v>0.89133399864085305</v>
      </c>
      <c r="H117" s="57">
        <v>7.4753008013591007</v>
      </c>
      <c r="I117" s="57">
        <v>7.4753070013591465</v>
      </c>
      <c r="J117" t="str">
        <f t="shared" si="7"/>
        <v>101-200</v>
      </c>
    </row>
    <row r="118" spans="2:10" ht="14.25" x14ac:dyDescent="0.2">
      <c r="B118" s="9" t="s">
        <v>450</v>
      </c>
      <c r="C118" s="48" t="s">
        <v>280</v>
      </c>
      <c r="D118" s="56">
        <v>5.9123520000000003</v>
      </c>
      <c r="E118" s="48">
        <v>289</v>
      </c>
      <c r="F118" s="56">
        <v>0.1134022427614241</v>
      </c>
      <c r="G118" s="56">
        <v>11.711301757238576</v>
      </c>
      <c r="H118" s="56">
        <v>5.7989497572385762</v>
      </c>
      <c r="I118" s="56">
        <v>5.7989497572385762</v>
      </c>
      <c r="J118" t="str">
        <f t="shared" si="7"/>
        <v>201-300</v>
      </c>
    </row>
    <row r="119" spans="2:10" ht="14.25" x14ac:dyDescent="0.2">
      <c r="B119" s="9" t="s">
        <v>452</v>
      </c>
      <c r="C119" s="14" t="s">
        <v>280</v>
      </c>
      <c r="D119" s="57">
        <v>6.588584</v>
      </c>
      <c r="E119" s="14">
        <v>282</v>
      </c>
      <c r="F119" s="57">
        <v>0.27910352161247265</v>
      </c>
      <c r="G119" s="57">
        <v>12.898064478387534</v>
      </c>
      <c r="H119" s="57">
        <v>6.3094804783875276</v>
      </c>
      <c r="I119" s="57">
        <v>6.3094804783875338</v>
      </c>
      <c r="J119" t="str">
        <f t="shared" si="7"/>
        <v>201-300</v>
      </c>
    </row>
    <row r="120" spans="2:10" ht="14.25" x14ac:dyDescent="0.2">
      <c r="B120" s="9" t="s">
        <v>988</v>
      </c>
      <c r="C120" s="14" t="s">
        <v>280</v>
      </c>
      <c r="D120" s="57">
        <v>12</v>
      </c>
      <c r="E120" s="48">
        <v>64</v>
      </c>
      <c r="F120" s="56">
        <v>2</v>
      </c>
      <c r="G120" s="56">
        <v>22</v>
      </c>
      <c r="H120" s="56">
        <v>10</v>
      </c>
      <c r="I120" s="56">
        <v>10</v>
      </c>
      <c r="J120" t="str">
        <f t="shared" si="7"/>
        <v>30-100</v>
      </c>
    </row>
    <row r="121" spans="2:10" ht="14.25" x14ac:dyDescent="0.2">
      <c r="B121" s="9" t="s">
        <v>635</v>
      </c>
      <c r="C121" s="10" t="s">
        <v>280</v>
      </c>
      <c r="D121" s="57">
        <v>-5.0180460000000009</v>
      </c>
      <c r="E121" s="51">
        <v>805</v>
      </c>
      <c r="F121" s="57">
        <v>7.4395844743424924</v>
      </c>
      <c r="G121" s="57">
        <v>2.5965575256575097</v>
      </c>
      <c r="H121" s="57">
        <v>2.4215384743424915</v>
      </c>
      <c r="I121" s="57">
        <v>2.4214884743424911</v>
      </c>
      <c r="J121" t="str">
        <f t="shared" si="7"/>
        <v>501+</v>
      </c>
    </row>
    <row r="122" spans="2:10" ht="14.25" x14ac:dyDescent="0.2">
      <c r="B122" s="9" t="s">
        <v>619</v>
      </c>
      <c r="C122" s="10" t="s">
        <v>280</v>
      </c>
      <c r="D122" s="57">
        <v>-7.3793965000000021</v>
      </c>
      <c r="E122" s="51">
        <v>173</v>
      </c>
      <c r="F122" s="57">
        <v>13.630699207876559</v>
      </c>
      <c r="G122" s="57">
        <v>1.1280937921234402</v>
      </c>
      <c r="H122" s="57">
        <v>6.2513027078765564</v>
      </c>
      <c r="I122" s="57">
        <v>6.2513027078765617</v>
      </c>
      <c r="J122" t="str">
        <f t="shared" si="7"/>
        <v>101-200</v>
      </c>
    </row>
    <row r="123" spans="2:10" ht="14.25" x14ac:dyDescent="0.2">
      <c r="B123" s="9" t="s">
        <v>618</v>
      </c>
      <c r="C123" s="10" t="s">
        <v>280</v>
      </c>
      <c r="D123" s="57">
        <v>-11.338679000000001</v>
      </c>
      <c r="E123" s="51">
        <v>76</v>
      </c>
      <c r="F123" s="57">
        <v>20.167600000000004</v>
      </c>
      <c r="G123" s="57">
        <v>2.5097</v>
      </c>
      <c r="H123" s="57">
        <v>8.8289210000000029</v>
      </c>
      <c r="I123" s="57">
        <v>8.8289790000000004</v>
      </c>
      <c r="J123" t="str">
        <f t="shared" si="7"/>
        <v>30-100</v>
      </c>
    </row>
    <row r="124" spans="2:10" ht="14.25" x14ac:dyDescent="0.2">
      <c r="B124" s="9" t="s">
        <v>636</v>
      </c>
      <c r="C124" s="10" t="s">
        <v>280</v>
      </c>
      <c r="D124" s="57">
        <v>-6.7119999999999997</v>
      </c>
      <c r="E124" s="51">
        <v>3085</v>
      </c>
      <c r="F124" s="57">
        <v>7.9185000000000008</v>
      </c>
      <c r="G124" s="57">
        <v>5.5071000000000003</v>
      </c>
      <c r="H124" s="57">
        <v>1.206500000000001</v>
      </c>
      <c r="I124" s="57">
        <v>1.2048999999999994</v>
      </c>
      <c r="J124" t="str">
        <f t="shared" si="7"/>
        <v>501+</v>
      </c>
    </row>
    <row r="125" spans="2:10" ht="14.25" x14ac:dyDescent="0.2">
      <c r="B125" s="9" t="s">
        <v>637</v>
      </c>
      <c r="C125" s="10" t="s">
        <v>280</v>
      </c>
      <c r="D125" s="57">
        <v>-6.0006797000000001</v>
      </c>
      <c r="E125" s="51">
        <v>1885</v>
      </c>
      <c r="F125" s="57">
        <v>8</v>
      </c>
      <c r="G125" s="57">
        <v>4</v>
      </c>
      <c r="H125" s="57">
        <v>1.7005235124991551</v>
      </c>
      <c r="I125" s="57">
        <v>1.7005235124991551</v>
      </c>
      <c r="J125" t="str">
        <f t="shared" si="7"/>
        <v>501+</v>
      </c>
    </row>
    <row r="126" spans="2:10" ht="14.25" x14ac:dyDescent="0.2">
      <c r="B126" s="9" t="s">
        <v>638</v>
      </c>
      <c r="C126" s="10" t="s">
        <v>280</v>
      </c>
      <c r="D126" s="57">
        <v>-4.9424820000000036</v>
      </c>
      <c r="E126" s="51">
        <v>408</v>
      </c>
      <c r="F126" s="57">
        <v>10</v>
      </c>
      <c r="G126" s="57">
        <v>0.3</v>
      </c>
      <c r="H126" s="57">
        <v>4.4611188267624833</v>
      </c>
      <c r="I126" s="57">
        <v>4.4611188267624833</v>
      </c>
      <c r="J126" t="str">
        <f t="shared" si="7"/>
        <v>401-500</v>
      </c>
    </row>
    <row r="127" spans="2:10" ht="14.25" x14ac:dyDescent="0.2">
      <c r="B127" s="9" t="s">
        <v>639</v>
      </c>
      <c r="C127" s="10" t="s">
        <v>280</v>
      </c>
      <c r="D127" s="57">
        <v>-5.5219020000000008</v>
      </c>
      <c r="E127" s="51">
        <v>331</v>
      </c>
      <c r="F127" s="57">
        <v>10</v>
      </c>
      <c r="G127" s="57">
        <v>1</v>
      </c>
      <c r="H127" s="57">
        <v>4.1985635936963366</v>
      </c>
      <c r="I127" s="57">
        <v>4.1985635936963366</v>
      </c>
      <c r="J127" t="str">
        <f t="shared" si="7"/>
        <v>301-400</v>
      </c>
    </row>
    <row r="128" spans="2:10" ht="14.25" x14ac:dyDescent="0.2">
      <c r="B128" s="9" t="s">
        <v>640</v>
      </c>
      <c r="C128" s="10" t="s">
        <v>280</v>
      </c>
      <c r="D128" s="57">
        <v>-6.0255263000000001</v>
      </c>
      <c r="E128" s="51">
        <v>1548</v>
      </c>
      <c r="F128" s="57">
        <v>8</v>
      </c>
      <c r="G128" s="57">
        <v>4</v>
      </c>
      <c r="H128" s="57">
        <v>1.7988535439376119</v>
      </c>
      <c r="I128" s="57">
        <v>1.7988535439376119</v>
      </c>
      <c r="J128" t="str">
        <f t="shared" si="7"/>
        <v>501+</v>
      </c>
    </row>
    <row r="129" spans="2:10" ht="14.25" x14ac:dyDescent="0.2">
      <c r="B129" s="9" t="s">
        <v>641</v>
      </c>
      <c r="C129" s="10" t="s">
        <v>280</v>
      </c>
      <c r="D129" s="57">
        <v>-7.5831119999999999</v>
      </c>
      <c r="E129" s="51">
        <v>3268</v>
      </c>
      <c r="F129" s="57">
        <v>9</v>
      </c>
      <c r="G129" s="57">
        <v>6</v>
      </c>
      <c r="H129" s="57">
        <v>1.2861742797216498</v>
      </c>
      <c r="I129" s="57">
        <v>1.2861742797216498</v>
      </c>
      <c r="J129" t="str">
        <f t="shared" si="7"/>
        <v>501+</v>
      </c>
    </row>
    <row r="130" spans="2:10" ht="14.25" x14ac:dyDescent="0.2">
      <c r="B130" s="9" t="s">
        <v>663</v>
      </c>
      <c r="C130" s="10" t="s">
        <v>280</v>
      </c>
      <c r="D130" s="57">
        <v>-6.8400629999999998</v>
      </c>
      <c r="E130" s="51">
        <v>5846</v>
      </c>
      <c r="F130" s="57">
        <v>8</v>
      </c>
      <c r="G130" s="57">
        <v>6</v>
      </c>
      <c r="H130" s="57">
        <v>0.98097748093747827</v>
      </c>
      <c r="I130" s="57">
        <v>0.98097748093747827</v>
      </c>
      <c r="J130" t="str">
        <f t="shared" si="7"/>
        <v>501+</v>
      </c>
    </row>
    <row r="131" spans="2:10" ht="14.25" x14ac:dyDescent="0.2">
      <c r="B131" s="9" t="s">
        <v>614</v>
      </c>
      <c r="C131" s="10" t="s">
        <v>280</v>
      </c>
      <c r="D131" s="57">
        <v>-6.5004249999999981</v>
      </c>
      <c r="E131" s="51">
        <v>1082</v>
      </c>
      <c r="F131" s="57">
        <v>9</v>
      </c>
      <c r="G131" s="57">
        <v>4</v>
      </c>
      <c r="H131" s="57">
        <v>2.2075209156158238</v>
      </c>
      <c r="I131" s="57">
        <v>2.2075209156158238</v>
      </c>
      <c r="J131" t="str">
        <f t="shared" si="7"/>
        <v>501+</v>
      </c>
    </row>
    <row r="132" spans="2:10" ht="14.25" x14ac:dyDescent="0.2">
      <c r="B132" s="9" t="s">
        <v>642</v>
      </c>
      <c r="C132" s="10" t="s">
        <v>280</v>
      </c>
      <c r="D132" s="57">
        <v>-8.1901449999999993</v>
      </c>
      <c r="E132" s="55">
        <v>340</v>
      </c>
      <c r="F132" s="57">
        <v>13</v>
      </c>
      <c r="G132" s="57">
        <v>3</v>
      </c>
      <c r="H132" s="57">
        <v>4.5510373024037598</v>
      </c>
      <c r="I132" s="57">
        <v>4.5510373024037598</v>
      </c>
      <c r="J132" t="str">
        <f t="shared" si="7"/>
        <v>301-400</v>
      </c>
    </row>
    <row r="133" spans="2:10" ht="14.25" x14ac:dyDescent="0.2">
      <c r="B133" s="27" t="s">
        <v>1025</v>
      </c>
      <c r="C133" s="10" t="s">
        <v>280</v>
      </c>
      <c r="D133" s="57">
        <v>-16.086361144497399</v>
      </c>
      <c r="E133" s="52">
        <v>51</v>
      </c>
      <c r="F133" s="57">
        <v>28.1460511679457</v>
      </c>
      <c r="G133" s="57">
        <v>4.0266711210490298</v>
      </c>
      <c r="H133" s="57">
        <v>12.059690023448301</v>
      </c>
      <c r="I133" s="57">
        <v>12.059690023448301</v>
      </c>
      <c r="J133" t="str">
        <f t="shared" si="7"/>
        <v>30-100</v>
      </c>
    </row>
    <row r="134" spans="2:10" ht="14.25" x14ac:dyDescent="0.2">
      <c r="B134" s="45" t="s">
        <v>334</v>
      </c>
      <c r="C134" s="46" t="s">
        <v>280</v>
      </c>
      <c r="D134" s="57">
        <v>9.07</v>
      </c>
      <c r="E134" s="52">
        <v>99</v>
      </c>
      <c r="F134" s="57">
        <v>0.41421856253480716</v>
      </c>
      <c r="G134" s="57">
        <v>17.696220437465193</v>
      </c>
      <c r="H134" s="57">
        <v>8.655781437465194</v>
      </c>
      <c r="I134" s="57">
        <v>8.626220437465193</v>
      </c>
      <c r="J134" t="str">
        <f t="shared" si="7"/>
        <v>30-100</v>
      </c>
    </row>
    <row r="135" spans="2:10" ht="14.25" x14ac:dyDescent="0.2">
      <c r="B135" s="9" t="s">
        <v>1003</v>
      </c>
      <c r="C135" s="10" t="s">
        <v>280</v>
      </c>
      <c r="D135" s="57">
        <v>-12</v>
      </c>
      <c r="E135" s="55">
        <v>89</v>
      </c>
      <c r="F135" s="57">
        <v>20</v>
      </c>
      <c r="G135" s="57">
        <v>4</v>
      </c>
      <c r="H135" s="57">
        <v>7.9473576705064</v>
      </c>
      <c r="I135" s="57">
        <v>7.9473576705063707</v>
      </c>
      <c r="J135" t="str">
        <f t="shared" si="7"/>
        <v>30-100</v>
      </c>
    </row>
    <row r="136" spans="2:10" ht="14.25" x14ac:dyDescent="0.2">
      <c r="B136" s="112" t="s">
        <v>318</v>
      </c>
      <c r="C136" s="10" t="s">
        <v>280</v>
      </c>
      <c r="D136" s="57">
        <v>-12.905467999999997</v>
      </c>
      <c r="E136" s="52">
        <v>82</v>
      </c>
      <c r="F136" s="57">
        <v>23.138899999999996</v>
      </c>
      <c r="G136" s="57">
        <v>2.6720000000000002</v>
      </c>
      <c r="H136" s="57">
        <v>10.233431999999999</v>
      </c>
      <c r="I136" s="57">
        <v>10.233467999999997</v>
      </c>
      <c r="J136" t="str">
        <f t="shared" si="7"/>
        <v>30-100</v>
      </c>
    </row>
    <row r="137" spans="2:10" ht="14.25" x14ac:dyDescent="0.2">
      <c r="B137" s="45" t="s">
        <v>576</v>
      </c>
      <c r="C137" s="46" t="s">
        <v>280</v>
      </c>
      <c r="D137" s="57">
        <v>-4.6849340000000002</v>
      </c>
      <c r="E137" s="52">
        <v>597</v>
      </c>
      <c r="F137" s="57">
        <v>8.5892361210000008</v>
      </c>
      <c r="G137" s="57">
        <v>0.78063187899999997</v>
      </c>
      <c r="H137" s="57">
        <v>3.9043021210000002</v>
      </c>
      <c r="I137" s="57">
        <v>3.9043021210000002</v>
      </c>
      <c r="J137" t="str">
        <f t="shared" si="7"/>
        <v>501+</v>
      </c>
    </row>
    <row r="138" spans="2:10" ht="14.25" x14ac:dyDescent="0.2">
      <c r="B138" s="112" t="s">
        <v>797</v>
      </c>
      <c r="C138" s="46" t="s">
        <v>280</v>
      </c>
      <c r="D138" s="57">
        <v>-6.8010130000000002</v>
      </c>
      <c r="E138" s="52">
        <v>52</v>
      </c>
      <c r="F138" s="57">
        <v>13.368676613111401</v>
      </c>
      <c r="G138" s="57">
        <v>0.233349386888619</v>
      </c>
      <c r="H138" s="57">
        <v>6.5676636131114003</v>
      </c>
      <c r="I138" s="57">
        <v>6.5676636131113808</v>
      </c>
      <c r="J138" t="str">
        <f t="shared" si="7"/>
        <v>30-100</v>
      </c>
    </row>
    <row r="140" spans="2:10" ht="17.25" x14ac:dyDescent="0.25">
      <c r="B140" s="60" t="s">
        <v>1037</v>
      </c>
    </row>
    <row r="141" spans="2:10" ht="17.25" x14ac:dyDescent="0.25">
      <c r="B141" s="60" t="s">
        <v>1039</v>
      </c>
    </row>
    <row r="143" spans="2:10" ht="15" x14ac:dyDescent="0.25">
      <c r="E143" s="120"/>
      <c r="F143" s="120"/>
      <c r="G143" s="121"/>
      <c r="H143" s="121"/>
    </row>
    <row r="144" spans="2:10" ht="15" x14ac:dyDescent="0.25">
      <c r="E144" s="120"/>
      <c r="F144" s="120"/>
      <c r="G144" s="121"/>
      <c r="H144" s="121"/>
    </row>
    <row r="145" spans="5:8" ht="15" x14ac:dyDescent="0.25">
      <c r="E145" s="120"/>
      <c r="F145" s="120"/>
      <c r="G145" s="121"/>
      <c r="H145" s="121"/>
    </row>
    <row r="146" spans="5:8" ht="15" x14ac:dyDescent="0.25">
      <c r="E146" s="120"/>
      <c r="F146" s="120"/>
      <c r="G146" s="121"/>
      <c r="H146" s="121"/>
    </row>
    <row r="147" spans="5:8" ht="15" x14ac:dyDescent="0.25">
      <c r="E147" s="120"/>
      <c r="F147" s="120"/>
      <c r="G147" s="121"/>
      <c r="H147" s="121"/>
    </row>
    <row r="148" spans="5:8" ht="15" x14ac:dyDescent="0.25">
      <c r="E148" s="120"/>
      <c r="F148" s="120"/>
      <c r="G148" s="121"/>
      <c r="H148" s="121"/>
    </row>
    <row r="149" spans="5:8" ht="15" x14ac:dyDescent="0.25">
      <c r="E149" s="120"/>
      <c r="F149" s="120"/>
      <c r="G149" s="122"/>
      <c r="H149" s="122"/>
    </row>
    <row r="151" spans="5:8" ht="15" x14ac:dyDescent="0.25">
      <c r="E151" s="120"/>
      <c r="F151" s="120"/>
      <c r="G151" s="123"/>
      <c r="H151" s="123"/>
    </row>
    <row r="152" spans="5:8" ht="15" x14ac:dyDescent="0.25">
      <c r="E152" s="120"/>
      <c r="F152" s="120"/>
      <c r="G152" s="123"/>
      <c r="H152" s="123"/>
    </row>
    <row r="155" spans="5:8" x14ac:dyDescent="0.2">
      <c r="E155" s="122"/>
    </row>
    <row r="156" spans="5:8" x14ac:dyDescent="0.2">
      <c r="E156" s="122"/>
    </row>
    <row r="157" spans="5:8" x14ac:dyDescent="0.2">
      <c r="E157" s="122"/>
    </row>
    <row r="158" spans="5:8" x14ac:dyDescent="0.2">
      <c r="E158" s="122"/>
    </row>
    <row r="159" spans="5:8" x14ac:dyDescent="0.2">
      <c r="E159" s="122"/>
    </row>
    <row r="160" spans="5:8" x14ac:dyDescent="0.2">
      <c r="E160" s="122"/>
    </row>
    <row r="161" spans="5:5" x14ac:dyDescent="0.2">
      <c r="E161" s="122"/>
    </row>
    <row r="162" spans="5:5" x14ac:dyDescent="0.2">
      <c r="E162" s="122"/>
    </row>
    <row r="163" spans="5:5" x14ac:dyDescent="0.2">
      <c r="E163" s="122"/>
    </row>
    <row r="164" spans="5:5" x14ac:dyDescent="0.2">
      <c r="E164" s="122"/>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5" t="s">
        <v>207</v>
      </c>
    </row>
    <row r="2" spans="2:2" ht="132.75" customHeight="1" x14ac:dyDescent="0.2">
      <c r="B2" s="66" t="s">
        <v>1017</v>
      </c>
    </row>
    <row r="3" spans="2:2" ht="90" customHeight="1" x14ac:dyDescent="0.2">
      <c r="B3" s="66" t="s">
        <v>69</v>
      </c>
    </row>
    <row r="4" spans="2:2" x14ac:dyDescent="0.2">
      <c r="B4" s="69"/>
    </row>
    <row r="5" spans="2:2" ht="15.75" x14ac:dyDescent="0.25">
      <c r="B5" s="68" t="s">
        <v>208</v>
      </c>
    </row>
    <row r="6" spans="2:2" x14ac:dyDescent="0.2">
      <c r="B6" s="69"/>
    </row>
    <row r="7" spans="2:2" ht="132" customHeight="1" x14ac:dyDescent="0.2">
      <c r="B7" s="66"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plots)'!C6:C65552,"=Y",'Summary (for forest plots)'!D6:D65552,"&lt;0"),"0")," requests have indicated a statistically significant reduction in re-offending and ",TEXT(COUNTIFS('Summary (for forest plots)'!C6:C65552,"=Y",'Summary (for forest plots)'!D6:D65552,"&gt;0"),"0"),"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41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7"/>
    </row>
  </sheetData>
  <phoneticPr fontId="3"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643</v>
      </c>
      <c r="C1" s="3"/>
      <c r="D1" s="3"/>
      <c r="E1" s="3"/>
      <c r="F1" s="3"/>
    </row>
    <row r="2" spans="1:7" ht="5.25" customHeight="1" x14ac:dyDescent="0.25">
      <c r="A2" s="3"/>
      <c r="B2" s="3"/>
      <c r="C2" s="3"/>
      <c r="D2" s="3"/>
      <c r="E2" s="3"/>
      <c r="F2" s="3"/>
    </row>
    <row r="3" spans="1:7" ht="42" customHeight="1" x14ac:dyDescent="0.25">
      <c r="A3" s="3"/>
      <c r="B3" s="317" t="s">
        <v>666</v>
      </c>
      <c r="C3" s="318"/>
      <c r="D3" s="318"/>
      <c r="E3" s="318"/>
      <c r="F3" s="318"/>
      <c r="G3" s="318"/>
    </row>
    <row r="4" spans="1:7" ht="16.5" thickBot="1" x14ac:dyDescent="0.3">
      <c r="A4" s="3"/>
      <c r="B4" s="3"/>
      <c r="C4" s="3"/>
      <c r="D4" s="3"/>
      <c r="E4" s="3"/>
      <c r="F4" s="3"/>
    </row>
    <row r="5" spans="1:7" s="14" customFormat="1" ht="54" customHeight="1" thickBot="1" x14ac:dyDescent="0.25">
      <c r="A5" s="12"/>
      <c r="B5" s="148" t="s">
        <v>313</v>
      </c>
      <c r="C5" s="83" t="s">
        <v>320</v>
      </c>
      <c r="D5" s="124" t="s">
        <v>648</v>
      </c>
      <c r="E5" s="124" t="s">
        <v>728</v>
      </c>
      <c r="F5" s="124" t="s">
        <v>729</v>
      </c>
      <c r="G5" s="84" t="s">
        <v>456</v>
      </c>
    </row>
    <row r="6" spans="1:7" s="14" customFormat="1" ht="177.75" customHeight="1" thickBot="1" x14ac:dyDescent="0.25">
      <c r="A6" s="40">
        <v>1</v>
      </c>
      <c r="B6" s="193" t="s">
        <v>977</v>
      </c>
      <c r="C6" s="153" t="s">
        <v>978</v>
      </c>
      <c r="D6" s="171" t="s">
        <v>778</v>
      </c>
      <c r="E6" s="153" t="s">
        <v>784</v>
      </c>
      <c r="F6" s="153" t="s">
        <v>779</v>
      </c>
      <c r="G6" s="155" t="s">
        <v>780</v>
      </c>
    </row>
    <row r="7" spans="1:7" s="14" customFormat="1" ht="171" customHeight="1" thickBot="1" x14ac:dyDescent="0.25">
      <c r="A7" s="40">
        <v>2</v>
      </c>
      <c r="B7" s="193" t="s">
        <v>977</v>
      </c>
      <c r="C7" s="153" t="s">
        <v>978</v>
      </c>
      <c r="D7" s="171" t="s">
        <v>781</v>
      </c>
      <c r="E7" s="153" t="s">
        <v>783</v>
      </c>
      <c r="F7" s="153" t="s">
        <v>786</v>
      </c>
      <c r="G7" s="155" t="s">
        <v>788</v>
      </c>
    </row>
    <row r="8" spans="1:7" s="14" customFormat="1" ht="174.75" customHeight="1" thickBot="1" x14ac:dyDescent="0.25">
      <c r="A8" s="40">
        <v>3</v>
      </c>
      <c r="B8" s="193" t="s">
        <v>977</v>
      </c>
      <c r="C8" s="153" t="s">
        <v>978</v>
      </c>
      <c r="D8" s="171" t="s">
        <v>782</v>
      </c>
      <c r="E8" s="153" t="s">
        <v>785</v>
      </c>
      <c r="F8" s="153" t="s">
        <v>787</v>
      </c>
      <c r="G8" s="155" t="s">
        <v>789</v>
      </c>
    </row>
    <row r="9" spans="1:7" s="14" customFormat="1" ht="182.25" customHeight="1" thickBot="1" x14ac:dyDescent="0.25">
      <c r="A9" s="40">
        <v>4</v>
      </c>
      <c r="B9" s="5" t="s">
        <v>979</v>
      </c>
      <c r="C9" s="24" t="s">
        <v>621</v>
      </c>
      <c r="D9" s="127" t="s">
        <v>667</v>
      </c>
      <c r="E9" s="24" t="s">
        <v>678</v>
      </c>
      <c r="F9" s="37" t="s">
        <v>675</v>
      </c>
      <c r="G9" s="88" t="s">
        <v>676</v>
      </c>
    </row>
    <row r="10" spans="1:7" s="14" customFormat="1" ht="180.75" customHeight="1" thickBot="1" x14ac:dyDescent="0.25">
      <c r="A10" s="40">
        <v>5</v>
      </c>
      <c r="B10" s="5" t="s">
        <v>979</v>
      </c>
      <c r="C10" s="24" t="s">
        <v>621</v>
      </c>
      <c r="D10" s="127" t="s">
        <v>668</v>
      </c>
      <c r="E10" s="24" t="s">
        <v>679</v>
      </c>
      <c r="F10" s="37" t="s">
        <v>649</v>
      </c>
      <c r="G10" s="88" t="s">
        <v>677</v>
      </c>
    </row>
    <row r="11" spans="1:7" s="14" customFormat="1" ht="226.5" customHeight="1" thickBot="1" x14ac:dyDescent="0.25">
      <c r="A11" s="40">
        <v>6</v>
      </c>
      <c r="B11" s="5" t="s">
        <v>979</v>
      </c>
      <c r="C11" s="24" t="s">
        <v>621</v>
      </c>
      <c r="D11" s="127" t="s">
        <v>669</v>
      </c>
      <c r="E11" s="24" t="s">
        <v>680</v>
      </c>
      <c r="F11" s="37" t="s">
        <v>650</v>
      </c>
      <c r="G11" s="88" t="s">
        <v>652</v>
      </c>
    </row>
    <row r="12" spans="1:7" s="14" customFormat="1" ht="204.75" customHeight="1" thickBot="1" x14ac:dyDescent="0.25">
      <c r="A12" s="40">
        <v>7</v>
      </c>
      <c r="B12" s="5" t="s">
        <v>979</v>
      </c>
      <c r="C12" s="24" t="s">
        <v>621</v>
      </c>
      <c r="D12" s="127" t="s">
        <v>670</v>
      </c>
      <c r="E12" s="24" t="s">
        <v>681</v>
      </c>
      <c r="F12" s="37" t="s">
        <v>651</v>
      </c>
      <c r="G12" s="88" t="s">
        <v>653</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workbookViewId="0"/>
  </sheetViews>
  <sheetFormatPr defaultRowHeight="15" x14ac:dyDescent="0.2"/>
  <cols>
    <col min="1" max="1" width="1.42578125" style="273" customWidth="1"/>
    <col min="2" max="2" width="43.140625" style="273" customWidth="1"/>
    <col min="3" max="3" width="109" style="273" customWidth="1"/>
    <col min="4" max="16384" width="9.140625" style="273"/>
  </cols>
  <sheetData>
    <row r="1" spans="1:13" ht="15.75" x14ac:dyDescent="0.25">
      <c r="A1" s="272"/>
      <c r="B1" s="272" t="s">
        <v>1109</v>
      </c>
      <c r="C1" s="272"/>
      <c r="D1" s="272"/>
      <c r="E1" s="272"/>
      <c r="F1" s="272"/>
    </row>
    <row r="2" spans="1:13" ht="5.25" customHeight="1" x14ac:dyDescent="0.25">
      <c r="A2" s="272"/>
      <c r="B2" s="272"/>
      <c r="C2" s="272"/>
      <c r="D2" s="272"/>
      <c r="E2" s="272"/>
      <c r="F2" s="272"/>
    </row>
    <row r="4" spans="1:13" ht="15.75" x14ac:dyDescent="0.25">
      <c r="B4" s="274" t="s">
        <v>1110</v>
      </c>
      <c r="C4" s="274" t="s">
        <v>1111</v>
      </c>
    </row>
    <row r="5" spans="1:13" x14ac:dyDescent="0.2">
      <c r="B5" s="275" t="s">
        <v>1115</v>
      </c>
      <c r="C5" s="276" t="s">
        <v>1118</v>
      </c>
      <c r="D5" s="276"/>
    </row>
    <row r="6" spans="1:13" x14ac:dyDescent="0.2">
      <c r="B6" s="275" t="s">
        <v>1116</v>
      </c>
      <c r="C6" s="277" t="s">
        <v>1123</v>
      </c>
      <c r="D6" s="276"/>
    </row>
    <row r="7" spans="1:13" x14ac:dyDescent="0.2">
      <c r="B7" s="275" t="s">
        <v>1117</v>
      </c>
      <c r="C7" s="276" t="s">
        <v>1122</v>
      </c>
      <c r="D7" s="276"/>
    </row>
    <row r="8" spans="1:13" x14ac:dyDescent="0.2">
      <c r="B8" s="277"/>
      <c r="C8" s="276"/>
      <c r="D8" s="276"/>
    </row>
    <row r="9" spans="1:13" x14ac:dyDescent="0.2">
      <c r="B9" s="275" t="s">
        <v>1112</v>
      </c>
      <c r="C9" s="277" t="s">
        <v>1119</v>
      </c>
      <c r="D9" s="276"/>
    </row>
    <row r="10" spans="1:13" ht="45" x14ac:dyDescent="0.2">
      <c r="B10" s="278" t="s">
        <v>1113</v>
      </c>
      <c r="C10" s="279" t="s">
        <v>1121</v>
      </c>
      <c r="D10" s="279"/>
      <c r="E10" s="280"/>
      <c r="F10" s="280"/>
      <c r="G10" s="280"/>
      <c r="H10" s="280"/>
      <c r="I10" s="280"/>
      <c r="J10" s="280"/>
      <c r="K10" s="280"/>
      <c r="L10" s="280"/>
      <c r="M10" s="280"/>
    </row>
    <row r="11" spans="1:13" x14ac:dyDescent="0.2">
      <c r="B11" s="275" t="s">
        <v>1114</v>
      </c>
      <c r="C11" s="277" t="s">
        <v>1120</v>
      </c>
      <c r="D11" s="276"/>
    </row>
    <row r="12" spans="1:13" x14ac:dyDescent="0.2">
      <c r="B12" s="277"/>
      <c r="C12" s="276"/>
      <c r="D12" s="276"/>
    </row>
    <row r="13" spans="1:13" ht="15.75" x14ac:dyDescent="0.2">
      <c r="B13" s="281"/>
      <c r="C13" s="281"/>
      <c r="D13" s="281"/>
    </row>
    <row r="14" spans="1:13" ht="15.75" x14ac:dyDescent="0.2">
      <c r="B14" s="281"/>
      <c r="C14" s="281"/>
      <c r="D14" s="281"/>
    </row>
    <row r="15" spans="1:13" ht="15.75" x14ac:dyDescent="0.2">
      <c r="B15" s="281"/>
    </row>
    <row r="16" spans="1:13" x14ac:dyDescent="0.2">
      <c r="B16" s="282"/>
    </row>
    <row r="17" spans="2:2" x14ac:dyDescent="0.2">
      <c r="B17" s="282"/>
    </row>
    <row r="18" spans="2:2" x14ac:dyDescent="0.2">
      <c r="B18" s="282"/>
    </row>
  </sheetData>
  <hyperlinks>
    <hyperlink ref="B5" r:id="rId1" display="https://www.gov.uk/government/uploads/system/uploads/attachment_data/file/289250/justice-data-lab-pilot-year.pdf"/>
    <hyperlink ref="B6" r:id="rId2" display="https://www.gov.uk/government/uploads/system/uploads/attachment_data/file/434165/justice-data-lab-pilot-summary.pdf"/>
    <hyperlink ref="B7" r:id="rId3" display="https://www.gov.uk/government/uploads/system/uploads/attachment_data/file/434167/justice-data-lab-feedback-report.pdf"/>
    <hyperlink ref="B9" r:id="rId4" display="https://www.gov.uk/government/uploads/system/uploads/attachment_data/file/392929/justice-data-lab-methodology.pdf"/>
    <hyperlink ref="B10" r:id="rId5" display="https://www.gov.uk/government/uploads/system/uploads/attachment_data/file/491688/oasys-methodology.pdf"/>
    <hyperlink ref="B11" r:id="rId6" display="https://www.gov.uk/government/uploads/system/uploads/attachment_data/file/506327/methodology-review-response.pdf"/>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296"/>
  <sheetViews>
    <sheetView zoomScaleNormal="100" workbookViewId="0"/>
  </sheetViews>
  <sheetFormatPr defaultRowHeight="12.75" x14ac:dyDescent="0.2"/>
  <cols>
    <col min="1" max="1" width="3" style="82" customWidth="1"/>
    <col min="2" max="7" width="10.7109375" style="82" customWidth="1"/>
    <col min="8" max="8" width="2.5703125" style="82" customWidth="1"/>
    <col min="9" max="9" width="6.140625" style="82" customWidth="1"/>
    <col min="10" max="16" width="10.28515625" style="82" customWidth="1"/>
    <col min="17" max="22" width="9.140625" style="82"/>
    <col min="23" max="23" width="1.85546875" style="86" customWidth="1"/>
    <col min="24" max="24" width="9.140625" style="86"/>
    <col min="25" max="25" width="9.140625" style="86" customWidth="1"/>
    <col min="26" max="26" width="9.140625" style="234" customWidth="1"/>
    <col min="27" max="28" width="9.140625" style="86"/>
    <col min="29" max="16384" width="9.140625" style="82"/>
  </cols>
  <sheetData>
    <row r="1" spans="1:32" ht="6" customHeight="1" x14ac:dyDescent="0.2"/>
    <row r="2" spans="1:32" ht="15.75" x14ac:dyDescent="0.25">
      <c r="B2" s="85" t="s">
        <v>1075</v>
      </c>
      <c r="E2" s="163"/>
      <c r="R2" s="110"/>
      <c r="S2" s="110"/>
      <c r="T2" s="110"/>
      <c r="U2" s="110"/>
      <c r="V2" s="110"/>
      <c r="W2" s="110"/>
      <c r="X2" s="110"/>
      <c r="Y2" s="234"/>
      <c r="AA2" s="110"/>
      <c r="AB2" s="110"/>
      <c r="AC2" s="110"/>
      <c r="AD2" s="110"/>
      <c r="AE2" s="110"/>
      <c r="AF2" s="94"/>
    </row>
    <row r="3" spans="1:32" ht="12" customHeight="1" x14ac:dyDescent="0.2">
      <c r="B3" s="87"/>
      <c r="R3" s="110"/>
      <c r="S3" s="110"/>
      <c r="T3" s="110"/>
      <c r="U3" s="110"/>
      <c r="V3" s="114"/>
      <c r="W3" s="114"/>
      <c r="X3" s="114"/>
      <c r="Y3" s="235"/>
      <c r="Z3" s="235"/>
      <c r="AA3" s="114"/>
      <c r="AB3" s="114"/>
      <c r="AC3" s="114"/>
      <c r="AD3" s="114"/>
      <c r="AE3" s="114"/>
      <c r="AF3" s="87"/>
    </row>
    <row r="4" spans="1:32" ht="9" customHeight="1" x14ac:dyDescent="0.2">
      <c r="B4" s="87"/>
      <c r="R4" s="110"/>
      <c r="S4" s="110"/>
      <c r="T4" s="110"/>
      <c r="U4" s="110"/>
      <c r="V4" s="114"/>
      <c r="W4" s="114"/>
      <c r="X4" s="114"/>
      <c r="Y4" s="235"/>
      <c r="Z4" s="235"/>
      <c r="AA4" s="114"/>
      <c r="AB4" s="114"/>
      <c r="AC4" s="114"/>
      <c r="AD4" s="114"/>
      <c r="AE4" s="114"/>
      <c r="AF4" s="87"/>
    </row>
    <row r="5" spans="1:32" ht="15.75" x14ac:dyDescent="0.25">
      <c r="A5" s="247"/>
      <c r="R5" s="95"/>
      <c r="S5" s="110"/>
      <c r="T5" s="110"/>
      <c r="U5" s="110"/>
      <c r="V5" s="114"/>
      <c r="W5" s="114"/>
      <c r="X5" s="114"/>
      <c r="Y5" s="235"/>
      <c r="Z5" s="235"/>
      <c r="AA5" s="114"/>
      <c r="AB5" s="114"/>
      <c r="AC5" s="114"/>
      <c r="AD5" s="114"/>
      <c r="AE5" s="114"/>
      <c r="AF5" s="87"/>
    </row>
    <row r="6" spans="1:32" ht="15.75" x14ac:dyDescent="0.25">
      <c r="A6" s="247"/>
      <c r="R6" s="110"/>
      <c r="S6" s="110"/>
      <c r="T6" s="110"/>
      <c r="U6" s="110"/>
      <c r="V6" s="114"/>
      <c r="W6" s="114"/>
      <c r="X6" s="114" t="s">
        <v>182</v>
      </c>
      <c r="Y6" s="236"/>
      <c r="Z6" s="240"/>
      <c r="AA6" s="114"/>
      <c r="AB6" s="114"/>
      <c r="AC6" s="114"/>
      <c r="AD6" s="114"/>
      <c r="AE6" s="114"/>
      <c r="AF6" s="87"/>
    </row>
    <row r="7" spans="1:32" x14ac:dyDescent="0.2">
      <c r="R7" s="110"/>
      <c r="S7" s="110"/>
      <c r="T7" s="110"/>
      <c r="U7" s="110"/>
      <c r="V7" s="114"/>
      <c r="W7" s="114"/>
      <c r="X7" s="114" t="s">
        <v>183</v>
      </c>
      <c r="Y7" s="236"/>
      <c r="Z7" s="240"/>
      <c r="AA7" s="114"/>
      <c r="AB7" s="114"/>
      <c r="AC7" s="114"/>
      <c r="AD7" s="114"/>
      <c r="AE7" s="114"/>
      <c r="AF7" s="87"/>
    </row>
    <row r="8" spans="1:32" x14ac:dyDescent="0.2">
      <c r="R8" s="110"/>
      <c r="S8" s="110"/>
      <c r="T8" s="110"/>
      <c r="U8" s="110"/>
      <c r="V8" s="114"/>
      <c r="W8" s="114"/>
      <c r="X8" s="114"/>
      <c r="Y8" s="235"/>
      <c r="Z8" s="235"/>
      <c r="AA8" s="114"/>
      <c r="AB8" s="114"/>
      <c r="AC8" s="114"/>
      <c r="AD8" s="114"/>
      <c r="AE8" s="114"/>
      <c r="AF8" s="87"/>
    </row>
    <row r="9" spans="1:32" x14ac:dyDescent="0.2">
      <c r="R9" s="110"/>
      <c r="S9" s="110"/>
      <c r="T9" s="110"/>
      <c r="U9" s="110"/>
      <c r="V9" s="114"/>
      <c r="W9" s="114"/>
      <c r="X9" s="114"/>
      <c r="Y9" s="235"/>
      <c r="Z9" s="235"/>
      <c r="AA9" s="114"/>
      <c r="AB9" s="114"/>
      <c r="AC9" s="114"/>
      <c r="AD9" s="114"/>
      <c r="AE9" s="114"/>
      <c r="AF9" s="87"/>
    </row>
    <row r="10" spans="1:32" x14ac:dyDescent="0.2">
      <c r="R10" s="110"/>
      <c r="S10" s="110"/>
      <c r="T10" s="110"/>
      <c r="U10" s="110"/>
      <c r="V10" s="114"/>
      <c r="W10" s="114"/>
      <c r="X10" s="114"/>
      <c r="Y10" s="235"/>
      <c r="Z10" s="235"/>
      <c r="AA10" s="114"/>
      <c r="AB10" s="114"/>
      <c r="AC10" s="114"/>
      <c r="AD10" s="114"/>
      <c r="AE10" s="114"/>
      <c r="AF10" s="87"/>
    </row>
    <row r="11" spans="1:32" x14ac:dyDescent="0.2">
      <c r="R11" s="110"/>
      <c r="S11" s="110"/>
      <c r="T11" s="110"/>
      <c r="U11" s="110"/>
      <c r="V11" s="114"/>
      <c r="W11" s="114"/>
      <c r="X11" s="114"/>
      <c r="Y11" s="235"/>
      <c r="Z11" s="235"/>
      <c r="AA11" s="114"/>
      <c r="AB11" s="114"/>
      <c r="AC11" s="114"/>
      <c r="AD11" s="114"/>
      <c r="AE11" s="114"/>
      <c r="AF11" s="87"/>
    </row>
    <row r="12" spans="1:32" ht="15" x14ac:dyDescent="0.25">
      <c r="R12" s="110"/>
      <c r="S12" s="110"/>
      <c r="T12" s="110"/>
      <c r="U12" s="110"/>
      <c r="V12" s="114"/>
      <c r="W12" s="114"/>
      <c r="X12" s="114"/>
      <c r="Y12" s="237"/>
      <c r="Z12" s="237"/>
      <c r="AA12" s="114"/>
      <c r="AB12" s="114"/>
      <c r="AC12" s="114"/>
      <c r="AD12" s="114"/>
      <c r="AE12" s="114"/>
      <c r="AF12" s="87"/>
    </row>
    <row r="13" spans="1:32" x14ac:dyDescent="0.2">
      <c r="R13" s="110"/>
      <c r="S13" s="110"/>
      <c r="T13" s="110"/>
      <c r="U13" s="110"/>
      <c r="V13" s="113"/>
      <c r="W13" s="113"/>
      <c r="X13" s="113"/>
      <c r="Y13" s="235"/>
      <c r="Z13" s="235"/>
      <c r="AA13" s="113"/>
      <c r="AB13" s="113"/>
      <c r="AC13" s="113"/>
      <c r="AD13" s="113"/>
      <c r="AE13" s="113"/>
      <c r="AF13" s="110"/>
    </row>
    <row r="14" spans="1:32" x14ac:dyDescent="0.2">
      <c r="R14" s="110"/>
      <c r="S14" s="110"/>
      <c r="T14" s="110"/>
      <c r="U14" s="110"/>
      <c r="V14" s="113"/>
      <c r="W14" s="113"/>
      <c r="X14" s="113"/>
      <c r="Y14" s="238"/>
      <c r="Z14" s="241"/>
      <c r="AA14" s="113"/>
      <c r="AB14" s="113"/>
      <c r="AC14" s="113"/>
      <c r="AD14" s="113"/>
      <c r="AE14" s="113"/>
      <c r="AF14" s="110"/>
    </row>
    <row r="15" spans="1:32" x14ac:dyDescent="0.2">
      <c r="R15" s="110"/>
      <c r="S15" s="110"/>
      <c r="T15" s="110"/>
      <c r="U15" s="110"/>
      <c r="V15" s="113"/>
      <c r="W15" s="113"/>
      <c r="X15" s="113"/>
      <c r="Y15" s="238"/>
      <c r="Z15" s="241"/>
      <c r="AA15" s="113"/>
      <c r="AB15" s="113"/>
      <c r="AC15" s="113"/>
      <c r="AD15" s="113"/>
      <c r="AE15" s="113"/>
      <c r="AF15" s="110"/>
    </row>
    <row r="16" spans="1:32" x14ac:dyDescent="0.2">
      <c r="R16" s="110"/>
      <c r="S16" s="110"/>
      <c r="T16" s="110"/>
      <c r="U16" s="110"/>
      <c r="V16" s="113"/>
      <c r="W16" s="113"/>
      <c r="X16" s="113"/>
      <c r="Y16" s="234"/>
      <c r="AA16" s="113"/>
      <c r="AB16" s="113"/>
      <c r="AC16" s="113"/>
      <c r="AD16" s="113"/>
      <c r="AE16" s="113"/>
      <c r="AF16" s="94"/>
    </row>
    <row r="17" spans="18:32" x14ac:dyDescent="0.2">
      <c r="R17" s="110"/>
      <c r="S17" s="110"/>
      <c r="T17" s="110"/>
      <c r="U17" s="110"/>
      <c r="V17" s="113"/>
      <c r="W17" s="113"/>
      <c r="X17" s="114" t="s">
        <v>182</v>
      </c>
      <c r="Y17" s="236"/>
      <c r="Z17" s="236"/>
      <c r="AA17" s="113"/>
      <c r="AB17" s="113"/>
      <c r="AC17" s="113"/>
      <c r="AD17" s="113"/>
      <c r="AE17" s="113"/>
      <c r="AF17" s="94"/>
    </row>
    <row r="18" spans="18:32" x14ac:dyDescent="0.2">
      <c r="R18" s="110"/>
      <c r="S18" s="110"/>
      <c r="T18" s="110"/>
      <c r="U18" s="110"/>
      <c r="V18" s="113"/>
      <c r="W18" s="113"/>
      <c r="X18" s="114" t="s">
        <v>183</v>
      </c>
      <c r="Y18" s="236"/>
      <c r="Z18" s="236"/>
      <c r="AA18" s="113"/>
      <c r="AB18" s="113"/>
      <c r="AC18" s="113"/>
      <c r="AD18" s="113"/>
      <c r="AE18" s="113"/>
      <c r="AF18" s="94"/>
    </row>
    <row r="19" spans="18:32" ht="15" x14ac:dyDescent="0.25">
      <c r="R19" s="110"/>
      <c r="S19" s="110"/>
      <c r="T19" s="110"/>
      <c r="U19" s="110"/>
      <c r="V19" s="113"/>
      <c r="W19" s="113"/>
      <c r="X19" s="113"/>
      <c r="Y19" s="239"/>
      <c r="Z19" s="239"/>
      <c r="AA19" s="113"/>
      <c r="AB19" s="113"/>
      <c r="AC19" s="113"/>
      <c r="AD19" s="113"/>
      <c r="AE19" s="113"/>
      <c r="AF19" s="94"/>
    </row>
    <row r="20" spans="18:32" x14ac:dyDescent="0.2">
      <c r="R20" s="110"/>
      <c r="S20" s="110"/>
      <c r="T20" s="110"/>
      <c r="U20" s="110"/>
      <c r="V20" s="113"/>
      <c r="W20" s="113"/>
      <c r="X20" s="113"/>
      <c r="Y20" s="234"/>
      <c r="AA20" s="113"/>
      <c r="AB20" s="113"/>
      <c r="AC20" s="113"/>
      <c r="AD20" s="113"/>
      <c r="AE20" s="113"/>
      <c r="AF20" s="94"/>
    </row>
    <row r="21" spans="18:32" ht="15.75" x14ac:dyDescent="0.25">
      <c r="R21" s="110"/>
      <c r="S21" s="110"/>
      <c r="T21" s="110"/>
      <c r="U21" s="116"/>
      <c r="V21" s="110"/>
      <c r="W21" s="110"/>
      <c r="X21" s="110"/>
      <c r="Y21" s="238"/>
      <c r="Z21" s="241"/>
      <c r="AA21" s="110"/>
      <c r="AB21" s="110"/>
      <c r="AC21" s="110"/>
      <c r="AD21" s="113"/>
      <c r="AE21" s="113"/>
      <c r="AF21" s="94"/>
    </row>
    <row r="22" spans="18:32" x14ac:dyDescent="0.2">
      <c r="R22" s="110"/>
      <c r="S22" s="110"/>
      <c r="T22" s="110"/>
      <c r="U22" s="110"/>
      <c r="V22" s="110"/>
      <c r="W22" s="110"/>
      <c r="X22" s="110"/>
      <c r="Y22" s="238"/>
      <c r="Z22" s="241"/>
      <c r="AA22" s="110"/>
      <c r="AB22" s="110"/>
      <c r="AC22" s="110"/>
      <c r="AD22" s="94"/>
      <c r="AE22" s="94"/>
      <c r="AF22" s="94"/>
    </row>
    <row r="23" spans="18:32" x14ac:dyDescent="0.2">
      <c r="S23" s="94"/>
      <c r="T23" s="94"/>
      <c r="U23" s="94"/>
      <c r="V23" s="94"/>
      <c r="W23" s="94"/>
      <c r="X23" s="94"/>
      <c r="Y23" s="234"/>
      <c r="AA23" s="94"/>
      <c r="AB23" s="94"/>
      <c r="AC23" s="94"/>
      <c r="AD23" s="94"/>
      <c r="AE23" s="94"/>
      <c r="AF23" s="94"/>
    </row>
    <row r="24" spans="18:32" x14ac:dyDescent="0.2">
      <c r="S24" s="94"/>
      <c r="T24" s="94"/>
      <c r="U24" s="94"/>
      <c r="V24" s="94"/>
      <c r="W24" s="94"/>
      <c r="X24" s="94"/>
      <c r="Y24" s="234"/>
      <c r="AA24" s="94"/>
      <c r="AB24" s="94"/>
      <c r="AC24" s="94"/>
      <c r="AD24" s="94"/>
      <c r="AE24" s="94"/>
      <c r="AF24" s="94"/>
    </row>
    <row r="25" spans="18:32" x14ac:dyDescent="0.2">
      <c r="S25" s="94"/>
      <c r="T25" s="94"/>
      <c r="U25" s="94"/>
      <c r="V25" s="94"/>
      <c r="W25" s="94"/>
      <c r="X25" s="94"/>
      <c r="Y25" s="234"/>
      <c r="AA25" s="94"/>
      <c r="AB25" s="94"/>
      <c r="AC25" s="94"/>
      <c r="AD25" s="94"/>
      <c r="AE25" s="94"/>
      <c r="AF25" s="94"/>
    </row>
    <row r="26" spans="18:32" ht="15" x14ac:dyDescent="0.25">
      <c r="S26" s="94"/>
      <c r="T26" s="94"/>
      <c r="U26" s="94"/>
      <c r="V26" s="94"/>
      <c r="W26" s="94"/>
      <c r="X26" s="94"/>
      <c r="Y26" s="239"/>
      <c r="Z26" s="239"/>
      <c r="AA26" s="94"/>
      <c r="AB26" s="94"/>
      <c r="AC26" s="94"/>
      <c r="AD26" s="94"/>
      <c r="AE26" s="94"/>
      <c r="AF26" s="94"/>
    </row>
    <row r="27" spans="18:32" x14ac:dyDescent="0.2">
      <c r="S27" s="94"/>
      <c r="T27" s="94"/>
      <c r="U27" s="94"/>
      <c r="V27" s="94"/>
      <c r="W27" s="94"/>
      <c r="X27" s="94"/>
      <c r="Y27" s="234"/>
      <c r="AA27" s="94"/>
      <c r="AB27" s="94"/>
      <c r="AC27" s="94"/>
      <c r="AD27" s="94"/>
      <c r="AE27" s="94"/>
      <c r="AF27" s="94"/>
    </row>
    <row r="28" spans="18:32" x14ac:dyDescent="0.2">
      <c r="S28" s="94"/>
      <c r="T28" s="94"/>
      <c r="U28" s="94"/>
      <c r="V28" s="94"/>
      <c r="W28" s="94"/>
      <c r="X28" s="94"/>
      <c r="Y28" s="238"/>
      <c r="Z28" s="241"/>
      <c r="AA28" s="94"/>
      <c r="AB28" s="94"/>
      <c r="AC28" s="94"/>
      <c r="AD28" s="94"/>
      <c r="AE28" s="94"/>
      <c r="AF28" s="94"/>
    </row>
    <row r="29" spans="18:32" x14ac:dyDescent="0.2">
      <c r="S29" s="94"/>
      <c r="T29" s="94"/>
      <c r="U29" s="94"/>
      <c r="V29" s="94"/>
      <c r="W29" s="94"/>
      <c r="X29" s="94"/>
      <c r="Y29" s="238"/>
      <c r="Z29" s="241"/>
      <c r="AA29" s="94"/>
      <c r="AB29" s="94"/>
      <c r="AC29" s="94"/>
      <c r="AD29" s="94"/>
      <c r="AE29" s="94"/>
      <c r="AF29" s="94"/>
    </row>
    <row r="30" spans="18:32" x14ac:dyDescent="0.2">
      <c r="S30" s="94"/>
      <c r="T30" s="94"/>
      <c r="U30" s="94"/>
      <c r="V30" s="94"/>
      <c r="W30" s="94"/>
      <c r="X30" s="94"/>
      <c r="Y30" s="234"/>
      <c r="AA30" s="94"/>
      <c r="AB30" s="94"/>
      <c r="AC30" s="94"/>
      <c r="AD30" s="94"/>
      <c r="AE30" s="94"/>
      <c r="AF30" s="94"/>
    </row>
    <row r="31" spans="18:32" x14ac:dyDescent="0.2">
      <c r="S31" s="94"/>
      <c r="T31" s="94"/>
      <c r="U31" s="94"/>
      <c r="V31" s="94"/>
      <c r="W31" s="94"/>
      <c r="X31" s="94"/>
      <c r="Y31" s="234"/>
      <c r="AA31" s="94"/>
      <c r="AB31" s="94"/>
      <c r="AC31" s="94"/>
      <c r="AD31" s="94"/>
      <c r="AE31" s="94"/>
      <c r="AF31" s="94"/>
    </row>
    <row r="32" spans="18:32" x14ac:dyDescent="0.2">
      <c r="S32" s="94"/>
      <c r="T32" s="94"/>
      <c r="U32" s="94"/>
      <c r="V32" s="94"/>
      <c r="W32" s="94"/>
      <c r="X32" s="94"/>
      <c r="Y32" s="234"/>
      <c r="AA32" s="94"/>
      <c r="AB32" s="94"/>
      <c r="AC32" s="94"/>
      <c r="AD32" s="94"/>
      <c r="AE32" s="94"/>
      <c r="AF32" s="94"/>
    </row>
    <row r="33" spans="1:32" ht="15" x14ac:dyDescent="0.25">
      <c r="S33" s="94"/>
      <c r="T33" s="94"/>
      <c r="U33" s="94"/>
      <c r="V33" s="94"/>
      <c r="W33" s="94"/>
      <c r="X33" s="94"/>
      <c r="Y33" s="239"/>
      <c r="Z33" s="239"/>
      <c r="AA33" s="94"/>
      <c r="AB33" s="94"/>
      <c r="AC33" s="94"/>
      <c r="AD33" s="94"/>
      <c r="AE33" s="94"/>
      <c r="AF33" s="94"/>
    </row>
    <row r="34" spans="1:32" x14ac:dyDescent="0.2">
      <c r="Y34" s="234"/>
    </row>
    <row r="35" spans="1:32" x14ac:dyDescent="0.2">
      <c r="Y35" s="234"/>
    </row>
    <row r="36" spans="1:32" x14ac:dyDescent="0.2">
      <c r="Y36" s="234"/>
    </row>
    <row r="37" spans="1:32" x14ac:dyDescent="0.2">
      <c r="Y37" s="234"/>
    </row>
    <row r="38" spans="1:32" ht="15.75" x14ac:dyDescent="0.25">
      <c r="A38" s="247"/>
      <c r="B38" s="250"/>
      <c r="C38" s="85"/>
      <c r="D38" s="85"/>
      <c r="Y38" s="234"/>
    </row>
    <row r="39" spans="1:32" ht="15.75" x14ac:dyDescent="0.25">
      <c r="A39" s="247"/>
      <c r="B39" s="87"/>
      <c r="Y39" s="234"/>
    </row>
    <row r="40" spans="1:32" x14ac:dyDescent="0.2">
      <c r="B40" s="87"/>
      <c r="Y40" s="234"/>
    </row>
    <row r="41" spans="1:32" x14ac:dyDescent="0.2">
      <c r="Y41" s="234"/>
    </row>
    <row r="42" spans="1:32" x14ac:dyDescent="0.2">
      <c r="Y42" s="234"/>
    </row>
    <row r="43" spans="1:32" x14ac:dyDescent="0.2">
      <c r="Y43" s="234"/>
    </row>
    <row r="44" spans="1:32" x14ac:dyDescent="0.2">
      <c r="Y44" s="234"/>
    </row>
    <row r="45" spans="1:32" x14ac:dyDescent="0.2">
      <c r="Y45" s="234"/>
    </row>
    <row r="46" spans="1:32" x14ac:dyDescent="0.2">
      <c r="Y46" s="234"/>
    </row>
    <row r="47" spans="1:32" x14ac:dyDescent="0.2">
      <c r="Y47" s="234"/>
    </row>
    <row r="48" spans="1:32" x14ac:dyDescent="0.2">
      <c r="Y48" s="234"/>
    </row>
    <row r="49" spans="14:25" s="82" customFormat="1" x14ac:dyDescent="0.2">
      <c r="W49" s="86"/>
      <c r="X49" s="86"/>
      <c r="Y49" s="234"/>
    </row>
    <row r="50" spans="14:25" s="82" customFormat="1" x14ac:dyDescent="0.2">
      <c r="W50" s="86"/>
      <c r="X50" s="86"/>
      <c r="Y50" s="234"/>
    </row>
    <row r="51" spans="14:25" s="82" customFormat="1" x14ac:dyDescent="0.2">
      <c r="W51" s="86"/>
      <c r="X51" s="86"/>
      <c r="Y51" s="234"/>
    </row>
    <row r="52" spans="14:25" s="82" customFormat="1" x14ac:dyDescent="0.2">
      <c r="W52" s="86"/>
      <c r="X52" s="86"/>
      <c r="Y52" s="234"/>
    </row>
    <row r="53" spans="14:25" s="82" customFormat="1" x14ac:dyDescent="0.2">
      <c r="W53" s="86"/>
      <c r="X53" s="86"/>
      <c r="Y53" s="234"/>
    </row>
    <row r="54" spans="14:25" s="82" customFormat="1" x14ac:dyDescent="0.2">
      <c r="W54" s="86"/>
      <c r="X54" s="86"/>
      <c r="Y54" s="234"/>
    </row>
    <row r="55" spans="14:25" s="82" customFormat="1" x14ac:dyDescent="0.2">
      <c r="W55" s="86"/>
      <c r="X55" s="86"/>
      <c r="Y55" s="234"/>
    </row>
    <row r="56" spans="14:25" s="82" customFormat="1" x14ac:dyDescent="0.2">
      <c r="W56" s="86"/>
      <c r="X56" s="86"/>
      <c r="Y56" s="234"/>
    </row>
    <row r="57" spans="14:25" s="82" customFormat="1" x14ac:dyDescent="0.2">
      <c r="W57" s="86"/>
      <c r="X57" s="86"/>
      <c r="Y57" s="234"/>
    </row>
    <row r="58" spans="14:25" s="82" customFormat="1" x14ac:dyDescent="0.2">
      <c r="W58" s="86"/>
      <c r="X58" s="86"/>
      <c r="Y58" s="234"/>
    </row>
    <row r="59" spans="14:25" s="82" customFormat="1" x14ac:dyDescent="0.2">
      <c r="W59" s="86"/>
      <c r="X59" s="86"/>
      <c r="Y59" s="234"/>
    </row>
    <row r="60" spans="14:25" s="82" customFormat="1" x14ac:dyDescent="0.2">
      <c r="W60" s="86"/>
      <c r="X60" s="86"/>
      <c r="Y60" s="234"/>
    </row>
    <row r="61" spans="14:25" s="82" customFormat="1" x14ac:dyDescent="0.2">
      <c r="W61" s="86"/>
      <c r="X61" s="86"/>
      <c r="Y61" s="234"/>
    </row>
    <row r="62" spans="14:25" s="82" customFormat="1" x14ac:dyDescent="0.2">
      <c r="N62" s="163"/>
      <c r="W62" s="86"/>
      <c r="X62" s="86"/>
      <c r="Y62" s="234"/>
    </row>
    <row r="63" spans="14:25" s="82" customFormat="1" x14ac:dyDescent="0.2">
      <c r="W63" s="86"/>
      <c r="X63" s="86"/>
      <c r="Y63" s="234"/>
    </row>
    <row r="64" spans="14:25" s="82" customFormat="1" x14ac:dyDescent="0.2">
      <c r="N64" s="163"/>
      <c r="W64" s="86"/>
      <c r="X64" s="86"/>
      <c r="Y64" s="234"/>
    </row>
    <row r="65" spans="14:25" s="82" customFormat="1" x14ac:dyDescent="0.2">
      <c r="W65" s="86"/>
      <c r="X65" s="86"/>
      <c r="Y65" s="234"/>
    </row>
    <row r="66" spans="14:25" s="82" customFormat="1" x14ac:dyDescent="0.2">
      <c r="W66" s="86"/>
      <c r="X66" s="86"/>
      <c r="Y66" s="234"/>
    </row>
    <row r="67" spans="14:25" s="82" customFormat="1" x14ac:dyDescent="0.2">
      <c r="W67" s="86"/>
      <c r="X67" s="86"/>
      <c r="Y67" s="234"/>
    </row>
    <row r="68" spans="14:25" s="82" customFormat="1" x14ac:dyDescent="0.2">
      <c r="N68" s="163"/>
      <c r="W68" s="86"/>
      <c r="X68" s="86"/>
      <c r="Y68" s="234"/>
    </row>
    <row r="69" spans="14:25" s="82" customFormat="1" x14ac:dyDescent="0.2">
      <c r="W69" s="86"/>
      <c r="X69" s="86"/>
      <c r="Y69" s="234"/>
    </row>
    <row r="70" spans="14:25" s="82" customFormat="1" x14ac:dyDescent="0.2">
      <c r="W70" s="86"/>
      <c r="X70" s="86"/>
      <c r="Y70" s="234"/>
    </row>
    <row r="71" spans="14:25" s="82" customFormat="1" x14ac:dyDescent="0.2">
      <c r="W71" s="86"/>
      <c r="X71" s="86"/>
      <c r="Y71" s="234"/>
    </row>
    <row r="72" spans="14:25" s="82" customFormat="1" x14ac:dyDescent="0.2">
      <c r="W72" s="86"/>
      <c r="X72" s="86"/>
      <c r="Y72" s="234"/>
    </row>
    <row r="73" spans="14:25" s="82" customFormat="1" x14ac:dyDescent="0.2">
      <c r="W73" s="86"/>
      <c r="X73" s="86"/>
      <c r="Y73" s="234"/>
    </row>
    <row r="74" spans="14:25" s="82" customFormat="1" x14ac:dyDescent="0.2">
      <c r="W74" s="86"/>
      <c r="X74" s="86"/>
      <c r="Y74" s="234"/>
    </row>
    <row r="75" spans="14:25" s="82" customFormat="1" x14ac:dyDescent="0.2">
      <c r="W75" s="86"/>
      <c r="X75" s="86"/>
      <c r="Y75" s="234"/>
    </row>
    <row r="76" spans="14:25" s="82" customFormat="1" x14ac:dyDescent="0.2">
      <c r="W76" s="86"/>
      <c r="X76" s="86"/>
      <c r="Y76" s="234"/>
    </row>
    <row r="77" spans="14:25" s="82" customFormat="1" x14ac:dyDescent="0.2">
      <c r="W77" s="86"/>
      <c r="X77" s="86"/>
      <c r="Y77" s="234"/>
    </row>
    <row r="78" spans="14:25" s="82" customFormat="1" x14ac:dyDescent="0.2">
      <c r="W78" s="86"/>
      <c r="X78" s="86"/>
      <c r="Y78" s="234"/>
    </row>
    <row r="79" spans="14:25" s="82" customFormat="1" x14ac:dyDescent="0.2">
      <c r="W79" s="86"/>
      <c r="X79" s="86"/>
      <c r="Y79" s="234"/>
    </row>
    <row r="80" spans="14:25" s="82" customFormat="1" x14ac:dyDescent="0.2">
      <c r="W80" s="86"/>
      <c r="X80" s="86"/>
      <c r="Y80" s="234"/>
    </row>
    <row r="81" spans="25:25" s="82" customFormat="1" x14ac:dyDescent="0.2">
      <c r="Y81" s="234"/>
    </row>
    <row r="82" spans="25:25" s="82" customFormat="1" x14ac:dyDescent="0.2">
      <c r="Y82" s="234"/>
    </row>
    <row r="83" spans="25:25" s="82" customFormat="1" x14ac:dyDescent="0.2">
      <c r="Y83" s="234"/>
    </row>
    <row r="84" spans="25:25" s="82" customFormat="1" x14ac:dyDescent="0.2">
      <c r="Y84" s="234"/>
    </row>
    <row r="85" spans="25:25" s="82" customFormat="1" x14ac:dyDescent="0.2">
      <c r="Y85" s="234"/>
    </row>
    <row r="86" spans="25:25" s="82" customFormat="1" x14ac:dyDescent="0.2">
      <c r="Y86" s="234"/>
    </row>
    <row r="87" spans="25:25" s="82" customFormat="1" x14ac:dyDescent="0.2">
      <c r="Y87" s="234"/>
    </row>
    <row r="88" spans="25:25" s="82" customFormat="1" x14ac:dyDescent="0.2">
      <c r="Y88" s="234"/>
    </row>
    <row r="89" spans="25:25" s="82" customFormat="1" x14ac:dyDescent="0.2">
      <c r="Y89" s="234"/>
    </row>
    <row r="90" spans="25:25" s="82" customFormat="1" x14ac:dyDescent="0.2">
      <c r="Y90" s="234"/>
    </row>
    <row r="91" spans="25:25" s="82" customFormat="1" x14ac:dyDescent="0.2">
      <c r="Y91" s="234"/>
    </row>
    <row r="92" spans="25:25" s="82" customFormat="1" x14ac:dyDescent="0.2">
      <c r="Y92" s="234"/>
    </row>
    <row r="93" spans="25:25" s="82" customFormat="1" x14ac:dyDescent="0.2">
      <c r="Y93" s="234"/>
    </row>
    <row r="94" spans="25:25" s="82" customFormat="1" x14ac:dyDescent="0.2">
      <c r="Y94" s="234"/>
    </row>
    <row r="95" spans="25:25" s="82" customFormat="1" x14ac:dyDescent="0.2">
      <c r="Y95" s="234"/>
    </row>
    <row r="96" spans="25:25" s="82" customFormat="1" x14ac:dyDescent="0.2">
      <c r="Y96" s="234"/>
    </row>
    <row r="97" spans="25:25" s="82" customFormat="1" x14ac:dyDescent="0.2">
      <c r="Y97" s="234"/>
    </row>
    <row r="98" spans="25:25" s="82" customFormat="1" x14ac:dyDescent="0.2">
      <c r="Y98" s="234"/>
    </row>
    <row r="99" spans="25:25" s="82" customFormat="1" x14ac:dyDescent="0.2">
      <c r="Y99" s="234"/>
    </row>
    <row r="100" spans="25:25" s="82" customFormat="1" x14ac:dyDescent="0.2">
      <c r="Y100" s="234"/>
    </row>
    <row r="101" spans="25:25" s="82" customFormat="1" x14ac:dyDescent="0.2">
      <c r="Y101" s="234"/>
    </row>
    <row r="102" spans="25:25" s="82" customFormat="1" x14ac:dyDescent="0.2">
      <c r="Y102" s="234"/>
    </row>
    <row r="103" spans="25:25" s="82" customFormat="1" x14ac:dyDescent="0.2">
      <c r="Y103" s="234"/>
    </row>
    <row r="104" spans="25:25" s="82" customFormat="1" x14ac:dyDescent="0.2">
      <c r="Y104" s="234"/>
    </row>
    <row r="105" spans="25:25" s="82" customFormat="1" x14ac:dyDescent="0.2">
      <c r="Y105" s="234"/>
    </row>
    <row r="106" spans="25:25" s="82" customFormat="1" x14ac:dyDescent="0.2">
      <c r="Y106" s="234"/>
    </row>
    <row r="107" spans="25:25" s="82" customFormat="1" x14ac:dyDescent="0.2">
      <c r="Y107" s="234"/>
    </row>
    <row r="108" spans="25:25" s="82" customFormat="1" x14ac:dyDescent="0.2">
      <c r="Y108" s="234"/>
    </row>
    <row r="109" spans="25:25" s="82" customFormat="1" x14ac:dyDescent="0.2">
      <c r="Y109" s="234"/>
    </row>
    <row r="110" spans="25:25" s="82" customFormat="1" x14ac:dyDescent="0.2">
      <c r="Y110" s="234"/>
    </row>
    <row r="111" spans="25:25" s="82" customFormat="1" x14ac:dyDescent="0.2">
      <c r="Y111" s="234"/>
    </row>
    <row r="112" spans="25:25" s="82" customFormat="1" x14ac:dyDescent="0.2">
      <c r="Y112" s="234"/>
    </row>
    <row r="113" spans="25:25" s="82" customFormat="1" x14ac:dyDescent="0.2">
      <c r="Y113" s="234"/>
    </row>
    <row r="114" spans="25:25" s="82" customFormat="1" x14ac:dyDescent="0.2">
      <c r="Y114" s="234"/>
    </row>
    <row r="115" spans="25:25" s="82" customFormat="1" x14ac:dyDescent="0.2">
      <c r="Y115" s="234"/>
    </row>
    <row r="116" spans="25:25" s="82" customFormat="1" x14ac:dyDescent="0.2">
      <c r="Y116" s="234"/>
    </row>
    <row r="117" spans="25:25" s="82" customFormat="1" x14ac:dyDescent="0.2">
      <c r="Y117" s="234"/>
    </row>
    <row r="118" spans="25:25" s="82" customFormat="1" x14ac:dyDescent="0.2">
      <c r="Y118" s="234"/>
    </row>
    <row r="119" spans="25:25" s="82" customFormat="1" x14ac:dyDescent="0.2">
      <c r="Y119" s="234"/>
    </row>
    <row r="120" spans="25:25" s="82" customFormat="1" x14ac:dyDescent="0.2">
      <c r="Y120" s="234"/>
    </row>
    <row r="121" spans="25:25" s="82" customFormat="1" x14ac:dyDescent="0.2">
      <c r="Y121" s="234"/>
    </row>
    <row r="122" spans="25:25" s="82" customFormat="1" x14ac:dyDescent="0.2">
      <c r="Y122" s="234"/>
    </row>
    <row r="123" spans="25:25" s="82" customFormat="1" x14ac:dyDescent="0.2">
      <c r="Y123" s="234"/>
    </row>
    <row r="124" spans="25:25" s="82" customFormat="1" x14ac:dyDescent="0.2">
      <c r="Y124" s="234"/>
    </row>
    <row r="125" spans="25:25" s="82" customFormat="1" x14ac:dyDescent="0.2">
      <c r="Y125" s="234"/>
    </row>
    <row r="126" spans="25:25" s="82" customFormat="1" x14ac:dyDescent="0.2">
      <c r="Y126" s="234"/>
    </row>
    <row r="127" spans="25:25" s="82" customFormat="1" x14ac:dyDescent="0.2">
      <c r="Y127" s="234"/>
    </row>
    <row r="128" spans="25:25" s="82" customFormat="1" x14ac:dyDescent="0.2">
      <c r="Y128" s="234"/>
    </row>
    <row r="129" spans="25:25" s="82" customFormat="1" x14ac:dyDescent="0.2">
      <c r="Y129" s="234"/>
    </row>
    <row r="130" spans="25:25" s="82" customFormat="1" x14ac:dyDescent="0.2">
      <c r="Y130" s="234"/>
    </row>
    <row r="131" spans="25:25" s="82" customFormat="1" x14ac:dyDescent="0.2">
      <c r="Y131" s="234"/>
    </row>
    <row r="132" spans="25:25" s="82" customFormat="1" x14ac:dyDescent="0.2">
      <c r="Y132" s="234"/>
    </row>
    <row r="133" spans="25:25" s="82" customFormat="1" x14ac:dyDescent="0.2">
      <c r="Y133" s="234"/>
    </row>
    <row r="134" spans="25:25" s="82" customFormat="1" x14ac:dyDescent="0.2">
      <c r="Y134" s="234"/>
    </row>
    <row r="135" spans="25:25" s="82" customFormat="1" x14ac:dyDescent="0.2">
      <c r="Y135" s="234"/>
    </row>
    <row r="136" spans="25:25" s="82" customFormat="1" x14ac:dyDescent="0.2">
      <c r="Y136" s="234"/>
    </row>
    <row r="137" spans="25:25" s="82" customFormat="1" x14ac:dyDescent="0.2">
      <c r="Y137" s="234"/>
    </row>
    <row r="138" spans="25:25" s="82" customFormat="1" x14ac:dyDescent="0.2">
      <c r="Y138" s="234"/>
    </row>
    <row r="139" spans="25:25" s="82" customFormat="1" x14ac:dyDescent="0.2">
      <c r="Y139" s="234"/>
    </row>
    <row r="140" spans="25:25" s="82" customFormat="1" x14ac:dyDescent="0.2">
      <c r="Y140" s="234"/>
    </row>
    <row r="141" spans="25:25" s="82" customFormat="1" x14ac:dyDescent="0.2">
      <c r="Y141" s="234"/>
    </row>
    <row r="142" spans="25:25" s="82" customFormat="1" x14ac:dyDescent="0.2">
      <c r="Y142" s="234"/>
    </row>
    <row r="143" spans="25:25" s="82" customFormat="1" x14ac:dyDescent="0.2">
      <c r="Y143" s="234"/>
    </row>
    <row r="144" spans="25:25" s="82" customFormat="1" x14ac:dyDescent="0.2">
      <c r="Y144" s="234"/>
    </row>
    <row r="145" spans="25:25" s="82" customFormat="1" x14ac:dyDescent="0.2">
      <c r="Y145" s="234"/>
    </row>
    <row r="146" spans="25:25" s="82" customFormat="1" x14ac:dyDescent="0.2">
      <c r="Y146" s="234"/>
    </row>
    <row r="147" spans="25:25" s="82" customFormat="1" x14ac:dyDescent="0.2">
      <c r="Y147" s="234"/>
    </row>
    <row r="148" spans="25:25" s="82" customFormat="1" x14ac:dyDescent="0.2">
      <c r="Y148" s="234"/>
    </row>
    <row r="149" spans="25:25" s="82" customFormat="1" x14ac:dyDescent="0.2">
      <c r="Y149" s="234"/>
    </row>
    <row r="150" spans="25:25" s="82" customFormat="1" x14ac:dyDescent="0.2">
      <c r="Y150" s="234"/>
    </row>
    <row r="151" spans="25:25" s="82" customFormat="1" x14ac:dyDescent="0.2">
      <c r="Y151" s="234"/>
    </row>
    <row r="152" spans="25:25" s="82" customFormat="1" x14ac:dyDescent="0.2">
      <c r="Y152" s="234"/>
    </row>
    <row r="153" spans="25:25" s="82" customFormat="1" x14ac:dyDescent="0.2">
      <c r="Y153" s="234"/>
    </row>
    <row r="154" spans="25:25" s="82" customFormat="1" x14ac:dyDescent="0.2">
      <c r="Y154" s="234"/>
    </row>
    <row r="155" spans="25:25" s="82" customFormat="1" x14ac:dyDescent="0.2">
      <c r="Y155" s="234"/>
    </row>
    <row r="156" spans="25:25" s="82" customFormat="1" x14ac:dyDescent="0.2">
      <c r="Y156" s="234"/>
    </row>
    <row r="157" spans="25:25" s="82" customFormat="1" x14ac:dyDescent="0.2">
      <c r="Y157" s="234"/>
    </row>
    <row r="158" spans="25:25" s="82" customFormat="1" x14ac:dyDescent="0.2">
      <c r="Y158" s="234"/>
    </row>
    <row r="159" spans="25:25" s="82" customFormat="1" x14ac:dyDescent="0.2">
      <c r="Y159" s="234"/>
    </row>
    <row r="160" spans="25:25" s="82" customFormat="1" x14ac:dyDescent="0.2">
      <c r="Y160" s="234"/>
    </row>
    <row r="161" spans="25:25" s="82" customFormat="1" x14ac:dyDescent="0.2">
      <c r="Y161" s="234"/>
    </row>
    <row r="162" spans="25:25" s="82" customFormat="1" x14ac:dyDescent="0.2">
      <c r="Y162" s="234"/>
    </row>
    <row r="163" spans="25:25" s="82" customFormat="1" x14ac:dyDescent="0.2">
      <c r="Y163" s="234"/>
    </row>
    <row r="164" spans="25:25" s="82" customFormat="1" x14ac:dyDescent="0.2">
      <c r="Y164" s="234"/>
    </row>
    <row r="165" spans="25:25" s="82" customFormat="1" x14ac:dyDescent="0.2">
      <c r="Y165" s="234"/>
    </row>
    <row r="166" spans="25:25" s="82" customFormat="1" x14ac:dyDescent="0.2">
      <c r="Y166" s="234"/>
    </row>
    <row r="167" spans="25:25" s="82" customFormat="1" x14ac:dyDescent="0.2">
      <c r="Y167" s="234"/>
    </row>
    <row r="168" spans="25:25" s="82" customFormat="1" x14ac:dyDescent="0.2">
      <c r="Y168" s="234"/>
    </row>
    <row r="169" spans="25:25" s="82" customFormat="1" x14ac:dyDescent="0.2">
      <c r="Y169" s="234"/>
    </row>
    <row r="170" spans="25:25" s="82" customFormat="1" x14ac:dyDescent="0.2">
      <c r="Y170" s="234"/>
    </row>
    <row r="171" spans="25:25" s="82" customFormat="1" x14ac:dyDescent="0.2">
      <c r="Y171" s="234"/>
    </row>
    <row r="172" spans="25:25" s="82" customFormat="1" x14ac:dyDescent="0.2">
      <c r="Y172" s="234"/>
    </row>
    <row r="173" spans="25:25" s="82" customFormat="1" x14ac:dyDescent="0.2">
      <c r="Y173" s="234"/>
    </row>
    <row r="174" spans="25:25" s="82" customFormat="1" x14ac:dyDescent="0.2">
      <c r="Y174" s="234"/>
    </row>
    <row r="175" spans="25:25" s="82" customFormat="1" x14ac:dyDescent="0.2">
      <c r="Y175" s="234"/>
    </row>
    <row r="176" spans="25:25" s="82" customFormat="1" x14ac:dyDescent="0.2">
      <c r="Y176" s="234"/>
    </row>
    <row r="177" spans="25:25" s="82" customFormat="1" x14ac:dyDescent="0.2">
      <c r="Y177" s="234"/>
    </row>
    <row r="178" spans="25:25" s="82" customFormat="1" x14ac:dyDescent="0.2">
      <c r="Y178" s="234"/>
    </row>
    <row r="179" spans="25:25" s="82" customFormat="1" x14ac:dyDescent="0.2">
      <c r="Y179" s="234"/>
    </row>
    <row r="180" spans="25:25" s="82" customFormat="1" x14ac:dyDescent="0.2">
      <c r="Y180" s="234"/>
    </row>
    <row r="181" spans="25:25" s="82" customFormat="1" x14ac:dyDescent="0.2">
      <c r="Y181" s="234"/>
    </row>
    <row r="182" spans="25:25" s="82" customFormat="1" x14ac:dyDescent="0.2">
      <c r="Y182" s="234"/>
    </row>
    <row r="183" spans="25:25" s="82" customFormat="1" x14ac:dyDescent="0.2">
      <c r="Y183" s="234"/>
    </row>
    <row r="184" spans="25:25" s="82" customFormat="1" x14ac:dyDescent="0.2">
      <c r="Y184" s="234"/>
    </row>
    <row r="185" spans="25:25" s="82" customFormat="1" x14ac:dyDescent="0.2">
      <c r="Y185" s="234"/>
    </row>
    <row r="186" spans="25:25" s="82" customFormat="1" x14ac:dyDescent="0.2">
      <c r="Y186" s="234"/>
    </row>
    <row r="187" spans="25:25" s="82" customFormat="1" x14ac:dyDescent="0.2">
      <c r="Y187" s="234"/>
    </row>
    <row r="188" spans="25:25" s="82" customFormat="1" x14ac:dyDescent="0.2">
      <c r="Y188" s="234"/>
    </row>
    <row r="189" spans="25:25" s="82" customFormat="1" x14ac:dyDescent="0.2">
      <c r="Y189" s="234"/>
    </row>
    <row r="190" spans="25:25" s="82" customFormat="1" x14ac:dyDescent="0.2">
      <c r="Y190" s="234"/>
    </row>
    <row r="191" spans="25:25" s="82" customFormat="1" x14ac:dyDescent="0.2">
      <c r="Y191" s="234"/>
    </row>
    <row r="192" spans="25:25" s="82" customFormat="1" x14ac:dyDescent="0.2">
      <c r="Y192" s="234"/>
    </row>
    <row r="193" spans="25:25" s="82" customFormat="1" x14ac:dyDescent="0.2">
      <c r="Y193" s="234"/>
    </row>
    <row r="194" spans="25:25" s="82" customFormat="1" x14ac:dyDescent="0.2">
      <c r="Y194" s="234"/>
    </row>
    <row r="195" spans="25:25" s="82" customFormat="1" x14ac:dyDescent="0.2">
      <c r="Y195" s="234"/>
    </row>
    <row r="196" spans="25:25" s="82" customFormat="1" x14ac:dyDescent="0.2">
      <c r="Y196" s="234"/>
    </row>
    <row r="197" spans="25:25" s="82" customFormat="1" x14ac:dyDescent="0.2">
      <c r="Y197" s="234"/>
    </row>
    <row r="198" spans="25:25" s="82" customFormat="1" x14ac:dyDescent="0.2">
      <c r="Y198" s="234"/>
    </row>
    <row r="199" spans="25:25" s="82" customFormat="1" x14ac:dyDescent="0.2">
      <c r="Y199" s="234"/>
    </row>
    <row r="200" spans="25:25" s="82" customFormat="1" x14ac:dyDescent="0.2">
      <c r="Y200" s="234"/>
    </row>
    <row r="201" spans="25:25" s="82" customFormat="1" x14ac:dyDescent="0.2">
      <c r="Y201" s="234"/>
    </row>
    <row r="202" spans="25:25" s="82" customFormat="1" x14ac:dyDescent="0.2">
      <c r="Y202" s="234"/>
    </row>
    <row r="203" spans="25:25" s="82" customFormat="1" x14ac:dyDescent="0.2">
      <c r="Y203" s="234"/>
    </row>
    <row r="204" spans="25:25" s="82" customFormat="1" x14ac:dyDescent="0.2">
      <c r="Y204" s="234"/>
    </row>
    <row r="205" spans="25:25" s="82" customFormat="1" x14ac:dyDescent="0.2">
      <c r="Y205" s="234"/>
    </row>
    <row r="206" spans="25:25" s="82" customFormat="1" x14ac:dyDescent="0.2">
      <c r="Y206" s="234"/>
    </row>
    <row r="207" spans="25:25" s="82" customFormat="1" x14ac:dyDescent="0.2">
      <c r="Y207" s="234"/>
    </row>
    <row r="208" spans="25:25" s="82" customFormat="1" x14ac:dyDescent="0.2">
      <c r="Y208" s="234"/>
    </row>
    <row r="209" spans="25:25" s="82" customFormat="1" x14ac:dyDescent="0.2">
      <c r="Y209" s="234"/>
    </row>
    <row r="210" spans="25:25" s="82" customFormat="1" x14ac:dyDescent="0.2">
      <c r="Y210" s="234"/>
    </row>
    <row r="211" spans="25:25" s="82" customFormat="1" x14ac:dyDescent="0.2">
      <c r="Y211" s="234"/>
    </row>
    <row r="212" spans="25:25" s="82" customFormat="1" x14ac:dyDescent="0.2">
      <c r="Y212" s="234"/>
    </row>
    <row r="213" spans="25:25" s="82" customFormat="1" x14ac:dyDescent="0.2">
      <c r="Y213" s="234"/>
    </row>
    <row r="214" spans="25:25" s="82" customFormat="1" x14ac:dyDescent="0.2">
      <c r="Y214" s="234"/>
    </row>
    <row r="215" spans="25:25" s="82" customFormat="1" x14ac:dyDescent="0.2">
      <c r="Y215" s="234"/>
    </row>
    <row r="216" spans="25:25" s="82" customFormat="1" x14ac:dyDescent="0.2">
      <c r="Y216" s="234"/>
    </row>
    <row r="217" spans="25:25" s="82" customFormat="1" x14ac:dyDescent="0.2">
      <c r="Y217" s="234"/>
    </row>
    <row r="218" spans="25:25" s="82" customFormat="1" x14ac:dyDescent="0.2">
      <c r="Y218" s="234"/>
    </row>
    <row r="219" spans="25:25" s="82" customFormat="1" x14ac:dyDescent="0.2">
      <c r="Y219" s="234"/>
    </row>
    <row r="220" spans="25:25" s="82" customFormat="1" x14ac:dyDescent="0.2">
      <c r="Y220" s="234"/>
    </row>
    <row r="221" spans="25:25" s="82" customFormat="1" x14ac:dyDescent="0.2">
      <c r="Y221" s="234"/>
    </row>
    <row r="222" spans="25:25" s="82" customFormat="1" x14ac:dyDescent="0.2">
      <c r="Y222" s="234"/>
    </row>
    <row r="223" spans="25:25" s="82" customFormat="1" x14ac:dyDescent="0.2">
      <c r="Y223" s="234"/>
    </row>
    <row r="224" spans="25:25" s="82" customFormat="1" x14ac:dyDescent="0.2">
      <c r="Y224" s="234"/>
    </row>
    <row r="225" spans="25:25" s="82" customFormat="1" x14ac:dyDescent="0.2">
      <c r="Y225" s="234"/>
    </row>
    <row r="226" spans="25:25" s="82" customFormat="1" x14ac:dyDescent="0.2">
      <c r="Y226" s="234"/>
    </row>
    <row r="227" spans="25:25" s="82" customFormat="1" x14ac:dyDescent="0.2">
      <c r="Y227" s="234"/>
    </row>
    <row r="228" spans="25:25" s="82" customFormat="1" x14ac:dyDescent="0.2">
      <c r="Y228" s="234"/>
    </row>
    <row r="229" spans="25:25" s="82" customFormat="1" x14ac:dyDescent="0.2">
      <c r="Y229" s="234"/>
    </row>
    <row r="230" spans="25:25" s="82" customFormat="1" x14ac:dyDescent="0.2">
      <c r="Y230" s="234"/>
    </row>
    <row r="231" spans="25:25" s="82" customFormat="1" x14ac:dyDescent="0.2">
      <c r="Y231" s="234"/>
    </row>
    <row r="232" spans="25:25" s="82" customFormat="1" x14ac:dyDescent="0.2">
      <c r="Y232" s="234"/>
    </row>
    <row r="233" spans="25:25" s="82" customFormat="1" x14ac:dyDescent="0.2">
      <c r="Y233" s="234"/>
    </row>
    <row r="234" spans="25:25" s="82" customFormat="1" x14ac:dyDescent="0.2">
      <c r="Y234" s="234"/>
    </row>
    <row r="235" spans="25:25" s="82" customFormat="1" x14ac:dyDescent="0.2">
      <c r="Y235" s="234"/>
    </row>
    <row r="236" spans="25:25" s="82" customFormat="1" x14ac:dyDescent="0.2">
      <c r="Y236" s="234"/>
    </row>
    <row r="237" spans="25:25" s="82" customFormat="1" x14ac:dyDescent="0.2">
      <c r="Y237" s="234"/>
    </row>
    <row r="238" spans="25:25" s="82" customFormat="1" x14ac:dyDescent="0.2">
      <c r="Y238" s="234"/>
    </row>
    <row r="239" spans="25:25" s="82" customFormat="1" x14ac:dyDescent="0.2">
      <c r="Y239" s="234"/>
    </row>
    <row r="240" spans="25:25" s="82" customFormat="1" x14ac:dyDescent="0.2">
      <c r="Y240" s="234"/>
    </row>
    <row r="241" spans="25:25" s="82" customFormat="1" x14ac:dyDescent="0.2">
      <c r="Y241" s="234"/>
    </row>
    <row r="242" spans="25:25" s="82" customFormat="1" x14ac:dyDescent="0.2">
      <c r="Y242" s="234"/>
    </row>
    <row r="243" spans="25:25" s="82" customFormat="1" x14ac:dyDescent="0.2">
      <c r="Y243" s="234"/>
    </row>
    <row r="244" spans="25:25" s="82" customFormat="1" x14ac:dyDescent="0.2">
      <c r="Y244" s="234"/>
    </row>
    <row r="245" spans="25:25" s="82" customFormat="1" x14ac:dyDescent="0.2">
      <c r="Y245" s="234"/>
    </row>
    <row r="246" spans="25:25" s="82" customFormat="1" x14ac:dyDescent="0.2">
      <c r="Y246" s="234"/>
    </row>
    <row r="247" spans="25:25" s="82" customFormat="1" x14ac:dyDescent="0.2">
      <c r="Y247" s="234"/>
    </row>
    <row r="248" spans="25:25" s="82" customFormat="1" x14ac:dyDescent="0.2">
      <c r="Y248" s="234"/>
    </row>
    <row r="249" spans="25:25" s="82" customFormat="1" x14ac:dyDescent="0.2">
      <c r="Y249" s="234"/>
    </row>
    <row r="250" spans="25:25" s="82" customFormat="1" x14ac:dyDescent="0.2">
      <c r="Y250" s="234"/>
    </row>
    <row r="251" spans="25:25" s="82" customFormat="1" x14ac:dyDescent="0.2">
      <c r="Y251" s="234"/>
    </row>
    <row r="252" spans="25:25" s="82" customFormat="1" x14ac:dyDescent="0.2">
      <c r="Y252" s="234"/>
    </row>
    <row r="253" spans="25:25" s="82" customFormat="1" x14ac:dyDescent="0.2">
      <c r="Y253" s="234"/>
    </row>
    <row r="254" spans="25:25" s="82" customFormat="1" x14ac:dyDescent="0.2">
      <c r="Y254" s="234"/>
    </row>
    <row r="255" spans="25:25" s="82" customFormat="1" x14ac:dyDescent="0.2">
      <c r="Y255" s="234"/>
    </row>
    <row r="256" spans="25:25" s="82" customFormat="1" x14ac:dyDescent="0.2">
      <c r="Y256" s="234"/>
    </row>
    <row r="257" spans="25:25" s="82" customFormat="1" x14ac:dyDescent="0.2">
      <c r="Y257" s="234"/>
    </row>
    <row r="258" spans="25:25" s="82" customFormat="1" x14ac:dyDescent="0.2">
      <c r="Y258" s="234"/>
    </row>
    <row r="259" spans="25:25" s="82" customFormat="1" x14ac:dyDescent="0.2">
      <c r="Y259" s="234"/>
    </row>
    <row r="260" spans="25:25" s="82" customFormat="1" x14ac:dyDescent="0.2">
      <c r="Y260" s="234"/>
    </row>
    <row r="261" spans="25:25" s="82" customFormat="1" x14ac:dyDescent="0.2">
      <c r="Y261" s="234"/>
    </row>
    <row r="262" spans="25:25" s="82" customFormat="1" x14ac:dyDescent="0.2">
      <c r="Y262" s="234"/>
    </row>
    <row r="263" spans="25:25" s="82" customFormat="1" x14ac:dyDescent="0.2">
      <c r="Y263" s="234"/>
    </row>
    <row r="264" spans="25:25" s="82" customFormat="1" x14ac:dyDescent="0.2">
      <c r="Y264" s="234"/>
    </row>
    <row r="265" spans="25:25" s="82" customFormat="1" x14ac:dyDescent="0.2">
      <c r="Y265" s="234"/>
    </row>
    <row r="266" spans="25:25" s="82" customFormat="1" x14ac:dyDescent="0.2">
      <c r="Y266" s="234"/>
    </row>
    <row r="267" spans="25:25" s="82" customFormat="1" x14ac:dyDescent="0.2">
      <c r="Y267" s="234"/>
    </row>
    <row r="268" spans="25:25" s="82" customFormat="1" x14ac:dyDescent="0.2">
      <c r="Y268" s="234"/>
    </row>
    <row r="269" spans="25:25" s="82" customFormat="1" x14ac:dyDescent="0.2">
      <c r="Y269" s="234"/>
    </row>
    <row r="270" spans="25:25" s="82" customFormat="1" x14ac:dyDescent="0.2">
      <c r="Y270" s="234"/>
    </row>
    <row r="271" spans="25:25" s="82" customFormat="1" x14ac:dyDescent="0.2">
      <c r="Y271" s="234"/>
    </row>
    <row r="272" spans="25:25" s="82" customFormat="1" x14ac:dyDescent="0.2">
      <c r="Y272" s="234"/>
    </row>
    <row r="273" spans="25:25" s="82" customFormat="1" x14ac:dyDescent="0.2">
      <c r="Y273" s="234"/>
    </row>
    <row r="274" spans="25:25" s="82" customFormat="1" x14ac:dyDescent="0.2">
      <c r="Y274" s="234"/>
    </row>
    <row r="275" spans="25:25" s="82" customFormat="1" x14ac:dyDescent="0.2">
      <c r="Y275" s="234"/>
    </row>
    <row r="276" spans="25:25" s="82" customFormat="1" x14ac:dyDescent="0.2">
      <c r="Y276" s="234"/>
    </row>
    <row r="277" spans="25:25" s="82" customFormat="1" x14ac:dyDescent="0.2">
      <c r="Y277" s="234"/>
    </row>
    <row r="278" spans="25:25" s="82" customFormat="1" x14ac:dyDescent="0.2">
      <c r="Y278" s="234"/>
    </row>
    <row r="279" spans="25:25" s="82" customFormat="1" x14ac:dyDescent="0.2">
      <c r="Y279" s="234"/>
    </row>
    <row r="280" spans="25:25" s="82" customFormat="1" x14ac:dyDescent="0.2">
      <c r="Y280" s="234"/>
    </row>
    <row r="281" spans="25:25" s="82" customFormat="1" x14ac:dyDescent="0.2">
      <c r="Y281" s="234"/>
    </row>
    <row r="282" spans="25:25" s="82" customFormat="1" x14ac:dyDescent="0.2">
      <c r="Y282" s="234"/>
    </row>
    <row r="283" spans="25:25" s="82" customFormat="1" x14ac:dyDescent="0.2">
      <c r="Y283" s="234"/>
    </row>
    <row r="284" spans="25:25" s="82" customFormat="1" x14ac:dyDescent="0.2">
      <c r="Y284" s="234"/>
    </row>
    <row r="285" spans="25:25" s="82" customFormat="1" x14ac:dyDescent="0.2">
      <c r="Y285" s="234"/>
    </row>
    <row r="286" spans="25:25" s="82" customFormat="1" x14ac:dyDescent="0.2">
      <c r="Y286" s="234"/>
    </row>
    <row r="287" spans="25:25" s="82" customFormat="1" x14ac:dyDescent="0.2">
      <c r="Y287" s="234"/>
    </row>
    <row r="288" spans="25:25" s="82" customFormat="1" x14ac:dyDescent="0.2">
      <c r="Y288" s="234"/>
    </row>
    <row r="289" spans="25:25" s="82" customFormat="1" x14ac:dyDescent="0.2">
      <c r="Y289" s="234"/>
    </row>
    <row r="290" spans="25:25" s="82" customFormat="1" x14ac:dyDescent="0.2">
      <c r="Y290" s="234"/>
    </row>
    <row r="291" spans="25:25" s="82" customFormat="1" x14ac:dyDescent="0.2">
      <c r="Y291" s="234"/>
    </row>
    <row r="292" spans="25:25" s="82" customFormat="1" x14ac:dyDescent="0.2">
      <c r="Y292" s="234"/>
    </row>
    <row r="293" spans="25:25" s="82" customFormat="1" x14ac:dyDescent="0.2">
      <c r="Y293" s="234"/>
    </row>
    <row r="294" spans="25:25" s="82" customFormat="1" x14ac:dyDescent="0.2">
      <c r="Y294" s="234"/>
    </row>
    <row r="295" spans="25:25" s="82" customFormat="1" x14ac:dyDescent="0.2">
      <c r="Y295" s="234"/>
    </row>
    <row r="296" spans="25:25" s="82" customFormat="1" x14ac:dyDescent="0.2">
      <c r="Y296" s="234"/>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workbookViewId="0"/>
  </sheetViews>
  <sheetFormatPr defaultRowHeight="12.75" x14ac:dyDescent="0.2"/>
  <cols>
    <col min="1" max="1" width="3" style="82" customWidth="1"/>
    <col min="2" max="7" width="10.7109375" style="82" customWidth="1"/>
    <col min="8" max="8" width="2.5703125" style="82" customWidth="1"/>
    <col min="9" max="9" width="6.140625" style="82" customWidth="1"/>
    <col min="10" max="16" width="10.28515625" style="82" customWidth="1"/>
    <col min="17" max="22" width="9.140625" style="82"/>
    <col min="23" max="23" width="1.85546875" style="86" customWidth="1"/>
    <col min="24" max="24" width="9.140625" style="86"/>
    <col min="25" max="25" width="9.140625" style="86" customWidth="1"/>
    <col min="26" max="26" width="9.140625" style="234" customWidth="1"/>
    <col min="27" max="28" width="9.140625" style="86"/>
    <col min="29" max="16384" width="9.140625" style="82"/>
  </cols>
  <sheetData>
    <row r="1" spans="1:32" ht="6" customHeight="1" x14ac:dyDescent="0.2"/>
    <row r="2" spans="1:32" ht="15.75" x14ac:dyDescent="0.25">
      <c r="B2" s="85" t="s">
        <v>1075</v>
      </c>
      <c r="E2" s="163"/>
      <c r="R2" s="110"/>
      <c r="S2" s="110"/>
      <c r="T2" s="110"/>
      <c r="U2" s="110"/>
      <c r="V2" s="110"/>
      <c r="W2" s="110"/>
      <c r="X2" s="110"/>
      <c r="Y2" s="234"/>
      <c r="AA2" s="110"/>
      <c r="AB2" s="110"/>
      <c r="AC2" s="110"/>
      <c r="AD2" s="110"/>
      <c r="AE2" s="110"/>
      <c r="AF2" s="94"/>
    </row>
    <row r="3" spans="1:32" ht="12" customHeight="1" x14ac:dyDescent="0.2">
      <c r="B3" s="87"/>
      <c r="R3" s="110"/>
      <c r="S3" s="110"/>
      <c r="T3" s="110"/>
      <c r="U3" s="110"/>
      <c r="V3" s="114"/>
      <c r="W3" s="114"/>
      <c r="X3" s="114"/>
      <c r="Y3" s="235"/>
      <c r="Z3" s="235"/>
      <c r="AA3" s="114"/>
      <c r="AB3" s="114"/>
      <c r="AC3" s="114"/>
      <c r="AD3" s="114"/>
      <c r="AE3" s="114"/>
      <c r="AF3" s="87"/>
    </row>
    <row r="4" spans="1:32" ht="9" customHeight="1" x14ac:dyDescent="0.2">
      <c r="B4" s="87"/>
      <c r="R4" s="110"/>
      <c r="S4" s="110"/>
      <c r="T4" s="110"/>
      <c r="U4" s="110"/>
      <c r="V4" s="114"/>
      <c r="W4" s="114"/>
      <c r="X4" s="114"/>
      <c r="Y4" s="235"/>
      <c r="Z4" s="235"/>
      <c r="AA4" s="114"/>
      <c r="AB4" s="114"/>
      <c r="AC4" s="114"/>
      <c r="AD4" s="114"/>
      <c r="AE4" s="114"/>
      <c r="AF4" s="87"/>
    </row>
    <row r="5" spans="1:32" ht="15.75" x14ac:dyDescent="0.25">
      <c r="A5" s="247"/>
      <c r="J5"/>
      <c r="R5" s="95"/>
      <c r="S5" s="110"/>
      <c r="T5" s="110"/>
      <c r="U5" s="110"/>
      <c r="V5" s="114"/>
      <c r="W5" s="114"/>
      <c r="X5" s="114"/>
      <c r="Y5" s="235"/>
      <c r="Z5" s="235"/>
      <c r="AA5" s="114"/>
      <c r="AB5" s="114"/>
      <c r="AC5" s="114"/>
      <c r="AD5" s="114"/>
      <c r="AE5" s="114"/>
      <c r="AF5" s="87"/>
    </row>
    <row r="6" spans="1:32" ht="15.75" x14ac:dyDescent="0.25">
      <c r="A6" s="247"/>
      <c r="R6" s="110"/>
      <c r="S6" s="110"/>
      <c r="T6" s="110"/>
      <c r="U6" s="110"/>
      <c r="V6" s="114"/>
      <c r="W6" s="114"/>
      <c r="X6" s="114" t="s">
        <v>182</v>
      </c>
      <c r="Y6" s="236"/>
      <c r="Z6" s="240"/>
      <c r="AA6" s="114"/>
      <c r="AB6" s="114"/>
      <c r="AC6" s="114"/>
      <c r="AD6" s="114"/>
      <c r="AE6" s="114"/>
      <c r="AF6" s="87"/>
    </row>
    <row r="7" spans="1:32" x14ac:dyDescent="0.2">
      <c r="R7" s="110"/>
      <c r="S7" s="110"/>
      <c r="T7" s="110"/>
      <c r="U7" s="110"/>
      <c r="V7" s="114"/>
      <c r="W7" s="114"/>
      <c r="X7" s="114" t="s">
        <v>183</v>
      </c>
      <c r="Y7" s="236"/>
      <c r="Z7" s="240"/>
      <c r="AA7" s="114"/>
      <c r="AB7" s="114"/>
      <c r="AC7" s="114"/>
      <c r="AD7" s="114"/>
      <c r="AE7" s="114"/>
      <c r="AF7" s="87"/>
    </row>
    <row r="8" spans="1:32" x14ac:dyDescent="0.2">
      <c r="R8" s="110"/>
      <c r="S8" s="110"/>
      <c r="T8" s="110"/>
      <c r="U8" s="110"/>
      <c r="V8" s="114"/>
      <c r="W8" s="114"/>
      <c r="X8" s="114"/>
      <c r="Y8" s="235"/>
      <c r="Z8" s="235"/>
      <c r="AA8" s="114"/>
      <c r="AB8" s="114"/>
      <c r="AC8" s="114"/>
      <c r="AD8" s="114"/>
      <c r="AE8" s="114"/>
      <c r="AF8" s="87"/>
    </row>
    <row r="9" spans="1:32" x14ac:dyDescent="0.2">
      <c r="R9" s="110"/>
      <c r="S9" s="110"/>
      <c r="T9" s="110"/>
      <c r="U9" s="110"/>
      <c r="V9" s="114"/>
      <c r="W9" s="114"/>
      <c r="X9" s="114"/>
      <c r="Y9" s="235"/>
      <c r="Z9" s="235"/>
      <c r="AA9" s="114"/>
      <c r="AB9" s="114"/>
      <c r="AC9" s="114"/>
      <c r="AD9" s="114"/>
      <c r="AE9" s="114"/>
      <c r="AF9" s="87"/>
    </row>
    <row r="10" spans="1:32" x14ac:dyDescent="0.2">
      <c r="R10" s="110"/>
      <c r="S10" s="110"/>
      <c r="T10" s="110"/>
      <c r="U10" s="110"/>
      <c r="V10" s="114"/>
      <c r="W10" s="114"/>
      <c r="X10" s="114"/>
      <c r="Y10" s="235"/>
      <c r="Z10" s="235"/>
      <c r="AA10" s="114"/>
      <c r="AB10" s="114"/>
      <c r="AC10" s="114"/>
      <c r="AD10" s="114"/>
      <c r="AE10" s="114"/>
      <c r="AF10" s="87"/>
    </row>
    <row r="11" spans="1:32" x14ac:dyDescent="0.2">
      <c r="R11" s="110"/>
      <c r="S11" s="110"/>
      <c r="T11" s="110"/>
      <c r="U11" s="110"/>
      <c r="V11" s="114"/>
      <c r="W11" s="114"/>
      <c r="X11" s="114"/>
      <c r="Y11" s="235"/>
      <c r="Z11" s="235"/>
      <c r="AA11" s="114"/>
      <c r="AB11" s="114"/>
      <c r="AC11" s="114"/>
      <c r="AD11" s="114"/>
      <c r="AE11" s="114"/>
      <c r="AF11" s="87"/>
    </row>
    <row r="12" spans="1:32" ht="15" x14ac:dyDescent="0.25">
      <c r="R12" s="110"/>
      <c r="S12" s="110"/>
      <c r="T12" s="110"/>
      <c r="U12" s="110"/>
      <c r="V12" s="114"/>
      <c r="W12" s="114"/>
      <c r="X12" s="114"/>
      <c r="Y12" s="237"/>
      <c r="Z12" s="237"/>
      <c r="AA12" s="114"/>
      <c r="AB12" s="114"/>
      <c r="AC12" s="114"/>
      <c r="AD12" s="114"/>
      <c r="AE12" s="114"/>
      <c r="AF12" s="87"/>
    </row>
    <row r="13" spans="1:32" x14ac:dyDescent="0.2">
      <c r="R13" s="110"/>
      <c r="S13" s="110"/>
      <c r="T13" s="110"/>
      <c r="U13" s="110"/>
      <c r="V13" s="113"/>
      <c r="W13" s="113"/>
      <c r="X13" s="113"/>
      <c r="Y13" s="235"/>
      <c r="Z13" s="235"/>
      <c r="AA13" s="113"/>
      <c r="AB13" s="113"/>
      <c r="AC13" s="113"/>
      <c r="AD13" s="113"/>
      <c r="AE13" s="113"/>
      <c r="AF13" s="110"/>
    </row>
    <row r="14" spans="1:32" x14ac:dyDescent="0.2">
      <c r="R14" s="110"/>
      <c r="S14" s="110"/>
      <c r="T14" s="110"/>
      <c r="U14" s="110"/>
      <c r="V14" s="113"/>
      <c r="W14" s="113"/>
      <c r="X14" s="113"/>
      <c r="Y14" s="238"/>
      <c r="Z14" s="241"/>
      <c r="AA14" s="113"/>
      <c r="AB14" s="113"/>
      <c r="AC14" s="113"/>
      <c r="AD14" s="113"/>
      <c r="AE14" s="113"/>
      <c r="AF14" s="110"/>
    </row>
    <row r="15" spans="1:32" x14ac:dyDescent="0.2">
      <c r="R15" s="110"/>
      <c r="S15" s="110"/>
      <c r="T15" s="110"/>
      <c r="U15" s="110"/>
      <c r="V15" s="113"/>
      <c r="W15" s="113"/>
      <c r="X15" s="113"/>
      <c r="Y15" s="238"/>
      <c r="Z15" s="241"/>
      <c r="AA15" s="113"/>
      <c r="AB15" s="113"/>
      <c r="AC15" s="113"/>
      <c r="AD15" s="113"/>
      <c r="AE15" s="113"/>
      <c r="AF15" s="110"/>
    </row>
    <row r="16" spans="1:32" x14ac:dyDescent="0.2">
      <c r="R16" s="110"/>
      <c r="S16" s="110"/>
      <c r="T16" s="110"/>
      <c r="U16" s="110"/>
      <c r="V16" s="113"/>
      <c r="W16" s="113"/>
      <c r="X16" s="113"/>
      <c r="Y16" s="234"/>
      <c r="AA16" s="113"/>
      <c r="AB16" s="113"/>
      <c r="AC16" s="113"/>
      <c r="AD16" s="113"/>
      <c r="AE16" s="113"/>
      <c r="AF16" s="94"/>
    </row>
    <row r="17" spans="18:32" x14ac:dyDescent="0.2">
      <c r="R17" s="110"/>
      <c r="S17" s="110"/>
      <c r="T17" s="110"/>
      <c r="U17" s="110"/>
      <c r="V17" s="113"/>
      <c r="W17" s="113"/>
      <c r="X17" s="114" t="s">
        <v>182</v>
      </c>
      <c r="Y17" s="236"/>
      <c r="Z17" s="236"/>
      <c r="AA17" s="113"/>
      <c r="AB17" s="113"/>
      <c r="AC17" s="113"/>
      <c r="AD17" s="113"/>
      <c r="AE17" s="113"/>
      <c r="AF17" s="94"/>
    </row>
    <row r="18" spans="18:32" x14ac:dyDescent="0.2">
      <c r="R18" s="110"/>
      <c r="S18" s="110"/>
      <c r="T18" s="110"/>
      <c r="U18" s="110"/>
      <c r="V18" s="113"/>
      <c r="W18" s="113"/>
      <c r="X18" s="114" t="s">
        <v>183</v>
      </c>
      <c r="Y18" s="236"/>
      <c r="Z18" s="236"/>
      <c r="AA18" s="113"/>
      <c r="AB18" s="113"/>
      <c r="AC18" s="113"/>
      <c r="AD18" s="113"/>
      <c r="AE18" s="113"/>
      <c r="AF18" s="94"/>
    </row>
    <row r="19" spans="18:32" ht="15" x14ac:dyDescent="0.25">
      <c r="R19" s="110"/>
      <c r="S19" s="110"/>
      <c r="T19" s="110"/>
      <c r="U19" s="110"/>
      <c r="V19" s="113"/>
      <c r="W19" s="113"/>
      <c r="X19" s="113"/>
      <c r="Y19" s="239"/>
      <c r="Z19" s="239"/>
      <c r="AA19" s="113"/>
      <c r="AB19" s="113"/>
      <c r="AC19" s="113"/>
      <c r="AD19" s="113"/>
      <c r="AE19" s="113"/>
      <c r="AF19" s="94"/>
    </row>
    <row r="20" spans="18:32" x14ac:dyDescent="0.2">
      <c r="R20" s="110"/>
      <c r="S20" s="110"/>
      <c r="T20" s="110"/>
      <c r="U20" s="110"/>
      <c r="V20" s="113"/>
      <c r="W20" s="113"/>
      <c r="X20" s="113"/>
      <c r="Y20" s="234"/>
      <c r="AA20" s="113"/>
      <c r="AB20" s="113"/>
      <c r="AC20" s="113"/>
      <c r="AD20" s="113"/>
      <c r="AE20" s="113"/>
      <c r="AF20" s="94"/>
    </row>
    <row r="21" spans="18:32" ht="15.75" x14ac:dyDescent="0.25">
      <c r="R21" s="110"/>
      <c r="S21" s="110"/>
      <c r="T21" s="110"/>
      <c r="U21" s="116"/>
      <c r="V21" s="110"/>
      <c r="W21" s="110"/>
      <c r="X21" s="110"/>
      <c r="Y21" s="238"/>
      <c r="Z21" s="241"/>
      <c r="AA21" s="110"/>
      <c r="AB21" s="110"/>
      <c r="AC21" s="110"/>
      <c r="AD21" s="113"/>
      <c r="AE21" s="113"/>
      <c r="AF21" s="94"/>
    </row>
    <row r="22" spans="18:32" x14ac:dyDescent="0.2">
      <c r="R22" s="110"/>
      <c r="S22" s="110"/>
      <c r="T22" s="110"/>
      <c r="U22" s="110"/>
      <c r="V22" s="110"/>
      <c r="W22" s="110"/>
      <c r="X22" s="110"/>
      <c r="Y22" s="238"/>
      <c r="Z22" s="241"/>
      <c r="AA22" s="110"/>
      <c r="AB22" s="110"/>
      <c r="AC22" s="110"/>
      <c r="AD22" s="94"/>
      <c r="AE22" s="94"/>
      <c r="AF22" s="94"/>
    </row>
    <row r="23" spans="18:32" x14ac:dyDescent="0.2">
      <c r="S23" s="94"/>
      <c r="T23" s="94"/>
      <c r="U23" s="94"/>
      <c r="V23" s="94"/>
      <c r="W23" s="94"/>
      <c r="X23" s="94"/>
      <c r="Y23" s="234"/>
      <c r="AA23" s="94"/>
      <c r="AB23" s="94"/>
      <c r="AC23" s="94"/>
      <c r="AD23" s="94"/>
      <c r="AE23" s="94"/>
      <c r="AF23" s="94"/>
    </row>
    <row r="24" spans="18:32" x14ac:dyDescent="0.2">
      <c r="S24" s="94"/>
      <c r="T24" s="94"/>
      <c r="U24" s="94"/>
      <c r="V24" s="94"/>
      <c r="W24" s="94"/>
      <c r="X24" s="94"/>
      <c r="Y24" s="234"/>
      <c r="AA24" s="94"/>
      <c r="AB24" s="94"/>
      <c r="AC24" s="94"/>
      <c r="AD24" s="94"/>
      <c r="AE24" s="94"/>
      <c r="AF24" s="94"/>
    </row>
    <row r="25" spans="18:32" x14ac:dyDescent="0.2">
      <c r="S25" s="94"/>
      <c r="T25" s="94"/>
      <c r="U25" s="94"/>
      <c r="V25" s="94"/>
      <c r="W25" s="94"/>
      <c r="X25" s="94"/>
      <c r="Y25" s="234"/>
      <c r="AA25" s="94"/>
      <c r="AB25" s="94"/>
      <c r="AC25" s="94"/>
      <c r="AD25" s="94"/>
      <c r="AE25" s="94"/>
      <c r="AF25" s="94"/>
    </row>
    <row r="26" spans="18:32" ht="15" x14ac:dyDescent="0.25">
      <c r="S26" s="94"/>
      <c r="T26" s="94"/>
      <c r="U26" s="94"/>
      <c r="V26" s="94"/>
      <c r="W26" s="94"/>
      <c r="X26" s="94"/>
      <c r="Y26" s="239"/>
      <c r="Z26" s="239"/>
      <c r="AA26" s="94"/>
      <c r="AB26" s="94"/>
      <c r="AC26" s="94"/>
      <c r="AD26" s="94"/>
      <c r="AE26" s="94"/>
      <c r="AF26" s="94"/>
    </row>
    <row r="27" spans="18:32" x14ac:dyDescent="0.2">
      <c r="S27" s="94"/>
      <c r="T27" s="94"/>
      <c r="U27" s="94"/>
      <c r="V27" s="94"/>
      <c r="W27" s="94"/>
      <c r="X27" s="94"/>
      <c r="Y27" s="234"/>
      <c r="AA27" s="94"/>
      <c r="AB27" s="94"/>
      <c r="AC27" s="94"/>
      <c r="AD27" s="94"/>
      <c r="AE27" s="94"/>
      <c r="AF27" s="94"/>
    </row>
    <row r="28" spans="18:32" x14ac:dyDescent="0.2">
      <c r="S28" s="94"/>
      <c r="T28" s="94"/>
      <c r="U28" s="94"/>
      <c r="V28" s="94"/>
      <c r="W28" s="94"/>
      <c r="X28" s="94"/>
      <c r="Y28" s="238"/>
      <c r="Z28" s="241"/>
      <c r="AA28" s="94"/>
      <c r="AB28" s="94"/>
      <c r="AC28" s="94"/>
      <c r="AD28" s="94"/>
      <c r="AE28" s="94"/>
      <c r="AF28" s="94"/>
    </row>
    <row r="29" spans="18:32" x14ac:dyDescent="0.2">
      <c r="S29" s="94"/>
      <c r="T29" s="94"/>
      <c r="U29" s="94"/>
      <c r="V29" s="94"/>
      <c r="W29" s="94"/>
      <c r="X29" s="94"/>
      <c r="Y29" s="238"/>
      <c r="Z29" s="241"/>
      <c r="AA29" s="94"/>
      <c r="AB29" s="94"/>
      <c r="AC29" s="94"/>
      <c r="AD29" s="94"/>
      <c r="AE29" s="94"/>
      <c r="AF29" s="94"/>
    </row>
    <row r="30" spans="18:32" x14ac:dyDescent="0.2">
      <c r="S30" s="94"/>
      <c r="T30" s="94"/>
      <c r="U30" s="94"/>
      <c r="V30" s="94"/>
      <c r="W30" s="94"/>
      <c r="X30" s="94"/>
      <c r="Y30" s="234"/>
      <c r="AA30" s="94"/>
      <c r="AB30" s="94"/>
      <c r="AC30" s="94"/>
      <c r="AD30" s="94"/>
      <c r="AE30" s="94"/>
      <c r="AF30" s="94"/>
    </row>
    <row r="31" spans="18:32" x14ac:dyDescent="0.2">
      <c r="S31" s="94"/>
      <c r="T31" s="94"/>
      <c r="U31" s="94"/>
      <c r="V31" s="94"/>
      <c r="W31" s="94"/>
      <c r="X31" s="94"/>
      <c r="Y31" s="234"/>
      <c r="AA31" s="94"/>
      <c r="AB31" s="94"/>
      <c r="AC31" s="94"/>
      <c r="AD31" s="94"/>
      <c r="AE31" s="94"/>
      <c r="AF31" s="94"/>
    </row>
    <row r="32" spans="18:32" x14ac:dyDescent="0.2">
      <c r="S32" s="94"/>
      <c r="T32" s="94"/>
      <c r="U32" s="94"/>
      <c r="V32" s="94"/>
      <c r="W32" s="94"/>
      <c r="X32" s="94"/>
      <c r="Y32" s="234"/>
      <c r="AA32" s="94"/>
      <c r="AB32" s="94"/>
      <c r="AC32" s="94"/>
      <c r="AD32" s="94"/>
      <c r="AE32" s="94"/>
      <c r="AF32" s="94"/>
    </row>
    <row r="33" spans="1:32" ht="15" x14ac:dyDescent="0.25">
      <c r="S33" s="94"/>
      <c r="T33" s="94"/>
      <c r="U33" s="94"/>
      <c r="V33" s="94"/>
      <c r="W33" s="94"/>
      <c r="X33" s="94"/>
      <c r="Y33" s="239"/>
      <c r="Z33" s="239"/>
      <c r="AA33" s="94"/>
      <c r="AB33" s="94"/>
      <c r="AC33" s="94"/>
      <c r="AD33" s="94"/>
      <c r="AE33" s="94"/>
      <c r="AF33" s="94"/>
    </row>
    <row r="34" spans="1:32" x14ac:dyDescent="0.2">
      <c r="Y34" s="234"/>
    </row>
    <row r="35" spans="1:32" x14ac:dyDescent="0.2">
      <c r="Y35" s="234"/>
    </row>
    <row r="36" spans="1:32" x14ac:dyDescent="0.2">
      <c r="Y36" s="234"/>
    </row>
    <row r="37" spans="1:32" x14ac:dyDescent="0.2">
      <c r="Y37" s="234"/>
    </row>
    <row r="38" spans="1:32" ht="15.75" x14ac:dyDescent="0.25">
      <c r="A38" s="247"/>
      <c r="B38" s="250"/>
      <c r="C38" s="85"/>
      <c r="D38" s="85"/>
      <c r="Y38" s="234"/>
    </row>
    <row r="39" spans="1:32" ht="15.75" x14ac:dyDescent="0.25">
      <c r="A39" s="247"/>
      <c r="B39" s="87"/>
      <c r="Y39" s="234"/>
    </row>
    <row r="40" spans="1:32" x14ac:dyDescent="0.2">
      <c r="B40" s="87"/>
      <c r="Y40" s="234"/>
    </row>
    <row r="41" spans="1:32" x14ac:dyDescent="0.2">
      <c r="Y41" s="234"/>
    </row>
    <row r="42" spans="1:32" x14ac:dyDescent="0.2">
      <c r="Y42" s="234"/>
    </row>
    <row r="43" spans="1:32" x14ac:dyDescent="0.2">
      <c r="Y43" s="234"/>
    </row>
    <row r="44" spans="1:32" x14ac:dyDescent="0.2">
      <c r="Y44" s="234"/>
    </row>
    <row r="45" spans="1:32" x14ac:dyDescent="0.2">
      <c r="Y45" s="234"/>
    </row>
    <row r="46" spans="1:32" x14ac:dyDescent="0.2">
      <c r="Y46" s="234"/>
    </row>
    <row r="47" spans="1:32" x14ac:dyDescent="0.2">
      <c r="Y47" s="234"/>
    </row>
    <row r="48" spans="1:32" x14ac:dyDescent="0.2">
      <c r="Y48" s="234"/>
    </row>
    <row r="49" spans="14:25" s="82" customFormat="1" x14ac:dyDescent="0.2">
      <c r="W49" s="86"/>
      <c r="X49" s="86"/>
      <c r="Y49" s="234"/>
    </row>
    <row r="50" spans="14:25" s="82" customFormat="1" x14ac:dyDescent="0.2">
      <c r="W50" s="86"/>
      <c r="X50" s="86"/>
      <c r="Y50" s="234"/>
    </row>
    <row r="51" spans="14:25" s="82" customFormat="1" x14ac:dyDescent="0.2">
      <c r="W51" s="86"/>
      <c r="X51" s="86"/>
      <c r="Y51" s="234"/>
    </row>
    <row r="52" spans="14:25" s="82" customFormat="1" x14ac:dyDescent="0.2">
      <c r="W52" s="86"/>
      <c r="X52" s="86"/>
      <c r="Y52" s="234"/>
    </row>
    <row r="53" spans="14:25" s="82" customFormat="1" x14ac:dyDescent="0.2">
      <c r="W53" s="86"/>
      <c r="X53" s="86"/>
      <c r="Y53" s="234"/>
    </row>
    <row r="54" spans="14:25" s="82" customFormat="1" x14ac:dyDescent="0.2">
      <c r="W54" s="86"/>
      <c r="X54" s="86"/>
      <c r="Y54" s="234"/>
    </row>
    <row r="55" spans="14:25" s="82" customFormat="1" x14ac:dyDescent="0.2">
      <c r="W55" s="86"/>
      <c r="X55" s="86"/>
      <c r="Y55" s="234"/>
    </row>
    <row r="56" spans="14:25" s="82" customFormat="1" x14ac:dyDescent="0.2">
      <c r="W56" s="86"/>
      <c r="X56" s="86"/>
      <c r="Y56" s="234"/>
    </row>
    <row r="57" spans="14:25" s="82" customFormat="1" x14ac:dyDescent="0.2">
      <c r="W57" s="86"/>
      <c r="X57" s="86"/>
      <c r="Y57" s="234"/>
    </row>
    <row r="58" spans="14:25" s="82" customFormat="1" x14ac:dyDescent="0.2">
      <c r="W58" s="86"/>
      <c r="X58" s="86"/>
      <c r="Y58" s="234"/>
    </row>
    <row r="59" spans="14:25" s="82" customFormat="1" x14ac:dyDescent="0.2">
      <c r="W59" s="86"/>
      <c r="X59" s="86"/>
      <c r="Y59" s="234"/>
    </row>
    <row r="60" spans="14:25" s="82" customFormat="1" x14ac:dyDescent="0.2">
      <c r="W60" s="86"/>
      <c r="X60" s="86"/>
      <c r="Y60" s="234"/>
    </row>
    <row r="61" spans="14:25" s="82" customFormat="1" x14ac:dyDescent="0.2">
      <c r="W61" s="86"/>
      <c r="X61" s="86"/>
      <c r="Y61" s="234"/>
    </row>
    <row r="62" spans="14:25" s="82" customFormat="1" x14ac:dyDescent="0.2">
      <c r="N62" s="163"/>
      <c r="W62" s="86"/>
      <c r="X62" s="86"/>
      <c r="Y62" s="234"/>
    </row>
    <row r="63" spans="14:25" s="82" customFormat="1" x14ac:dyDescent="0.2">
      <c r="W63" s="86"/>
      <c r="X63" s="86"/>
      <c r="Y63" s="234"/>
    </row>
    <row r="64" spans="14:25" s="82" customFormat="1" x14ac:dyDescent="0.2">
      <c r="N64" s="163"/>
      <c r="W64" s="86"/>
      <c r="X64" s="86"/>
      <c r="Y64" s="234"/>
    </row>
    <row r="65" spans="14:25" s="82" customFormat="1" x14ac:dyDescent="0.2">
      <c r="W65" s="86"/>
      <c r="X65" s="86"/>
      <c r="Y65" s="234"/>
    </row>
    <row r="66" spans="14:25" s="82" customFormat="1" x14ac:dyDescent="0.2">
      <c r="W66" s="86"/>
      <c r="X66" s="86"/>
      <c r="Y66" s="234"/>
    </row>
    <row r="67" spans="14:25" s="82" customFormat="1" x14ac:dyDescent="0.2">
      <c r="W67" s="86"/>
      <c r="X67" s="86"/>
      <c r="Y67" s="234"/>
    </row>
    <row r="68" spans="14:25" s="82" customFormat="1" x14ac:dyDescent="0.2">
      <c r="N68" s="163"/>
      <c r="W68" s="86"/>
      <c r="X68" s="86"/>
      <c r="Y68" s="234"/>
    </row>
    <row r="69" spans="14:25" s="82" customFormat="1" x14ac:dyDescent="0.2">
      <c r="W69" s="86"/>
      <c r="X69" s="86"/>
      <c r="Y69" s="234"/>
    </row>
    <row r="70" spans="14:25" s="82" customFormat="1" x14ac:dyDescent="0.2">
      <c r="W70" s="86"/>
      <c r="X70" s="86"/>
      <c r="Y70" s="234"/>
    </row>
    <row r="71" spans="14:25" s="82" customFormat="1" x14ac:dyDescent="0.2">
      <c r="W71" s="86"/>
      <c r="X71" s="86"/>
      <c r="Y71" s="234"/>
    </row>
    <row r="72" spans="14:25" s="82" customFormat="1" x14ac:dyDescent="0.2">
      <c r="W72" s="86"/>
      <c r="X72" s="86"/>
      <c r="Y72" s="234"/>
    </row>
    <row r="73" spans="14:25" s="82" customFormat="1" x14ac:dyDescent="0.2">
      <c r="W73" s="86"/>
      <c r="X73" s="86"/>
      <c r="Y73" s="234"/>
    </row>
    <row r="74" spans="14:25" s="82" customFormat="1" x14ac:dyDescent="0.2">
      <c r="W74" s="86"/>
      <c r="X74" s="86"/>
      <c r="Y74" s="234"/>
    </row>
    <row r="75" spans="14:25" s="82" customFormat="1" x14ac:dyDescent="0.2">
      <c r="W75" s="86"/>
      <c r="X75" s="86"/>
      <c r="Y75" s="234"/>
    </row>
    <row r="76" spans="14:25" s="82" customFormat="1" x14ac:dyDescent="0.2">
      <c r="W76" s="86"/>
      <c r="X76" s="86"/>
      <c r="Y76" s="234"/>
    </row>
    <row r="77" spans="14:25" s="82" customFormat="1" x14ac:dyDescent="0.2">
      <c r="W77" s="86"/>
      <c r="X77" s="86"/>
      <c r="Y77" s="234"/>
    </row>
    <row r="78" spans="14:25" s="82" customFormat="1" x14ac:dyDescent="0.2">
      <c r="W78" s="86"/>
      <c r="X78" s="86"/>
      <c r="Y78" s="234"/>
    </row>
    <row r="79" spans="14:25" s="82" customFormat="1" x14ac:dyDescent="0.2">
      <c r="W79" s="86"/>
      <c r="X79" s="86"/>
      <c r="Y79" s="234"/>
    </row>
    <row r="80" spans="14:25" s="82" customFormat="1" x14ac:dyDescent="0.2">
      <c r="W80" s="86"/>
      <c r="X80" s="86"/>
      <c r="Y80" s="234"/>
    </row>
    <row r="81" spans="25:25" s="82" customFormat="1" x14ac:dyDescent="0.2">
      <c r="Y81" s="234"/>
    </row>
    <row r="82" spans="25:25" s="82" customFormat="1" x14ac:dyDescent="0.2">
      <c r="Y82" s="234"/>
    </row>
    <row r="83" spans="25:25" s="82" customFormat="1" x14ac:dyDescent="0.2">
      <c r="Y83" s="234"/>
    </row>
    <row r="84" spans="25:25" s="82" customFormat="1" x14ac:dyDescent="0.2">
      <c r="Y84" s="234"/>
    </row>
    <row r="85" spans="25:25" s="82" customFormat="1" x14ac:dyDescent="0.2">
      <c r="Y85" s="234"/>
    </row>
    <row r="86" spans="25:25" s="82" customFormat="1" x14ac:dyDescent="0.2">
      <c r="Y86" s="234"/>
    </row>
    <row r="87" spans="25:25" s="82" customFormat="1" x14ac:dyDescent="0.2">
      <c r="Y87" s="234"/>
    </row>
    <row r="88" spans="25:25" s="82" customFormat="1" x14ac:dyDescent="0.2">
      <c r="Y88" s="234"/>
    </row>
    <row r="89" spans="25:25" s="82" customFormat="1" x14ac:dyDescent="0.2">
      <c r="Y89" s="234"/>
    </row>
    <row r="90" spans="25:25" s="82" customFormat="1" x14ac:dyDescent="0.2">
      <c r="Y90" s="234"/>
    </row>
    <row r="91" spans="25:25" s="82" customFormat="1" x14ac:dyDescent="0.2">
      <c r="Y91" s="234"/>
    </row>
    <row r="92" spans="25:25" s="82" customFormat="1" x14ac:dyDescent="0.2">
      <c r="Y92" s="234"/>
    </row>
    <row r="93" spans="25:25" s="82" customFormat="1" x14ac:dyDescent="0.2">
      <c r="Y93" s="234"/>
    </row>
    <row r="94" spans="25:25" s="82" customFormat="1" x14ac:dyDescent="0.2">
      <c r="Y94" s="234"/>
    </row>
    <row r="95" spans="25:25" s="82" customFormat="1" x14ac:dyDescent="0.2">
      <c r="Y95" s="234"/>
    </row>
    <row r="96" spans="25:25" s="82" customFormat="1" x14ac:dyDescent="0.2">
      <c r="Y96" s="234"/>
    </row>
    <row r="97" spans="25:25" s="82" customFormat="1" x14ac:dyDescent="0.2">
      <c r="Y97" s="234"/>
    </row>
    <row r="98" spans="25:25" s="82" customFormat="1" x14ac:dyDescent="0.2">
      <c r="Y98" s="234"/>
    </row>
    <row r="99" spans="25:25" s="82" customFormat="1" x14ac:dyDescent="0.2">
      <c r="Y99" s="234"/>
    </row>
    <row r="100" spans="25:25" s="82" customFormat="1" x14ac:dyDescent="0.2">
      <c r="Y100" s="234"/>
    </row>
    <row r="101" spans="25:25" s="82" customFormat="1" x14ac:dyDescent="0.2">
      <c r="Y101" s="234"/>
    </row>
    <row r="102" spans="25:25" s="82" customFormat="1" x14ac:dyDescent="0.2">
      <c r="Y102" s="234"/>
    </row>
    <row r="103" spans="25:25" s="82" customFormat="1" x14ac:dyDescent="0.2">
      <c r="Y103" s="234"/>
    </row>
    <row r="104" spans="25:25" s="82" customFormat="1" x14ac:dyDescent="0.2">
      <c r="Y104" s="234"/>
    </row>
    <row r="105" spans="25:25" s="82" customFormat="1" x14ac:dyDescent="0.2">
      <c r="Y105" s="234"/>
    </row>
    <row r="106" spans="25:25" s="82" customFormat="1" x14ac:dyDescent="0.2">
      <c r="Y106" s="234"/>
    </row>
    <row r="107" spans="25:25" s="82" customFormat="1" x14ac:dyDescent="0.2">
      <c r="Y107" s="234"/>
    </row>
    <row r="108" spans="25:25" s="82" customFormat="1" x14ac:dyDescent="0.2">
      <c r="Y108" s="234"/>
    </row>
    <row r="109" spans="25:25" s="82" customFormat="1" x14ac:dyDescent="0.2">
      <c r="Y109" s="234"/>
    </row>
    <row r="110" spans="25:25" s="82" customFormat="1" x14ac:dyDescent="0.2">
      <c r="Y110" s="234"/>
    </row>
    <row r="111" spans="25:25" s="82" customFormat="1" x14ac:dyDescent="0.2">
      <c r="Y111" s="234"/>
    </row>
    <row r="112" spans="25:25" s="82" customFormat="1" x14ac:dyDescent="0.2">
      <c r="Y112" s="234"/>
    </row>
    <row r="113" spans="25:25" s="82" customFormat="1" x14ac:dyDescent="0.2">
      <c r="Y113" s="234"/>
    </row>
    <row r="114" spans="25:25" s="82" customFormat="1" x14ac:dyDescent="0.2">
      <c r="Y114" s="234"/>
    </row>
    <row r="115" spans="25:25" s="82" customFormat="1" x14ac:dyDescent="0.2">
      <c r="Y115" s="234"/>
    </row>
    <row r="116" spans="25:25" s="82" customFormat="1" x14ac:dyDescent="0.2">
      <c r="Y116" s="234"/>
    </row>
    <row r="117" spans="25:25" s="82" customFormat="1" x14ac:dyDescent="0.2">
      <c r="Y117" s="234"/>
    </row>
    <row r="118" spans="25:25" s="82" customFormat="1" x14ac:dyDescent="0.2">
      <c r="Y118" s="234"/>
    </row>
    <row r="119" spans="25:25" s="82" customFormat="1" x14ac:dyDescent="0.2">
      <c r="Y119" s="234"/>
    </row>
    <row r="120" spans="25:25" s="82" customFormat="1" x14ac:dyDescent="0.2">
      <c r="Y120" s="234"/>
    </row>
    <row r="121" spans="25:25" s="82" customFormat="1" x14ac:dyDescent="0.2">
      <c r="Y121" s="234"/>
    </row>
    <row r="122" spans="25:25" s="82" customFormat="1" x14ac:dyDescent="0.2">
      <c r="Y122" s="234"/>
    </row>
    <row r="123" spans="25:25" s="82" customFormat="1" x14ac:dyDescent="0.2">
      <c r="Y123" s="234"/>
    </row>
    <row r="124" spans="25:25" s="82" customFormat="1" x14ac:dyDescent="0.2">
      <c r="Y124" s="234"/>
    </row>
    <row r="125" spans="25:25" s="82" customFormat="1" x14ac:dyDescent="0.2">
      <c r="Y125" s="234"/>
    </row>
    <row r="126" spans="25:25" s="82" customFormat="1" x14ac:dyDescent="0.2">
      <c r="Y126" s="234"/>
    </row>
    <row r="127" spans="25:25" s="82" customFormat="1" x14ac:dyDescent="0.2">
      <c r="Y127" s="234"/>
    </row>
    <row r="128" spans="25:25" s="82" customFormat="1" x14ac:dyDescent="0.2">
      <c r="Y128" s="234"/>
    </row>
    <row r="129" spans="25:25" s="82" customFormat="1" x14ac:dyDescent="0.2">
      <c r="Y129" s="234"/>
    </row>
    <row r="130" spans="25:25" s="82" customFormat="1" x14ac:dyDescent="0.2">
      <c r="Y130" s="234"/>
    </row>
    <row r="131" spans="25:25" s="82" customFormat="1" x14ac:dyDescent="0.2">
      <c r="Y131" s="234"/>
    </row>
    <row r="132" spans="25:25" s="82" customFormat="1" x14ac:dyDescent="0.2">
      <c r="Y132" s="234"/>
    </row>
    <row r="133" spans="25:25" s="82" customFormat="1" x14ac:dyDescent="0.2">
      <c r="Y133" s="234"/>
    </row>
    <row r="134" spans="25:25" s="82" customFormat="1" x14ac:dyDescent="0.2">
      <c r="Y134" s="234"/>
    </row>
    <row r="135" spans="25:25" s="82" customFormat="1" x14ac:dyDescent="0.2">
      <c r="Y135" s="234"/>
    </row>
    <row r="136" spans="25:25" s="82" customFormat="1" x14ac:dyDescent="0.2">
      <c r="Y136" s="234"/>
    </row>
    <row r="137" spans="25:25" s="82" customFormat="1" x14ac:dyDescent="0.2">
      <c r="Y137" s="234"/>
    </row>
    <row r="138" spans="25:25" s="82" customFormat="1" x14ac:dyDescent="0.2">
      <c r="Y138" s="234"/>
    </row>
    <row r="139" spans="25:25" s="82" customFormat="1" x14ac:dyDescent="0.2">
      <c r="Y139" s="234"/>
    </row>
    <row r="140" spans="25:25" s="82" customFormat="1" x14ac:dyDescent="0.2">
      <c r="Y140" s="234"/>
    </row>
    <row r="141" spans="25:25" s="82" customFormat="1" x14ac:dyDescent="0.2">
      <c r="Y141" s="234"/>
    </row>
    <row r="142" spans="25:25" s="82" customFormat="1" x14ac:dyDescent="0.2">
      <c r="Y142" s="234"/>
    </row>
    <row r="143" spans="25:25" s="82" customFormat="1" x14ac:dyDescent="0.2">
      <c r="Y143" s="234"/>
    </row>
    <row r="144" spans="25:25" s="82" customFormat="1" x14ac:dyDescent="0.2">
      <c r="Y144" s="234"/>
    </row>
    <row r="145" spans="25:25" s="82" customFormat="1" x14ac:dyDescent="0.2">
      <c r="Y145" s="234"/>
    </row>
    <row r="146" spans="25:25" s="82" customFormat="1" x14ac:dyDescent="0.2">
      <c r="Y146" s="234"/>
    </row>
    <row r="147" spans="25:25" s="82" customFormat="1" x14ac:dyDescent="0.2">
      <c r="Y147" s="234"/>
    </row>
    <row r="148" spans="25:25" s="82" customFormat="1" x14ac:dyDescent="0.2">
      <c r="Y148" s="234"/>
    </row>
    <row r="149" spans="25:25" s="82" customFormat="1" x14ac:dyDescent="0.2">
      <c r="Y149" s="234"/>
    </row>
    <row r="150" spans="25:25" s="82" customFormat="1" x14ac:dyDescent="0.2">
      <c r="Y150" s="234"/>
    </row>
    <row r="151" spans="25:25" s="82" customFormat="1" x14ac:dyDescent="0.2">
      <c r="Y151" s="234"/>
    </row>
    <row r="152" spans="25:25" s="82" customFormat="1" x14ac:dyDescent="0.2">
      <c r="Y152" s="234"/>
    </row>
    <row r="153" spans="25:25" s="82" customFormat="1" x14ac:dyDescent="0.2">
      <c r="Y153" s="234"/>
    </row>
    <row r="154" spans="25:25" s="82" customFormat="1" x14ac:dyDescent="0.2">
      <c r="Y154" s="234"/>
    </row>
    <row r="155" spans="25:25" s="82" customFormat="1" x14ac:dyDescent="0.2">
      <c r="Y155" s="234"/>
    </row>
    <row r="156" spans="25:25" s="82" customFormat="1" x14ac:dyDescent="0.2">
      <c r="Y156" s="234"/>
    </row>
    <row r="157" spans="25:25" s="82" customFormat="1" x14ac:dyDescent="0.2">
      <c r="Y157" s="234"/>
    </row>
    <row r="158" spans="25:25" s="82" customFormat="1" x14ac:dyDescent="0.2">
      <c r="Y158" s="234"/>
    </row>
    <row r="159" spans="25:25" s="82" customFormat="1" x14ac:dyDescent="0.2">
      <c r="Y159" s="234"/>
    </row>
    <row r="160" spans="25:25" s="82" customFormat="1" x14ac:dyDescent="0.2">
      <c r="Y160" s="234"/>
    </row>
    <row r="161" spans="25:25" s="82" customFormat="1" x14ac:dyDescent="0.2">
      <c r="Y161" s="234"/>
    </row>
    <row r="162" spans="25:25" s="82" customFormat="1" x14ac:dyDescent="0.2">
      <c r="Y162" s="234"/>
    </row>
    <row r="163" spans="25:25" s="82" customFormat="1" x14ac:dyDescent="0.2">
      <c r="Y163" s="234"/>
    </row>
    <row r="164" spans="25:25" s="82" customFormat="1" x14ac:dyDescent="0.2">
      <c r="Y164" s="234"/>
    </row>
    <row r="165" spans="25:25" s="82" customFormat="1" x14ac:dyDescent="0.2">
      <c r="Y165" s="234"/>
    </row>
    <row r="166" spans="25:25" s="82" customFormat="1" x14ac:dyDescent="0.2">
      <c r="Y166" s="234"/>
    </row>
    <row r="167" spans="25:25" s="82" customFormat="1" x14ac:dyDescent="0.2">
      <c r="Y167" s="234"/>
    </row>
    <row r="168" spans="25:25" s="82" customFormat="1" x14ac:dyDescent="0.2">
      <c r="Y168" s="234"/>
    </row>
    <row r="169" spans="25:25" s="82" customFormat="1" x14ac:dyDescent="0.2">
      <c r="Y169" s="234"/>
    </row>
    <row r="170" spans="25:25" s="82" customFormat="1" x14ac:dyDescent="0.2">
      <c r="Y170" s="234"/>
    </row>
    <row r="171" spans="25:25" s="82" customFormat="1" x14ac:dyDescent="0.2">
      <c r="Y171" s="234"/>
    </row>
    <row r="172" spans="25:25" s="82" customFormat="1" x14ac:dyDescent="0.2">
      <c r="Y172" s="234"/>
    </row>
    <row r="173" spans="25:25" s="82" customFormat="1" x14ac:dyDescent="0.2">
      <c r="Y173" s="234"/>
    </row>
    <row r="174" spans="25:25" s="82" customFormat="1" x14ac:dyDescent="0.2">
      <c r="Y174" s="234"/>
    </row>
    <row r="175" spans="25:25" s="82" customFormat="1" x14ac:dyDescent="0.2">
      <c r="Y175" s="234"/>
    </row>
    <row r="176" spans="25:25" s="82" customFormat="1" x14ac:dyDescent="0.2">
      <c r="Y176" s="234"/>
    </row>
    <row r="177" spans="25:25" s="82" customFormat="1" x14ac:dyDescent="0.2">
      <c r="Y177" s="234"/>
    </row>
    <row r="178" spans="25:25" s="82" customFormat="1" x14ac:dyDescent="0.2">
      <c r="Y178" s="234"/>
    </row>
    <row r="179" spans="25:25" s="82" customFormat="1" x14ac:dyDescent="0.2">
      <c r="Y179" s="234"/>
    </row>
    <row r="180" spans="25:25" s="82" customFormat="1" x14ac:dyDescent="0.2">
      <c r="Y180" s="234"/>
    </row>
    <row r="181" spans="25:25" s="82" customFormat="1" x14ac:dyDescent="0.2">
      <c r="Y181" s="234"/>
    </row>
    <row r="182" spans="25:25" s="82" customFormat="1" x14ac:dyDescent="0.2">
      <c r="Y182" s="234"/>
    </row>
    <row r="183" spans="25:25" s="82" customFormat="1" x14ac:dyDescent="0.2">
      <c r="Y183" s="234"/>
    </row>
    <row r="184" spans="25:25" s="82" customFormat="1" x14ac:dyDescent="0.2">
      <c r="Y184" s="234"/>
    </row>
    <row r="185" spans="25:25" s="82" customFormat="1" x14ac:dyDescent="0.2">
      <c r="Y185" s="234"/>
    </row>
    <row r="186" spans="25:25" s="82" customFormat="1" x14ac:dyDescent="0.2">
      <c r="Y186" s="234"/>
    </row>
    <row r="187" spans="25:25" s="82" customFormat="1" x14ac:dyDescent="0.2">
      <c r="Y187" s="234"/>
    </row>
    <row r="188" spans="25:25" s="82" customFormat="1" x14ac:dyDescent="0.2">
      <c r="Y188" s="234"/>
    </row>
    <row r="189" spans="25:25" s="82" customFormat="1" x14ac:dyDescent="0.2">
      <c r="Y189" s="234"/>
    </row>
    <row r="190" spans="25:25" s="82" customFormat="1" x14ac:dyDescent="0.2">
      <c r="Y190" s="234"/>
    </row>
    <row r="191" spans="25:25" s="82" customFormat="1" x14ac:dyDescent="0.2">
      <c r="Y191" s="234"/>
    </row>
    <row r="192" spans="25:25" s="82" customFormat="1" x14ac:dyDescent="0.2">
      <c r="Y192" s="234"/>
    </row>
    <row r="193" spans="25:25" s="82" customFormat="1" x14ac:dyDescent="0.2">
      <c r="Y193" s="234"/>
    </row>
    <row r="194" spans="25:25" s="82" customFormat="1" x14ac:dyDescent="0.2">
      <c r="Y194" s="234"/>
    </row>
    <row r="195" spans="25:25" s="82" customFormat="1" x14ac:dyDescent="0.2">
      <c r="Y195" s="234"/>
    </row>
    <row r="196" spans="25:25" s="82" customFormat="1" x14ac:dyDescent="0.2">
      <c r="Y196" s="234"/>
    </row>
    <row r="197" spans="25:25" s="82" customFormat="1" x14ac:dyDescent="0.2">
      <c r="Y197" s="234"/>
    </row>
    <row r="198" spans="25:25" s="82" customFormat="1" x14ac:dyDescent="0.2">
      <c r="Y198" s="234"/>
    </row>
    <row r="199" spans="25:25" s="82" customFormat="1" x14ac:dyDescent="0.2">
      <c r="Y199" s="234"/>
    </row>
    <row r="200" spans="25:25" s="82" customFormat="1" x14ac:dyDescent="0.2">
      <c r="Y200" s="234"/>
    </row>
    <row r="201" spans="25:25" s="82" customFormat="1" x14ac:dyDescent="0.2">
      <c r="Y201" s="234"/>
    </row>
    <row r="202" spans="25:25" s="82" customFormat="1" x14ac:dyDescent="0.2">
      <c r="Y202" s="234"/>
    </row>
    <row r="203" spans="25:25" s="82" customFormat="1" x14ac:dyDescent="0.2">
      <c r="Y203" s="234"/>
    </row>
    <row r="204" spans="25:25" s="82" customFormat="1" x14ac:dyDescent="0.2">
      <c r="Y204" s="234"/>
    </row>
    <row r="205" spans="25:25" s="82" customFormat="1" x14ac:dyDescent="0.2">
      <c r="Y205" s="234"/>
    </row>
    <row r="206" spans="25:25" s="82" customFormat="1" x14ac:dyDescent="0.2">
      <c r="Y206" s="234"/>
    </row>
    <row r="207" spans="25:25" s="82" customFormat="1" x14ac:dyDescent="0.2">
      <c r="Y207" s="234"/>
    </row>
    <row r="208" spans="25:25" s="82" customFormat="1" x14ac:dyDescent="0.2">
      <c r="Y208" s="234"/>
    </row>
    <row r="209" spans="25:25" s="82" customFormat="1" x14ac:dyDescent="0.2">
      <c r="Y209" s="234"/>
    </row>
    <row r="210" spans="25:25" s="82" customFormat="1" x14ac:dyDescent="0.2">
      <c r="Y210" s="234"/>
    </row>
    <row r="211" spans="25:25" s="82" customFormat="1" x14ac:dyDescent="0.2">
      <c r="Y211" s="234"/>
    </row>
    <row r="212" spans="25:25" s="82" customFormat="1" x14ac:dyDescent="0.2">
      <c r="Y212" s="234"/>
    </row>
    <row r="213" spans="25:25" s="82" customFormat="1" x14ac:dyDescent="0.2">
      <c r="Y213" s="234"/>
    </row>
    <row r="214" spans="25:25" s="82" customFormat="1" x14ac:dyDescent="0.2">
      <c r="Y214" s="234"/>
    </row>
    <row r="215" spans="25:25" s="82" customFormat="1" x14ac:dyDescent="0.2">
      <c r="Y215" s="234"/>
    </row>
    <row r="216" spans="25:25" s="82" customFormat="1" x14ac:dyDescent="0.2">
      <c r="Y216" s="234"/>
    </row>
    <row r="217" spans="25:25" s="82" customFormat="1" x14ac:dyDescent="0.2">
      <c r="Y217" s="234"/>
    </row>
    <row r="218" spans="25:25" s="82" customFormat="1" x14ac:dyDescent="0.2">
      <c r="Y218" s="234"/>
    </row>
    <row r="219" spans="25:25" s="82" customFormat="1" x14ac:dyDescent="0.2">
      <c r="Y219" s="234"/>
    </row>
    <row r="220" spans="25:25" s="82" customFormat="1" x14ac:dyDescent="0.2">
      <c r="Y220" s="234"/>
    </row>
    <row r="221" spans="25:25" s="82" customFormat="1" x14ac:dyDescent="0.2">
      <c r="Y221" s="234"/>
    </row>
    <row r="222" spans="25:25" s="82" customFormat="1" x14ac:dyDescent="0.2">
      <c r="Y222" s="234"/>
    </row>
    <row r="223" spans="25:25" s="82" customFormat="1" x14ac:dyDescent="0.2">
      <c r="Y223" s="234"/>
    </row>
    <row r="224" spans="25:25" s="82" customFormat="1" x14ac:dyDescent="0.2">
      <c r="Y224" s="234"/>
    </row>
    <row r="225" spans="25:25" s="82" customFormat="1" x14ac:dyDescent="0.2">
      <c r="Y225" s="234"/>
    </row>
    <row r="226" spans="25:25" s="82" customFormat="1" x14ac:dyDescent="0.2">
      <c r="Y226" s="234"/>
    </row>
    <row r="227" spans="25:25" s="82" customFormat="1" x14ac:dyDescent="0.2">
      <c r="Y227" s="234"/>
    </row>
    <row r="228" spans="25:25" s="82" customFormat="1" x14ac:dyDescent="0.2">
      <c r="Y228" s="234"/>
    </row>
    <row r="229" spans="25:25" s="82" customFormat="1" x14ac:dyDescent="0.2">
      <c r="Y229" s="234"/>
    </row>
    <row r="230" spans="25:25" s="82" customFormat="1" x14ac:dyDescent="0.2">
      <c r="Y230" s="234"/>
    </row>
    <row r="231" spans="25:25" s="82" customFormat="1" x14ac:dyDescent="0.2">
      <c r="Y231" s="234"/>
    </row>
    <row r="232" spans="25:25" s="82" customFormat="1" x14ac:dyDescent="0.2">
      <c r="Y232" s="234"/>
    </row>
    <row r="233" spans="25:25" s="82" customFormat="1" x14ac:dyDescent="0.2">
      <c r="Y233" s="234"/>
    </row>
    <row r="234" spans="25:25" s="82" customFormat="1" x14ac:dyDescent="0.2">
      <c r="Y234" s="234"/>
    </row>
    <row r="235" spans="25:25" s="82" customFormat="1" x14ac:dyDescent="0.2">
      <c r="Y235" s="234"/>
    </row>
    <row r="236" spans="25:25" s="82" customFormat="1" x14ac:dyDescent="0.2">
      <c r="Y236" s="234"/>
    </row>
    <row r="237" spans="25:25" s="82" customFormat="1" x14ac:dyDescent="0.2">
      <c r="Y237" s="234"/>
    </row>
    <row r="238" spans="25:25" s="82" customFormat="1" x14ac:dyDescent="0.2">
      <c r="Y238" s="234"/>
    </row>
    <row r="239" spans="25:25" s="82" customFormat="1" x14ac:dyDescent="0.2">
      <c r="Y239" s="234"/>
    </row>
    <row r="240" spans="25:25" s="82" customFormat="1" x14ac:dyDescent="0.2">
      <c r="Y240" s="234"/>
    </row>
    <row r="241" spans="25:25" s="82" customFormat="1" x14ac:dyDescent="0.2">
      <c r="Y241" s="234"/>
    </row>
    <row r="242" spans="25:25" s="82" customFormat="1" x14ac:dyDescent="0.2">
      <c r="Y242" s="234"/>
    </row>
    <row r="243" spans="25:25" s="82" customFormat="1" x14ac:dyDescent="0.2">
      <c r="Y243" s="234"/>
    </row>
    <row r="244" spans="25:25" s="82" customFormat="1" x14ac:dyDescent="0.2">
      <c r="Y244" s="234"/>
    </row>
    <row r="245" spans="25:25" s="82" customFormat="1" x14ac:dyDescent="0.2">
      <c r="Y245" s="234"/>
    </row>
    <row r="246" spans="25:25" s="82" customFormat="1" x14ac:dyDescent="0.2">
      <c r="Y246" s="234"/>
    </row>
    <row r="247" spans="25:25" s="82" customFormat="1" x14ac:dyDescent="0.2">
      <c r="Y247" s="234"/>
    </row>
    <row r="248" spans="25:25" s="82" customFormat="1" x14ac:dyDescent="0.2">
      <c r="Y248" s="234"/>
    </row>
    <row r="249" spans="25:25" s="82" customFormat="1" x14ac:dyDescent="0.2">
      <c r="Y249" s="234"/>
    </row>
    <row r="250" spans="25:25" s="82" customFormat="1" x14ac:dyDescent="0.2">
      <c r="Y250" s="234"/>
    </row>
    <row r="251" spans="25:25" s="82" customFormat="1" x14ac:dyDescent="0.2">
      <c r="Y251" s="234"/>
    </row>
    <row r="252" spans="25:25" s="82" customFormat="1" x14ac:dyDescent="0.2">
      <c r="Y252" s="234"/>
    </row>
    <row r="253" spans="25:25" s="82" customFormat="1" x14ac:dyDescent="0.2">
      <c r="Y253" s="234"/>
    </row>
    <row r="254" spans="25:25" s="82" customFormat="1" x14ac:dyDescent="0.2">
      <c r="Y254" s="234"/>
    </row>
    <row r="255" spans="25:25" s="82" customFormat="1" x14ac:dyDescent="0.2">
      <c r="Y255" s="234"/>
    </row>
    <row r="256" spans="25:25" s="82" customFormat="1" x14ac:dyDescent="0.2">
      <c r="Y256" s="234"/>
    </row>
    <row r="257" spans="25:25" s="82" customFormat="1" x14ac:dyDescent="0.2">
      <c r="Y257" s="234"/>
    </row>
    <row r="258" spans="25:25" s="82" customFormat="1" x14ac:dyDescent="0.2">
      <c r="Y258" s="234"/>
    </row>
    <row r="259" spans="25:25" s="82" customFormat="1" x14ac:dyDescent="0.2">
      <c r="Y259" s="234"/>
    </row>
    <row r="260" spans="25:25" s="82" customFormat="1" x14ac:dyDescent="0.2">
      <c r="Y260" s="234"/>
    </row>
    <row r="261" spans="25:25" s="82" customFormat="1" x14ac:dyDescent="0.2">
      <c r="Y261" s="234"/>
    </row>
    <row r="262" spans="25:25" s="82" customFormat="1" x14ac:dyDescent="0.2">
      <c r="Y262" s="234"/>
    </row>
    <row r="263" spans="25:25" s="82" customFormat="1" x14ac:dyDescent="0.2">
      <c r="Y263" s="234"/>
    </row>
    <row r="264" spans="25:25" s="82" customFormat="1" x14ac:dyDescent="0.2">
      <c r="Y264" s="234"/>
    </row>
    <row r="265" spans="25:25" s="82" customFormat="1" x14ac:dyDescent="0.2">
      <c r="Y265" s="234"/>
    </row>
    <row r="266" spans="25:25" s="82" customFormat="1" x14ac:dyDescent="0.2">
      <c r="Y266" s="234"/>
    </row>
    <row r="267" spans="25:25" s="82" customFormat="1" x14ac:dyDescent="0.2">
      <c r="Y267" s="234"/>
    </row>
    <row r="268" spans="25:25" s="82" customFormat="1" x14ac:dyDescent="0.2">
      <c r="Y268" s="234"/>
    </row>
    <row r="269" spans="25:25" s="82" customFormat="1" x14ac:dyDescent="0.2">
      <c r="Y269" s="234"/>
    </row>
    <row r="270" spans="25:25" s="82" customFormat="1" x14ac:dyDescent="0.2">
      <c r="Y270" s="234"/>
    </row>
    <row r="271" spans="25:25" s="82" customFormat="1" x14ac:dyDescent="0.2">
      <c r="Y271" s="234"/>
    </row>
    <row r="272" spans="25:25" s="82" customFormat="1" x14ac:dyDescent="0.2">
      <c r="Y272" s="234"/>
    </row>
    <row r="273" spans="25:25" s="82" customFormat="1" x14ac:dyDescent="0.2">
      <c r="Y273" s="234"/>
    </row>
    <row r="274" spans="25:25" s="82" customFormat="1" x14ac:dyDescent="0.2">
      <c r="Y274" s="234"/>
    </row>
    <row r="275" spans="25:25" s="82" customFormat="1" x14ac:dyDescent="0.2">
      <c r="Y275" s="234"/>
    </row>
    <row r="276" spans="25:25" s="82" customFormat="1" x14ac:dyDescent="0.2">
      <c r="Y276" s="234"/>
    </row>
    <row r="277" spans="25:25" s="82" customFormat="1" x14ac:dyDescent="0.2">
      <c r="Y277" s="234"/>
    </row>
    <row r="278" spans="25:25" s="82" customFormat="1" x14ac:dyDescent="0.2">
      <c r="Y278" s="234"/>
    </row>
    <row r="279" spans="25:25" s="82" customFormat="1" x14ac:dyDescent="0.2">
      <c r="Y279" s="234"/>
    </row>
    <row r="280" spans="25:25" s="82" customFormat="1" x14ac:dyDescent="0.2">
      <c r="Y280" s="234"/>
    </row>
    <row r="281" spans="25:25" s="82" customFormat="1" x14ac:dyDescent="0.2">
      <c r="Y281" s="234"/>
    </row>
    <row r="282" spans="25:25" s="82" customFormat="1" x14ac:dyDescent="0.2">
      <c r="Y282" s="234"/>
    </row>
    <row r="283" spans="25:25" s="82" customFormat="1" x14ac:dyDescent="0.2">
      <c r="Y283" s="234"/>
    </row>
    <row r="284" spans="25:25" s="82" customFormat="1" x14ac:dyDescent="0.2">
      <c r="Y284" s="234"/>
    </row>
    <row r="285" spans="25:25" s="82" customFormat="1" x14ac:dyDescent="0.2">
      <c r="Y285" s="234"/>
    </row>
    <row r="286" spans="25:25" s="82" customFormat="1" x14ac:dyDescent="0.2">
      <c r="Y286" s="234"/>
    </row>
    <row r="287" spans="25:25" s="82" customFormat="1" x14ac:dyDescent="0.2">
      <c r="Y287" s="234"/>
    </row>
    <row r="288" spans="25:25" s="82" customFormat="1" x14ac:dyDescent="0.2">
      <c r="Y288" s="234"/>
    </row>
    <row r="289" spans="25:25" s="82" customFormat="1" x14ac:dyDescent="0.2">
      <c r="Y289" s="234"/>
    </row>
    <row r="290" spans="25:25" s="82" customFormat="1" x14ac:dyDescent="0.2">
      <c r="Y290" s="234"/>
    </row>
    <row r="291" spans="25:25" s="82" customFormat="1" x14ac:dyDescent="0.2">
      <c r="Y291" s="234"/>
    </row>
    <row r="292" spans="25:25" s="82" customFormat="1" x14ac:dyDescent="0.2">
      <c r="Y292" s="234"/>
    </row>
    <row r="293" spans="25:25" s="82" customFormat="1" x14ac:dyDescent="0.2">
      <c r="Y293" s="234"/>
    </row>
    <row r="294" spans="25:25" s="82" customFormat="1" x14ac:dyDescent="0.2">
      <c r="Y294" s="234"/>
    </row>
    <row r="295" spans="25:25" s="82" customFormat="1" x14ac:dyDescent="0.2">
      <c r="Y295" s="234"/>
    </row>
    <row r="296" spans="25:25" s="82" customFormat="1" x14ac:dyDescent="0.2">
      <c r="Y296" s="23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01"/>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4257812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862</v>
      </c>
      <c r="C1" s="3"/>
      <c r="D1" s="3"/>
      <c r="E1" s="3"/>
      <c r="F1" s="2"/>
    </row>
    <row r="2" spans="1:17" ht="16.5" thickBot="1" x14ac:dyDescent="0.3">
      <c r="A2" s="3"/>
      <c r="B2" s="3"/>
      <c r="C2" s="3"/>
      <c r="D2" s="3"/>
      <c r="E2" s="3"/>
      <c r="F2" s="2"/>
    </row>
    <row r="3" spans="1:17" ht="54" customHeight="1" thickBot="1" x14ac:dyDescent="0.25">
      <c r="A3" s="12"/>
      <c r="B3" s="148" t="s">
        <v>884</v>
      </c>
      <c r="C3" s="124" t="s">
        <v>883</v>
      </c>
      <c r="D3" s="83" t="s">
        <v>312</v>
      </c>
      <c r="E3" s="83" t="s">
        <v>314</v>
      </c>
      <c r="F3" s="83" t="s">
        <v>456</v>
      </c>
      <c r="G3" s="124" t="s">
        <v>685</v>
      </c>
      <c r="H3" s="137" t="s">
        <v>711</v>
      </c>
    </row>
    <row r="4" spans="1:17" ht="213" customHeight="1" thickBot="1" x14ac:dyDescent="0.3">
      <c r="A4" s="248">
        <v>1</v>
      </c>
      <c r="B4" s="268" t="s">
        <v>1102</v>
      </c>
      <c r="C4" s="153" t="s">
        <v>1103</v>
      </c>
      <c r="D4" s="153" t="s">
        <v>1100</v>
      </c>
      <c r="E4" s="153" t="s">
        <v>1098</v>
      </c>
      <c r="F4" s="198" t="s">
        <v>218</v>
      </c>
      <c r="G4" s="198" t="s">
        <v>218</v>
      </c>
      <c r="H4" s="199" t="s">
        <v>218</v>
      </c>
    </row>
    <row r="5" spans="1:17" ht="220.5" customHeight="1" thickBot="1" x14ac:dyDescent="0.3">
      <c r="A5" s="248">
        <v>2</v>
      </c>
      <c r="B5" s="249" t="s">
        <v>1101</v>
      </c>
      <c r="C5" s="18" t="s">
        <v>1042</v>
      </c>
      <c r="D5" s="153" t="s">
        <v>1044</v>
      </c>
      <c r="E5" s="153" t="s">
        <v>1045</v>
      </c>
      <c r="F5" s="153" t="s">
        <v>218</v>
      </c>
      <c r="G5" s="198" t="s">
        <v>218</v>
      </c>
      <c r="H5" s="199" t="s">
        <v>218</v>
      </c>
    </row>
    <row r="6" spans="1:17" ht="300.75" customHeight="1" thickBot="1" x14ac:dyDescent="0.3">
      <c r="A6" s="248">
        <v>3</v>
      </c>
      <c r="B6" s="5" t="s">
        <v>990</v>
      </c>
      <c r="C6" s="37" t="s">
        <v>991</v>
      </c>
      <c r="D6" s="37" t="s">
        <v>992</v>
      </c>
      <c r="E6" s="37" t="s">
        <v>993</v>
      </c>
      <c r="F6" s="37" t="s">
        <v>994</v>
      </c>
      <c r="G6" s="167" t="s">
        <v>996</v>
      </c>
      <c r="H6" s="228" t="s">
        <v>995</v>
      </c>
      <c r="I6" s="128"/>
      <c r="J6" s="128"/>
      <c r="K6" s="128"/>
      <c r="L6" s="128"/>
      <c r="M6" s="128"/>
      <c r="N6" s="128"/>
      <c r="O6" s="128"/>
      <c r="P6" s="128"/>
      <c r="Q6" s="128"/>
    </row>
    <row r="7" spans="1:17" ht="306.75" thickBot="1" x14ac:dyDescent="0.3">
      <c r="A7" s="261">
        <v>4</v>
      </c>
      <c r="B7" s="5" t="s">
        <v>868</v>
      </c>
      <c r="C7" s="37" t="s">
        <v>580</v>
      </c>
      <c r="D7" s="37" t="s">
        <v>582</v>
      </c>
      <c r="E7" s="37" t="s">
        <v>583</v>
      </c>
      <c r="F7" s="37" t="s">
        <v>608</v>
      </c>
      <c r="G7" s="138" t="s">
        <v>218</v>
      </c>
      <c r="H7" s="139" t="s">
        <v>218</v>
      </c>
      <c r="I7" s="128"/>
      <c r="J7" s="128"/>
      <c r="K7" s="128"/>
      <c r="L7" s="128"/>
      <c r="M7" s="128"/>
      <c r="N7" s="128"/>
      <c r="O7" s="128"/>
      <c r="P7" s="128"/>
      <c r="Q7" s="128"/>
    </row>
    <row r="8" spans="1:17" x14ac:dyDescent="0.2">
      <c r="B8" s="128"/>
      <c r="C8" s="128"/>
      <c r="D8" s="128"/>
      <c r="E8" s="128"/>
      <c r="F8" s="128"/>
      <c r="G8" s="128"/>
      <c r="H8" s="128"/>
      <c r="I8" s="128"/>
      <c r="J8" s="128"/>
      <c r="K8" s="128"/>
      <c r="L8" s="128"/>
      <c r="M8" s="128"/>
      <c r="N8" s="128"/>
      <c r="O8" s="128"/>
      <c r="P8" s="128"/>
      <c r="Q8" s="128"/>
    </row>
    <row r="9" spans="1:17" x14ac:dyDescent="0.2">
      <c r="B9" s="128"/>
      <c r="C9" s="128"/>
      <c r="D9" s="128"/>
      <c r="E9" s="128"/>
      <c r="F9" s="128"/>
      <c r="G9" s="128"/>
      <c r="H9" s="128"/>
      <c r="I9" s="128"/>
      <c r="J9" s="128"/>
      <c r="K9" s="128"/>
      <c r="L9" s="128"/>
      <c r="M9" s="128"/>
      <c r="N9" s="128"/>
      <c r="O9" s="128"/>
      <c r="P9" s="128"/>
      <c r="Q9" s="128"/>
    </row>
    <row r="10" spans="1:17" x14ac:dyDescent="0.2">
      <c r="B10" s="128"/>
      <c r="C10" s="128"/>
      <c r="D10" s="128"/>
      <c r="E10" s="128"/>
      <c r="F10" s="128"/>
      <c r="G10" s="128"/>
      <c r="H10" s="128"/>
      <c r="I10" s="128"/>
      <c r="J10" s="128"/>
      <c r="K10" s="128"/>
      <c r="L10" s="128"/>
      <c r="M10" s="128"/>
      <c r="N10" s="128"/>
      <c r="O10" s="128"/>
      <c r="P10" s="128"/>
      <c r="Q10" s="128"/>
    </row>
    <row r="11" spans="1:17" x14ac:dyDescent="0.2">
      <c r="B11" s="128"/>
      <c r="C11" s="128"/>
      <c r="D11" s="128"/>
      <c r="E11" s="128"/>
      <c r="F11" s="128"/>
      <c r="G11" s="128"/>
      <c r="H11" s="128"/>
      <c r="I11" s="128"/>
      <c r="J11" s="128"/>
      <c r="K11" s="128"/>
      <c r="L11" s="128"/>
      <c r="M11" s="128"/>
      <c r="N11" s="128"/>
      <c r="O11" s="128"/>
      <c r="P11" s="128"/>
      <c r="Q11" s="128"/>
    </row>
    <row r="12" spans="1:17" x14ac:dyDescent="0.2">
      <c r="B12" s="128"/>
      <c r="C12" s="128"/>
      <c r="D12" s="128"/>
      <c r="E12" s="128"/>
      <c r="F12" s="128"/>
      <c r="G12" s="128"/>
      <c r="H12" s="128"/>
      <c r="I12" s="128"/>
      <c r="J12" s="128"/>
      <c r="K12" s="128"/>
      <c r="L12" s="128"/>
      <c r="M12" s="128"/>
      <c r="N12" s="128"/>
      <c r="O12" s="128"/>
      <c r="P12" s="128"/>
      <c r="Q12" s="128"/>
    </row>
    <row r="13" spans="1:17" x14ac:dyDescent="0.2">
      <c r="B13" s="128"/>
      <c r="C13" s="128"/>
      <c r="D13" s="128"/>
      <c r="E13" s="128"/>
      <c r="F13" s="128"/>
      <c r="G13" s="128"/>
      <c r="H13" s="128"/>
      <c r="I13" s="128"/>
      <c r="J13" s="128"/>
      <c r="K13" s="128"/>
      <c r="L13" s="128"/>
      <c r="M13" s="128"/>
      <c r="N13" s="128"/>
      <c r="O13" s="128"/>
      <c r="P13" s="128"/>
      <c r="Q13" s="128"/>
    </row>
    <row r="14" spans="1:17" x14ac:dyDescent="0.2">
      <c r="B14" s="128"/>
      <c r="C14" s="128"/>
      <c r="D14" s="128"/>
      <c r="E14" s="128"/>
      <c r="F14" s="128"/>
      <c r="G14" s="128"/>
      <c r="H14" s="128"/>
      <c r="I14" s="128"/>
      <c r="J14" s="128"/>
      <c r="K14" s="128"/>
      <c r="L14" s="128"/>
      <c r="M14" s="128"/>
      <c r="N14" s="128"/>
      <c r="O14" s="128"/>
      <c r="P14" s="128"/>
      <c r="Q14" s="128"/>
    </row>
    <row r="15" spans="1:17" x14ac:dyDescent="0.2">
      <c r="B15" s="128"/>
      <c r="C15" s="128"/>
      <c r="D15" s="128"/>
      <c r="E15" s="128"/>
      <c r="F15" s="128"/>
      <c r="G15" s="128"/>
      <c r="H15" s="128"/>
      <c r="I15" s="128"/>
      <c r="J15" s="128"/>
      <c r="K15" s="128"/>
      <c r="L15" s="128"/>
      <c r="M15" s="128"/>
      <c r="N15" s="128"/>
      <c r="O15" s="128"/>
      <c r="P15" s="128"/>
      <c r="Q15" s="128"/>
    </row>
    <row r="16" spans="1:17" x14ac:dyDescent="0.2">
      <c r="B16" s="128"/>
      <c r="C16" s="128"/>
      <c r="D16" s="128"/>
      <c r="E16" s="128"/>
      <c r="F16" s="128"/>
      <c r="G16" s="128"/>
      <c r="H16" s="128"/>
      <c r="I16" s="128"/>
      <c r="J16" s="128"/>
      <c r="K16" s="128"/>
      <c r="L16" s="128"/>
      <c r="M16" s="128"/>
      <c r="N16" s="128"/>
      <c r="O16" s="128"/>
      <c r="P16" s="128"/>
      <c r="Q16" s="128"/>
    </row>
    <row r="17" spans="2:17" x14ac:dyDescent="0.2">
      <c r="B17" s="128"/>
      <c r="C17" s="128"/>
      <c r="D17" s="128"/>
      <c r="E17" s="128"/>
      <c r="F17" s="128"/>
      <c r="G17" s="128"/>
      <c r="H17" s="128"/>
      <c r="I17" s="128"/>
      <c r="J17" s="128"/>
      <c r="K17" s="128"/>
      <c r="L17" s="128"/>
      <c r="M17" s="128"/>
      <c r="N17" s="128"/>
      <c r="O17" s="128"/>
      <c r="P17" s="128"/>
      <c r="Q17" s="128"/>
    </row>
    <row r="18" spans="2:17" x14ac:dyDescent="0.2">
      <c r="B18" s="128"/>
      <c r="C18" s="128"/>
      <c r="D18" s="128"/>
      <c r="E18" s="128"/>
      <c r="F18" s="128"/>
      <c r="G18" s="128"/>
      <c r="H18" s="128"/>
      <c r="I18" s="128"/>
      <c r="J18" s="128"/>
      <c r="K18" s="128"/>
      <c r="L18" s="128"/>
      <c r="M18" s="128"/>
      <c r="N18" s="128"/>
      <c r="O18" s="128"/>
      <c r="P18" s="128"/>
      <c r="Q18" s="128"/>
    </row>
    <row r="19" spans="2:17" x14ac:dyDescent="0.2">
      <c r="B19" s="128"/>
      <c r="C19" s="128"/>
      <c r="D19" s="128"/>
      <c r="E19" s="128"/>
      <c r="F19" s="128"/>
      <c r="G19" s="128"/>
      <c r="H19" s="128"/>
      <c r="I19" s="128"/>
      <c r="J19" s="128"/>
      <c r="K19" s="128"/>
      <c r="L19" s="128"/>
      <c r="M19" s="128"/>
      <c r="N19" s="128"/>
      <c r="O19" s="128"/>
      <c r="P19" s="128"/>
      <c r="Q19" s="128"/>
    </row>
    <row r="20" spans="2:17" x14ac:dyDescent="0.2">
      <c r="B20" s="128"/>
      <c r="C20" s="128"/>
      <c r="D20" s="128"/>
      <c r="E20" s="128"/>
      <c r="F20" s="128"/>
      <c r="G20" s="128"/>
      <c r="H20" s="128"/>
      <c r="I20" s="128"/>
      <c r="J20" s="128"/>
      <c r="K20" s="128"/>
      <c r="L20" s="128"/>
      <c r="M20" s="128"/>
      <c r="N20" s="128"/>
      <c r="O20" s="128"/>
      <c r="P20" s="128"/>
      <c r="Q20" s="128"/>
    </row>
    <row r="21" spans="2:17" x14ac:dyDescent="0.2">
      <c r="B21" s="128"/>
      <c r="C21" s="128"/>
      <c r="D21" s="128"/>
      <c r="E21" s="128"/>
      <c r="F21" s="128"/>
      <c r="G21" s="128"/>
      <c r="H21" s="128"/>
      <c r="I21" s="128"/>
      <c r="J21" s="128"/>
      <c r="K21" s="128"/>
      <c r="L21" s="128"/>
      <c r="M21" s="128"/>
      <c r="N21" s="128"/>
      <c r="O21" s="128"/>
      <c r="P21" s="128"/>
      <c r="Q21" s="128"/>
    </row>
    <row r="22" spans="2:17" x14ac:dyDescent="0.2">
      <c r="B22" s="128"/>
      <c r="C22" s="128"/>
      <c r="D22" s="128"/>
      <c r="E22" s="128"/>
      <c r="F22" s="128"/>
      <c r="G22" s="128"/>
      <c r="H22" s="128"/>
      <c r="I22" s="128"/>
      <c r="J22" s="128"/>
      <c r="K22" s="128"/>
      <c r="L22" s="128"/>
      <c r="M22" s="128"/>
      <c r="N22" s="128"/>
      <c r="O22" s="128"/>
      <c r="P22" s="128"/>
      <c r="Q22" s="128"/>
    </row>
    <row r="23" spans="2:17" x14ac:dyDescent="0.2">
      <c r="B23" s="128"/>
      <c r="C23" s="128"/>
      <c r="D23" s="128"/>
      <c r="E23" s="128"/>
      <c r="F23" s="128"/>
      <c r="G23" s="128"/>
      <c r="H23" s="128"/>
      <c r="I23" s="128"/>
      <c r="J23" s="128"/>
      <c r="K23" s="128"/>
      <c r="L23" s="128"/>
      <c r="M23" s="128"/>
      <c r="N23" s="128"/>
      <c r="O23" s="128"/>
      <c r="P23" s="128"/>
      <c r="Q23" s="128"/>
    </row>
    <row r="24" spans="2:17" x14ac:dyDescent="0.2">
      <c r="B24" s="128"/>
      <c r="C24" s="128"/>
      <c r="D24" s="128"/>
      <c r="E24" s="128"/>
      <c r="F24" s="128"/>
      <c r="G24" s="128"/>
      <c r="H24" s="128"/>
      <c r="I24" s="128"/>
      <c r="J24" s="128"/>
      <c r="K24" s="128"/>
      <c r="L24" s="128"/>
      <c r="M24" s="128"/>
      <c r="N24" s="128"/>
      <c r="O24" s="128"/>
      <c r="P24" s="128"/>
      <c r="Q24" s="128"/>
    </row>
    <row r="25" spans="2:17" x14ac:dyDescent="0.2">
      <c r="B25" s="128"/>
      <c r="C25" s="128"/>
      <c r="D25" s="128"/>
      <c r="E25" s="128"/>
      <c r="F25" s="128"/>
      <c r="G25" s="128"/>
      <c r="H25" s="128"/>
      <c r="I25" s="128"/>
      <c r="J25" s="128"/>
      <c r="K25" s="128"/>
      <c r="L25" s="128"/>
      <c r="M25" s="128"/>
      <c r="N25" s="128"/>
      <c r="O25" s="128"/>
      <c r="P25" s="128"/>
      <c r="Q25" s="128"/>
    </row>
    <row r="26" spans="2:17" x14ac:dyDescent="0.2">
      <c r="B26" s="128"/>
      <c r="C26" s="128"/>
      <c r="D26" s="128"/>
      <c r="E26" s="128"/>
      <c r="F26" s="128"/>
      <c r="G26" s="128"/>
      <c r="H26" s="128"/>
      <c r="I26" s="128"/>
      <c r="J26" s="128"/>
      <c r="K26" s="128"/>
      <c r="L26" s="128"/>
      <c r="M26" s="128"/>
      <c r="N26" s="128"/>
      <c r="O26" s="128"/>
      <c r="P26" s="128"/>
      <c r="Q26" s="128"/>
    </row>
    <row r="27" spans="2:17" x14ac:dyDescent="0.2">
      <c r="B27" s="128"/>
      <c r="C27" s="128"/>
      <c r="D27" s="128"/>
      <c r="E27" s="128"/>
      <c r="F27" s="128"/>
      <c r="G27" s="128"/>
      <c r="H27" s="128"/>
      <c r="I27" s="128"/>
      <c r="J27" s="128"/>
      <c r="K27" s="128"/>
      <c r="L27" s="128"/>
      <c r="M27" s="128"/>
      <c r="N27" s="128"/>
      <c r="O27" s="128"/>
      <c r="P27" s="128"/>
      <c r="Q27" s="128"/>
    </row>
    <row r="28" spans="2:17" x14ac:dyDescent="0.2">
      <c r="B28" s="128"/>
      <c r="C28" s="128"/>
      <c r="D28" s="128"/>
      <c r="E28" s="128"/>
      <c r="F28" s="128"/>
      <c r="G28" s="128"/>
      <c r="H28" s="128"/>
      <c r="I28" s="128"/>
      <c r="J28" s="128"/>
      <c r="K28" s="128"/>
      <c r="L28" s="128"/>
      <c r="M28" s="128"/>
      <c r="N28" s="128"/>
      <c r="O28" s="128"/>
      <c r="P28" s="128"/>
      <c r="Q28" s="128"/>
    </row>
    <row r="29" spans="2:17" x14ac:dyDescent="0.2">
      <c r="B29" s="128"/>
      <c r="C29" s="128"/>
      <c r="D29" s="128"/>
      <c r="E29" s="128"/>
      <c r="F29" s="128"/>
      <c r="G29" s="128"/>
      <c r="H29" s="128"/>
      <c r="I29" s="128"/>
      <c r="J29" s="128"/>
      <c r="K29" s="128"/>
      <c r="L29" s="128"/>
      <c r="M29" s="128"/>
      <c r="N29" s="128"/>
      <c r="O29" s="128"/>
      <c r="P29" s="128"/>
      <c r="Q29" s="128"/>
    </row>
    <row r="30" spans="2:17" x14ac:dyDescent="0.2">
      <c r="B30" s="128"/>
      <c r="C30" s="128"/>
      <c r="D30" s="128"/>
      <c r="E30" s="128"/>
      <c r="F30" s="128"/>
      <c r="G30" s="128"/>
      <c r="H30" s="128"/>
      <c r="I30" s="128"/>
      <c r="J30" s="128"/>
      <c r="K30" s="128"/>
      <c r="L30" s="128"/>
      <c r="M30" s="128"/>
      <c r="N30" s="128"/>
      <c r="O30" s="128"/>
      <c r="P30" s="128"/>
      <c r="Q30" s="128"/>
    </row>
    <row r="31" spans="2:17" x14ac:dyDescent="0.2">
      <c r="B31" s="128"/>
      <c r="C31" s="128"/>
      <c r="D31" s="128"/>
      <c r="E31" s="128"/>
      <c r="F31" s="128"/>
      <c r="G31" s="128"/>
      <c r="H31" s="128"/>
      <c r="I31" s="128"/>
      <c r="J31" s="128"/>
      <c r="K31" s="128"/>
      <c r="L31" s="128"/>
      <c r="M31" s="128"/>
      <c r="N31" s="128"/>
      <c r="O31" s="128"/>
      <c r="P31" s="128"/>
      <c r="Q31" s="128"/>
    </row>
    <row r="32" spans="2:17" x14ac:dyDescent="0.2">
      <c r="B32" s="128"/>
      <c r="C32" s="128"/>
      <c r="D32" s="128"/>
      <c r="E32" s="128"/>
      <c r="F32" s="128"/>
      <c r="G32" s="128"/>
      <c r="H32" s="128"/>
      <c r="I32" s="128"/>
      <c r="J32" s="128"/>
      <c r="K32" s="128"/>
      <c r="L32" s="128"/>
      <c r="M32" s="128"/>
      <c r="N32" s="128"/>
      <c r="O32" s="128"/>
      <c r="P32" s="128"/>
      <c r="Q32" s="128"/>
    </row>
    <row r="33" spans="2:17" x14ac:dyDescent="0.2">
      <c r="B33" s="128"/>
      <c r="C33" s="128"/>
      <c r="D33" s="128"/>
      <c r="E33" s="128"/>
      <c r="F33" s="128"/>
      <c r="G33" s="128"/>
      <c r="H33" s="128"/>
      <c r="I33" s="128"/>
      <c r="J33" s="128"/>
      <c r="K33" s="128"/>
      <c r="L33" s="128"/>
      <c r="M33" s="128"/>
      <c r="N33" s="128"/>
      <c r="O33" s="128"/>
      <c r="P33" s="128"/>
      <c r="Q33" s="128"/>
    </row>
    <row r="34" spans="2:17" x14ac:dyDescent="0.2">
      <c r="B34" s="128"/>
      <c r="C34" s="128"/>
      <c r="D34" s="128"/>
      <c r="E34" s="128"/>
      <c r="F34" s="128"/>
      <c r="G34" s="128"/>
      <c r="H34" s="128"/>
      <c r="I34" s="128"/>
      <c r="J34" s="128"/>
      <c r="K34" s="128"/>
      <c r="L34" s="128"/>
      <c r="M34" s="128"/>
      <c r="N34" s="128"/>
      <c r="O34" s="128"/>
      <c r="P34" s="128"/>
      <c r="Q34" s="128"/>
    </row>
    <row r="35" spans="2:17" x14ac:dyDescent="0.2">
      <c r="B35" s="128"/>
      <c r="C35" s="128"/>
      <c r="D35" s="128"/>
      <c r="E35" s="128"/>
      <c r="F35" s="128"/>
      <c r="G35" s="128"/>
      <c r="H35" s="128"/>
      <c r="I35" s="128"/>
      <c r="J35" s="128"/>
      <c r="K35" s="128"/>
      <c r="L35" s="128"/>
      <c r="M35" s="128"/>
      <c r="N35" s="128"/>
      <c r="O35" s="128"/>
      <c r="P35" s="128"/>
      <c r="Q35" s="128"/>
    </row>
    <row r="36" spans="2:17" x14ac:dyDescent="0.2">
      <c r="B36" s="128"/>
      <c r="C36" s="128"/>
      <c r="D36" s="128"/>
      <c r="E36" s="128"/>
      <c r="F36" s="128"/>
      <c r="G36" s="128"/>
      <c r="H36" s="128"/>
      <c r="I36" s="128"/>
      <c r="J36" s="128"/>
      <c r="K36" s="128"/>
      <c r="L36" s="128"/>
      <c r="M36" s="128"/>
      <c r="N36" s="128"/>
      <c r="O36" s="128"/>
      <c r="P36" s="128"/>
      <c r="Q36" s="128"/>
    </row>
    <row r="37" spans="2:17" x14ac:dyDescent="0.2">
      <c r="B37" s="128"/>
      <c r="C37" s="128"/>
      <c r="D37" s="128"/>
      <c r="E37" s="128"/>
      <c r="F37" s="128"/>
      <c r="G37" s="128"/>
      <c r="H37" s="128"/>
      <c r="I37" s="128"/>
      <c r="J37" s="128"/>
      <c r="K37" s="128"/>
      <c r="L37" s="128"/>
      <c r="M37" s="128"/>
      <c r="N37" s="128"/>
      <c r="O37" s="128"/>
      <c r="P37" s="128"/>
      <c r="Q37" s="128"/>
    </row>
    <row r="38" spans="2:17" x14ac:dyDescent="0.2">
      <c r="B38" s="128"/>
      <c r="C38" s="128"/>
      <c r="D38" s="128"/>
      <c r="E38" s="128"/>
      <c r="F38" s="128"/>
      <c r="G38" s="128"/>
      <c r="H38" s="128"/>
      <c r="I38" s="128"/>
      <c r="J38" s="128"/>
      <c r="K38" s="128"/>
      <c r="L38" s="128"/>
      <c r="M38" s="128"/>
      <c r="N38" s="128"/>
      <c r="O38" s="128"/>
      <c r="P38" s="128"/>
      <c r="Q38" s="128"/>
    </row>
    <row r="39" spans="2:17" x14ac:dyDescent="0.2">
      <c r="B39" s="128"/>
      <c r="C39" s="128"/>
      <c r="D39" s="128"/>
      <c r="E39" s="128"/>
      <c r="F39" s="128"/>
      <c r="G39" s="128"/>
      <c r="H39" s="128"/>
      <c r="I39" s="128"/>
      <c r="J39" s="128"/>
      <c r="K39" s="128"/>
      <c r="L39" s="128"/>
      <c r="M39" s="128"/>
      <c r="N39" s="128"/>
      <c r="O39" s="128"/>
      <c r="P39" s="128"/>
      <c r="Q39" s="128"/>
    </row>
    <row r="40" spans="2:17" x14ac:dyDescent="0.2">
      <c r="B40" s="128"/>
      <c r="C40" s="128"/>
      <c r="D40" s="128"/>
      <c r="E40" s="128"/>
      <c r="F40" s="128"/>
      <c r="G40" s="128"/>
      <c r="H40" s="128"/>
      <c r="I40" s="128"/>
      <c r="J40" s="128"/>
      <c r="K40" s="128"/>
      <c r="L40" s="128"/>
      <c r="M40" s="128"/>
      <c r="N40" s="128"/>
      <c r="O40" s="128"/>
      <c r="P40" s="128"/>
      <c r="Q40" s="128"/>
    </row>
    <row r="41" spans="2:17" x14ac:dyDescent="0.2">
      <c r="B41" s="128"/>
      <c r="C41" s="128"/>
      <c r="D41" s="128"/>
      <c r="E41" s="128"/>
      <c r="F41" s="128"/>
      <c r="G41" s="128"/>
      <c r="H41" s="128"/>
      <c r="I41" s="128"/>
      <c r="J41" s="128"/>
      <c r="K41" s="128"/>
      <c r="L41" s="128"/>
      <c r="M41" s="128"/>
      <c r="N41" s="128"/>
      <c r="O41" s="128"/>
      <c r="P41" s="128"/>
      <c r="Q41" s="128"/>
    </row>
    <row r="42" spans="2:17" x14ac:dyDescent="0.2">
      <c r="B42" s="128"/>
      <c r="C42" s="128"/>
      <c r="D42" s="128"/>
      <c r="E42" s="128"/>
      <c r="F42" s="128"/>
      <c r="G42" s="128"/>
      <c r="H42" s="128"/>
      <c r="I42" s="128"/>
      <c r="J42" s="128"/>
      <c r="K42" s="128"/>
      <c r="L42" s="128"/>
      <c r="M42" s="128"/>
      <c r="N42" s="128"/>
      <c r="O42" s="128"/>
      <c r="P42" s="128"/>
      <c r="Q42" s="128"/>
    </row>
    <row r="43" spans="2:17" x14ac:dyDescent="0.2">
      <c r="B43" s="128"/>
      <c r="C43" s="128"/>
      <c r="D43" s="128"/>
      <c r="E43" s="128"/>
      <c r="F43" s="128"/>
      <c r="G43" s="128"/>
      <c r="H43" s="128"/>
      <c r="I43" s="128"/>
      <c r="J43" s="128"/>
      <c r="K43" s="128"/>
      <c r="L43" s="128"/>
      <c r="M43" s="128"/>
      <c r="N43" s="128"/>
      <c r="O43" s="128"/>
      <c r="P43" s="128"/>
      <c r="Q43" s="128"/>
    </row>
    <row r="44" spans="2:17" x14ac:dyDescent="0.2">
      <c r="B44" s="128"/>
      <c r="C44" s="128"/>
      <c r="D44" s="128"/>
      <c r="E44" s="128"/>
      <c r="F44" s="128"/>
      <c r="G44" s="128"/>
      <c r="H44" s="128"/>
      <c r="I44" s="128"/>
      <c r="J44" s="128"/>
      <c r="K44" s="128"/>
      <c r="L44" s="128"/>
      <c r="M44" s="128"/>
      <c r="N44" s="128"/>
      <c r="O44" s="128"/>
      <c r="P44" s="128"/>
      <c r="Q44" s="128"/>
    </row>
    <row r="45" spans="2:17" x14ac:dyDescent="0.2">
      <c r="B45" s="128"/>
      <c r="C45" s="128"/>
      <c r="D45" s="128"/>
      <c r="E45" s="128"/>
      <c r="F45" s="128"/>
      <c r="G45" s="128"/>
      <c r="H45" s="128"/>
      <c r="I45" s="128"/>
      <c r="J45" s="128"/>
      <c r="K45" s="128"/>
      <c r="L45" s="128"/>
      <c r="M45" s="128"/>
      <c r="N45" s="128"/>
      <c r="O45" s="128"/>
      <c r="P45" s="128"/>
      <c r="Q45" s="128"/>
    </row>
    <row r="46" spans="2:17" x14ac:dyDescent="0.2">
      <c r="B46" s="128"/>
      <c r="C46" s="128"/>
      <c r="D46" s="128"/>
      <c r="E46" s="128"/>
      <c r="F46" s="128"/>
      <c r="G46" s="128"/>
      <c r="H46" s="128"/>
      <c r="I46" s="128"/>
      <c r="J46" s="128"/>
      <c r="K46" s="128"/>
      <c r="L46" s="128"/>
      <c r="M46" s="128"/>
      <c r="N46" s="128"/>
      <c r="O46" s="128"/>
      <c r="P46" s="128"/>
      <c r="Q46" s="128"/>
    </row>
    <row r="47" spans="2:17" x14ac:dyDescent="0.2">
      <c r="B47" s="128"/>
      <c r="C47" s="128"/>
      <c r="D47" s="128"/>
      <c r="E47" s="128"/>
      <c r="F47" s="128"/>
      <c r="G47" s="128"/>
      <c r="H47" s="128"/>
      <c r="I47" s="128"/>
      <c r="J47" s="128"/>
      <c r="K47" s="128"/>
      <c r="L47" s="128"/>
      <c r="M47" s="128"/>
      <c r="N47" s="128"/>
      <c r="O47" s="128"/>
      <c r="P47" s="128"/>
      <c r="Q47" s="128"/>
    </row>
    <row r="48" spans="2:17" x14ac:dyDescent="0.2">
      <c r="B48" s="128"/>
      <c r="C48" s="128"/>
      <c r="D48" s="128"/>
      <c r="E48" s="128"/>
      <c r="F48" s="128"/>
      <c r="G48" s="128"/>
      <c r="H48" s="128"/>
      <c r="I48" s="128"/>
      <c r="J48" s="128"/>
      <c r="K48" s="128"/>
      <c r="L48" s="128"/>
      <c r="M48" s="128"/>
      <c r="N48" s="128"/>
      <c r="O48" s="128"/>
      <c r="P48" s="128"/>
      <c r="Q48" s="128"/>
    </row>
    <row r="49" spans="2:17" x14ac:dyDescent="0.2">
      <c r="B49" s="128"/>
      <c r="C49" s="128"/>
      <c r="D49" s="128"/>
      <c r="E49" s="128"/>
      <c r="F49" s="128"/>
      <c r="G49" s="128"/>
      <c r="H49" s="128"/>
      <c r="I49" s="128"/>
      <c r="J49" s="128"/>
      <c r="K49" s="128"/>
      <c r="L49" s="128"/>
      <c r="M49" s="128"/>
      <c r="N49" s="128"/>
      <c r="O49" s="128"/>
      <c r="P49" s="128"/>
      <c r="Q49" s="128"/>
    </row>
    <row r="50" spans="2:17" x14ac:dyDescent="0.2">
      <c r="B50" s="128"/>
      <c r="C50" s="128"/>
      <c r="D50" s="128"/>
      <c r="E50" s="128"/>
      <c r="F50" s="128"/>
      <c r="G50" s="128"/>
      <c r="H50" s="128"/>
      <c r="I50" s="128"/>
      <c r="J50" s="128"/>
      <c r="K50" s="128"/>
      <c r="L50" s="128"/>
      <c r="M50" s="128"/>
      <c r="N50" s="128"/>
      <c r="O50" s="128"/>
      <c r="P50" s="128"/>
      <c r="Q50" s="128"/>
    </row>
    <row r="51" spans="2:17" x14ac:dyDescent="0.2">
      <c r="B51" s="128"/>
      <c r="C51" s="128"/>
      <c r="D51" s="128"/>
      <c r="E51" s="128"/>
      <c r="F51" s="128"/>
      <c r="G51" s="128"/>
      <c r="H51" s="128"/>
      <c r="I51" s="128"/>
      <c r="J51" s="128"/>
      <c r="K51" s="128"/>
      <c r="L51" s="128"/>
      <c r="M51" s="128"/>
      <c r="N51" s="128"/>
      <c r="O51" s="128"/>
      <c r="P51" s="128"/>
      <c r="Q51" s="128"/>
    </row>
    <row r="52" spans="2:17" x14ac:dyDescent="0.2">
      <c r="B52" s="128"/>
      <c r="C52" s="128"/>
      <c r="D52" s="128"/>
      <c r="E52" s="128"/>
      <c r="F52" s="128"/>
      <c r="G52" s="128"/>
      <c r="H52" s="128"/>
      <c r="I52" s="128"/>
      <c r="J52" s="128"/>
      <c r="K52" s="128"/>
      <c r="L52" s="128"/>
      <c r="M52" s="128"/>
      <c r="N52" s="128"/>
      <c r="O52" s="128"/>
      <c r="P52" s="128"/>
      <c r="Q52" s="128"/>
    </row>
    <row r="53" spans="2:17" x14ac:dyDescent="0.2">
      <c r="B53" s="128"/>
      <c r="C53" s="128"/>
      <c r="D53" s="128"/>
      <c r="E53" s="128"/>
      <c r="F53" s="128"/>
      <c r="G53" s="128"/>
      <c r="H53" s="128"/>
      <c r="I53" s="128"/>
      <c r="J53" s="128"/>
      <c r="K53" s="128"/>
      <c r="L53" s="128"/>
      <c r="M53" s="128"/>
      <c r="N53" s="128"/>
      <c r="O53" s="128"/>
      <c r="P53" s="128"/>
      <c r="Q53" s="128"/>
    </row>
    <row r="54" spans="2:17" x14ac:dyDescent="0.2">
      <c r="B54" s="128"/>
      <c r="C54" s="128"/>
      <c r="D54" s="128"/>
      <c r="E54" s="128"/>
      <c r="F54" s="128"/>
      <c r="G54" s="128"/>
      <c r="H54" s="128"/>
      <c r="I54" s="128"/>
      <c r="J54" s="128"/>
      <c r="K54" s="128"/>
      <c r="L54" s="128"/>
      <c r="M54" s="128"/>
      <c r="N54" s="128"/>
      <c r="O54" s="128"/>
      <c r="P54" s="128"/>
      <c r="Q54" s="128"/>
    </row>
    <row r="55" spans="2:17" x14ac:dyDescent="0.2">
      <c r="B55" s="128"/>
      <c r="C55" s="128"/>
      <c r="D55" s="128"/>
      <c r="E55" s="128"/>
      <c r="F55" s="128"/>
      <c r="G55" s="128"/>
      <c r="H55" s="128"/>
      <c r="I55" s="128"/>
      <c r="J55" s="128"/>
      <c r="K55" s="128"/>
      <c r="L55" s="128"/>
      <c r="M55" s="128"/>
      <c r="N55" s="128"/>
      <c r="O55" s="128"/>
      <c r="P55" s="128"/>
      <c r="Q55" s="128"/>
    </row>
    <row r="56" spans="2:17" x14ac:dyDescent="0.2">
      <c r="B56" s="128"/>
      <c r="C56" s="128"/>
      <c r="D56" s="128"/>
      <c r="E56" s="128"/>
      <c r="F56" s="128"/>
      <c r="G56" s="128"/>
      <c r="H56" s="128"/>
      <c r="I56" s="128"/>
      <c r="J56" s="128"/>
      <c r="K56" s="128"/>
      <c r="L56" s="128"/>
      <c r="M56" s="128"/>
      <c r="N56" s="128"/>
      <c r="O56" s="128"/>
      <c r="P56" s="128"/>
      <c r="Q56" s="128"/>
    </row>
    <row r="57" spans="2:17" x14ac:dyDescent="0.2">
      <c r="B57" s="128"/>
      <c r="C57" s="128"/>
      <c r="D57" s="128"/>
      <c r="E57" s="128"/>
      <c r="F57" s="128"/>
      <c r="G57" s="128"/>
      <c r="H57" s="128"/>
      <c r="I57" s="128"/>
      <c r="J57" s="128"/>
      <c r="K57" s="128"/>
      <c r="L57" s="128"/>
      <c r="M57" s="128"/>
      <c r="N57" s="128"/>
      <c r="O57" s="128"/>
      <c r="P57" s="128"/>
      <c r="Q57" s="128"/>
    </row>
    <row r="58" spans="2:17" x14ac:dyDescent="0.2">
      <c r="B58" s="128"/>
      <c r="C58" s="128"/>
      <c r="D58" s="128"/>
      <c r="E58" s="128"/>
      <c r="F58" s="128"/>
      <c r="G58" s="128"/>
      <c r="H58" s="128"/>
      <c r="I58" s="128"/>
      <c r="J58" s="128"/>
      <c r="K58" s="128"/>
      <c r="L58" s="128"/>
      <c r="M58" s="128"/>
      <c r="N58" s="128"/>
      <c r="O58" s="128"/>
      <c r="P58" s="128"/>
      <c r="Q58" s="128"/>
    </row>
    <row r="59" spans="2:17" x14ac:dyDescent="0.2">
      <c r="B59" s="128"/>
      <c r="C59" s="128"/>
      <c r="D59" s="128"/>
      <c r="E59" s="128"/>
      <c r="F59" s="128"/>
      <c r="G59" s="128"/>
      <c r="H59" s="128"/>
      <c r="I59" s="128"/>
      <c r="J59" s="128"/>
      <c r="K59" s="128"/>
      <c r="L59" s="128"/>
      <c r="M59" s="128"/>
      <c r="N59" s="128"/>
      <c r="O59" s="128"/>
      <c r="P59" s="128"/>
      <c r="Q59" s="128"/>
    </row>
    <row r="60" spans="2:17" x14ac:dyDescent="0.2">
      <c r="B60" s="128"/>
      <c r="C60" s="128"/>
      <c r="D60" s="128"/>
      <c r="E60" s="128"/>
      <c r="F60" s="128"/>
      <c r="G60" s="128"/>
      <c r="H60" s="128"/>
      <c r="I60" s="128"/>
      <c r="J60" s="128"/>
      <c r="K60" s="128"/>
      <c r="L60" s="128"/>
      <c r="M60" s="128"/>
      <c r="N60" s="128"/>
      <c r="O60" s="128"/>
      <c r="P60" s="128"/>
      <c r="Q60" s="128"/>
    </row>
    <row r="61" spans="2:17" x14ac:dyDescent="0.2">
      <c r="B61" s="128"/>
      <c r="C61" s="128"/>
      <c r="D61" s="128"/>
      <c r="E61" s="128"/>
      <c r="F61" s="128"/>
      <c r="G61" s="128"/>
      <c r="H61" s="128"/>
      <c r="I61" s="128"/>
      <c r="J61" s="128"/>
      <c r="K61" s="128"/>
      <c r="L61" s="128"/>
      <c r="M61" s="128"/>
      <c r="N61" s="128"/>
      <c r="O61" s="128"/>
      <c r="P61" s="128"/>
      <c r="Q61" s="128"/>
    </row>
    <row r="62" spans="2:17" x14ac:dyDescent="0.2">
      <c r="B62" s="128"/>
      <c r="C62" s="128"/>
      <c r="D62" s="128"/>
      <c r="E62" s="128"/>
      <c r="F62" s="128"/>
      <c r="G62" s="128"/>
      <c r="H62" s="128"/>
      <c r="I62" s="128"/>
      <c r="J62" s="128"/>
      <c r="K62" s="128"/>
      <c r="L62" s="128"/>
      <c r="M62" s="128"/>
      <c r="N62" s="128"/>
      <c r="O62" s="128"/>
      <c r="P62" s="128"/>
      <c r="Q62" s="128"/>
    </row>
    <row r="63" spans="2:17" x14ac:dyDescent="0.2">
      <c r="B63" s="128"/>
      <c r="C63" s="128"/>
      <c r="D63" s="128"/>
      <c r="E63" s="128"/>
      <c r="F63" s="128"/>
      <c r="G63" s="128"/>
      <c r="H63" s="128"/>
      <c r="I63" s="128"/>
      <c r="J63" s="128"/>
      <c r="K63" s="128"/>
      <c r="L63" s="128"/>
      <c r="M63" s="128"/>
      <c r="N63" s="128"/>
      <c r="O63" s="128"/>
      <c r="P63" s="128"/>
      <c r="Q63" s="128"/>
    </row>
    <row r="64" spans="2:17" x14ac:dyDescent="0.2">
      <c r="B64" s="128"/>
      <c r="C64" s="128"/>
      <c r="D64" s="128"/>
      <c r="E64" s="128"/>
      <c r="F64" s="128"/>
      <c r="G64" s="128"/>
      <c r="H64" s="128"/>
      <c r="I64" s="128"/>
      <c r="J64" s="128"/>
      <c r="K64" s="128"/>
      <c r="L64" s="128"/>
      <c r="M64" s="128"/>
      <c r="N64" s="128"/>
      <c r="O64" s="128"/>
      <c r="P64" s="128"/>
      <c r="Q64" s="128"/>
    </row>
    <row r="65" spans="2:17" x14ac:dyDescent="0.2">
      <c r="B65" s="128"/>
      <c r="C65" s="128"/>
      <c r="D65" s="128"/>
      <c r="E65" s="128"/>
      <c r="F65" s="128"/>
      <c r="G65" s="128"/>
      <c r="H65" s="128"/>
      <c r="I65" s="128"/>
      <c r="J65" s="128"/>
      <c r="K65" s="128"/>
      <c r="L65" s="128"/>
      <c r="M65" s="128"/>
      <c r="N65" s="128"/>
      <c r="O65" s="128"/>
      <c r="P65" s="128"/>
      <c r="Q65" s="128"/>
    </row>
    <row r="66" spans="2:17" x14ac:dyDescent="0.2">
      <c r="B66" s="128"/>
      <c r="C66" s="128"/>
      <c r="D66" s="128"/>
      <c r="E66" s="128"/>
      <c r="F66" s="128"/>
      <c r="G66" s="128"/>
      <c r="H66" s="128"/>
      <c r="I66" s="128"/>
      <c r="J66" s="128"/>
      <c r="K66" s="128"/>
      <c r="L66" s="128"/>
      <c r="M66" s="128"/>
      <c r="N66" s="128"/>
      <c r="O66" s="128"/>
      <c r="P66" s="128"/>
      <c r="Q66" s="128"/>
    </row>
    <row r="67" spans="2:17"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H71" s="128"/>
      <c r="I71" s="128"/>
      <c r="J71" s="128"/>
      <c r="K71" s="128"/>
      <c r="L71" s="128"/>
      <c r="M71" s="128"/>
      <c r="N71" s="128"/>
      <c r="O71" s="128"/>
      <c r="P71" s="128"/>
      <c r="Q71" s="128"/>
    </row>
    <row r="72" spans="2:17" x14ac:dyDescent="0.2">
      <c r="B72" s="128"/>
      <c r="C72" s="128"/>
      <c r="D72" s="128"/>
      <c r="E72" s="128"/>
      <c r="F72" s="128"/>
      <c r="G72" s="128"/>
      <c r="H72" s="128"/>
      <c r="I72" s="128"/>
      <c r="J72" s="128"/>
      <c r="K72" s="128"/>
      <c r="L72" s="128"/>
      <c r="M72" s="128"/>
      <c r="N72" s="128"/>
      <c r="O72" s="128"/>
      <c r="P72" s="128"/>
      <c r="Q72" s="128"/>
    </row>
    <row r="73" spans="2:17" x14ac:dyDescent="0.2">
      <c r="B73" s="128"/>
      <c r="C73" s="128"/>
      <c r="D73" s="128"/>
      <c r="E73" s="128"/>
      <c r="F73" s="128"/>
      <c r="G73" s="128"/>
      <c r="H73" s="128"/>
      <c r="I73" s="128"/>
      <c r="J73" s="128"/>
      <c r="K73" s="128"/>
      <c r="L73" s="128"/>
      <c r="M73" s="128"/>
      <c r="N73" s="128"/>
      <c r="O73" s="128"/>
      <c r="P73" s="128"/>
      <c r="Q73" s="128"/>
    </row>
    <row r="74" spans="2:17" x14ac:dyDescent="0.2">
      <c r="B74" s="128"/>
      <c r="C74" s="128"/>
      <c r="D74" s="128"/>
      <c r="E74" s="128"/>
      <c r="F74" s="128"/>
      <c r="G74" s="128"/>
      <c r="H74" s="128"/>
      <c r="I74" s="128"/>
      <c r="J74" s="128"/>
      <c r="K74" s="128"/>
      <c r="L74" s="128"/>
      <c r="M74" s="128"/>
      <c r="N74" s="128"/>
      <c r="O74" s="128"/>
      <c r="P74" s="128"/>
      <c r="Q74" s="128"/>
    </row>
    <row r="75" spans="2:17" x14ac:dyDescent="0.2">
      <c r="B75" s="128"/>
      <c r="C75" s="128"/>
      <c r="D75" s="128"/>
      <c r="E75" s="128"/>
      <c r="F75" s="128"/>
      <c r="G75" s="128"/>
      <c r="H75" s="128"/>
      <c r="I75" s="128"/>
      <c r="J75" s="128"/>
      <c r="K75" s="128"/>
      <c r="L75" s="128"/>
      <c r="M75" s="128"/>
      <c r="N75" s="128"/>
      <c r="O75" s="128"/>
      <c r="P75" s="128"/>
      <c r="Q75" s="128"/>
    </row>
    <row r="76" spans="2:17" x14ac:dyDescent="0.2">
      <c r="B76" s="128"/>
      <c r="C76" s="128"/>
      <c r="D76" s="128"/>
      <c r="E76" s="128"/>
      <c r="F76" s="128"/>
      <c r="G76" s="128"/>
      <c r="H76" s="128"/>
      <c r="I76" s="128"/>
      <c r="J76" s="128"/>
      <c r="K76" s="128"/>
      <c r="L76" s="128"/>
      <c r="M76" s="128"/>
      <c r="N76" s="128"/>
      <c r="O76" s="128"/>
      <c r="P76" s="128"/>
      <c r="Q76" s="128"/>
    </row>
    <row r="77" spans="2:17" x14ac:dyDescent="0.2">
      <c r="B77" s="128"/>
      <c r="C77" s="128"/>
      <c r="D77" s="128"/>
      <c r="E77" s="128"/>
      <c r="F77" s="128"/>
      <c r="G77" s="128"/>
      <c r="H77" s="128"/>
      <c r="I77" s="128"/>
      <c r="J77" s="128"/>
      <c r="K77" s="128"/>
      <c r="L77" s="128"/>
      <c r="M77" s="128"/>
      <c r="N77" s="128"/>
      <c r="O77" s="128"/>
      <c r="P77" s="128"/>
      <c r="Q77" s="128"/>
    </row>
    <row r="78" spans="2:17" x14ac:dyDescent="0.2">
      <c r="B78" s="128"/>
      <c r="C78" s="128"/>
      <c r="D78" s="128"/>
      <c r="E78" s="128"/>
      <c r="F78" s="128"/>
      <c r="G78" s="128"/>
      <c r="H78" s="128"/>
      <c r="I78" s="128"/>
      <c r="J78" s="128"/>
      <c r="K78" s="128"/>
      <c r="L78" s="128"/>
      <c r="M78" s="128"/>
      <c r="N78" s="128"/>
      <c r="O78" s="128"/>
      <c r="P78" s="128"/>
      <c r="Q78" s="128"/>
    </row>
    <row r="79" spans="2:17" x14ac:dyDescent="0.2">
      <c r="B79" s="128"/>
      <c r="C79" s="128"/>
      <c r="D79" s="128"/>
      <c r="E79" s="128"/>
      <c r="F79" s="128"/>
      <c r="G79" s="128"/>
      <c r="H79" s="128"/>
      <c r="I79" s="128"/>
      <c r="J79" s="128"/>
      <c r="K79" s="128"/>
      <c r="L79" s="128"/>
      <c r="M79" s="128"/>
      <c r="N79" s="128"/>
      <c r="O79" s="128"/>
      <c r="P79" s="128"/>
      <c r="Q79" s="128"/>
    </row>
    <row r="80" spans="2:17" x14ac:dyDescent="0.2">
      <c r="B80" s="128"/>
      <c r="C80" s="128"/>
      <c r="D80" s="128"/>
      <c r="E80" s="128"/>
      <c r="F80" s="128"/>
      <c r="G80" s="128"/>
      <c r="H80" s="128"/>
      <c r="I80" s="128"/>
      <c r="J80" s="128"/>
      <c r="K80" s="128"/>
      <c r="L80" s="128"/>
      <c r="M80" s="128"/>
      <c r="N80" s="128"/>
      <c r="O80" s="128"/>
      <c r="P80" s="128"/>
      <c r="Q80" s="128"/>
    </row>
    <row r="81" spans="2:17" x14ac:dyDescent="0.2">
      <c r="B81" s="128"/>
      <c r="C81" s="128"/>
      <c r="D81" s="128"/>
      <c r="E81" s="128"/>
      <c r="F81" s="128"/>
      <c r="G81" s="128"/>
      <c r="H81" s="128"/>
      <c r="I81" s="128"/>
      <c r="J81" s="128"/>
      <c r="K81" s="128"/>
      <c r="L81" s="128"/>
      <c r="M81" s="128"/>
      <c r="N81" s="128"/>
      <c r="O81" s="128"/>
      <c r="P81" s="128"/>
      <c r="Q81" s="128"/>
    </row>
    <row r="82" spans="2:17" x14ac:dyDescent="0.2">
      <c r="B82" s="128"/>
      <c r="C82" s="128"/>
      <c r="D82" s="128"/>
      <c r="E82" s="128"/>
      <c r="F82" s="128"/>
      <c r="G82" s="128"/>
      <c r="H82" s="128"/>
      <c r="I82" s="128"/>
      <c r="J82" s="128"/>
      <c r="K82" s="128"/>
      <c r="L82" s="128"/>
      <c r="M82" s="128"/>
      <c r="N82" s="128"/>
      <c r="O82" s="128"/>
      <c r="P82" s="128"/>
      <c r="Q82" s="128"/>
    </row>
    <row r="83" spans="2:17" x14ac:dyDescent="0.2">
      <c r="B83" s="128"/>
      <c r="C83" s="128"/>
      <c r="D83" s="128"/>
      <c r="E83" s="128"/>
      <c r="F83" s="128"/>
      <c r="G83" s="128"/>
      <c r="H83" s="128"/>
      <c r="I83" s="128"/>
      <c r="J83" s="128"/>
      <c r="K83" s="128"/>
      <c r="L83" s="128"/>
      <c r="M83" s="128"/>
      <c r="N83" s="128"/>
      <c r="O83" s="128"/>
      <c r="P83" s="128"/>
      <c r="Q83" s="128"/>
    </row>
    <row r="84" spans="2:17" x14ac:dyDescent="0.2">
      <c r="B84" s="128"/>
      <c r="C84" s="128"/>
      <c r="D84" s="128"/>
      <c r="E84" s="128"/>
      <c r="F84" s="128"/>
      <c r="G84" s="128"/>
      <c r="H84" s="128"/>
      <c r="I84" s="128"/>
      <c r="J84" s="128"/>
      <c r="K84" s="128"/>
      <c r="L84" s="128"/>
      <c r="M84" s="128"/>
      <c r="N84" s="128"/>
      <c r="O84" s="128"/>
      <c r="P84" s="128"/>
      <c r="Q84" s="128"/>
    </row>
    <row r="85" spans="2:17" x14ac:dyDescent="0.2">
      <c r="B85" s="128"/>
      <c r="C85" s="128"/>
      <c r="D85" s="128"/>
      <c r="E85" s="128"/>
      <c r="F85" s="128"/>
      <c r="G85" s="128"/>
      <c r="H85" s="128"/>
      <c r="I85" s="128"/>
      <c r="J85" s="128"/>
      <c r="K85" s="128"/>
      <c r="L85" s="128"/>
      <c r="M85" s="128"/>
      <c r="N85" s="128"/>
      <c r="O85" s="128"/>
      <c r="P85" s="128"/>
      <c r="Q85" s="128"/>
    </row>
    <row r="86" spans="2:17" x14ac:dyDescent="0.2">
      <c r="B86" s="128"/>
      <c r="C86" s="128"/>
      <c r="D86" s="128"/>
      <c r="E86" s="128"/>
      <c r="F86" s="128"/>
      <c r="G86" s="128"/>
      <c r="H86" s="128"/>
      <c r="I86" s="128"/>
      <c r="J86" s="128"/>
      <c r="K86" s="128"/>
      <c r="L86" s="128"/>
      <c r="M86" s="128"/>
      <c r="N86" s="128"/>
      <c r="O86" s="128"/>
      <c r="P86" s="128"/>
      <c r="Q86" s="128"/>
    </row>
    <row r="87" spans="2:17" x14ac:dyDescent="0.2">
      <c r="B87" s="128"/>
      <c r="C87" s="128"/>
      <c r="D87" s="128"/>
      <c r="E87" s="128"/>
      <c r="F87" s="128"/>
      <c r="G87" s="128"/>
      <c r="H87" s="128"/>
      <c r="I87" s="128"/>
      <c r="J87" s="128"/>
      <c r="K87" s="128"/>
      <c r="L87" s="128"/>
      <c r="M87" s="128"/>
      <c r="N87" s="128"/>
      <c r="O87" s="128"/>
      <c r="P87" s="128"/>
      <c r="Q87" s="128"/>
    </row>
    <row r="88" spans="2:17" x14ac:dyDescent="0.2">
      <c r="B88" s="128"/>
      <c r="C88" s="128"/>
      <c r="D88" s="128"/>
      <c r="E88" s="128"/>
      <c r="F88" s="128"/>
      <c r="G88" s="128"/>
      <c r="H88" s="128"/>
      <c r="I88" s="128"/>
      <c r="J88" s="128"/>
      <c r="K88" s="128"/>
      <c r="L88" s="128"/>
      <c r="M88" s="128"/>
      <c r="N88" s="128"/>
      <c r="O88" s="128"/>
      <c r="P88" s="128"/>
      <c r="Q88" s="128"/>
    </row>
    <row r="89" spans="2:17" x14ac:dyDescent="0.2">
      <c r="B89" s="128"/>
      <c r="C89" s="128"/>
      <c r="D89" s="128"/>
      <c r="E89" s="128"/>
      <c r="F89" s="128"/>
      <c r="G89" s="128"/>
      <c r="H89" s="128"/>
      <c r="I89" s="128"/>
      <c r="J89" s="128"/>
      <c r="K89" s="128"/>
      <c r="L89" s="128"/>
      <c r="M89" s="128"/>
      <c r="N89" s="128"/>
      <c r="O89" s="128"/>
      <c r="P89" s="128"/>
      <c r="Q89" s="128"/>
    </row>
    <row r="90" spans="2:17" x14ac:dyDescent="0.2">
      <c r="B90" s="128"/>
      <c r="C90" s="128"/>
      <c r="D90" s="128"/>
      <c r="E90" s="128"/>
      <c r="F90" s="128"/>
      <c r="G90" s="128"/>
      <c r="H90" s="128"/>
      <c r="I90" s="128"/>
      <c r="J90" s="128"/>
      <c r="K90" s="128"/>
      <c r="L90" s="128"/>
      <c r="M90" s="128"/>
      <c r="N90" s="128"/>
      <c r="O90" s="128"/>
      <c r="P90" s="128"/>
      <c r="Q90" s="128"/>
    </row>
    <row r="91" spans="2:17" x14ac:dyDescent="0.2">
      <c r="B91" s="128"/>
      <c r="C91" s="128"/>
      <c r="D91" s="128"/>
      <c r="E91" s="128"/>
      <c r="F91" s="128"/>
      <c r="G91" s="128"/>
      <c r="H91" s="128"/>
      <c r="I91" s="128"/>
      <c r="J91" s="128"/>
      <c r="K91" s="128"/>
      <c r="L91" s="128"/>
      <c r="M91" s="128"/>
      <c r="N91" s="128"/>
      <c r="O91" s="128"/>
      <c r="P91" s="128"/>
      <c r="Q91" s="128"/>
    </row>
    <row r="92" spans="2:17" x14ac:dyDescent="0.2">
      <c r="B92" s="128"/>
      <c r="C92" s="128"/>
      <c r="D92" s="128"/>
      <c r="E92" s="128"/>
      <c r="F92" s="128"/>
      <c r="G92" s="128"/>
      <c r="H92" s="128"/>
      <c r="I92" s="128"/>
      <c r="J92" s="128"/>
      <c r="K92" s="128"/>
      <c r="L92" s="128"/>
      <c r="M92" s="128"/>
      <c r="N92" s="128"/>
      <c r="O92" s="128"/>
      <c r="P92" s="128"/>
      <c r="Q92" s="128"/>
    </row>
    <row r="93" spans="2:17" x14ac:dyDescent="0.2">
      <c r="B93" s="128"/>
      <c r="C93" s="128"/>
      <c r="D93" s="128"/>
      <c r="E93" s="128"/>
      <c r="F93" s="128"/>
      <c r="G93" s="128"/>
      <c r="H93" s="128"/>
      <c r="I93" s="128"/>
      <c r="J93" s="128"/>
      <c r="K93" s="128"/>
      <c r="L93" s="128"/>
      <c r="M93" s="128"/>
      <c r="N93" s="128"/>
      <c r="O93" s="128"/>
      <c r="P93" s="128"/>
      <c r="Q93" s="128"/>
    </row>
    <row r="94" spans="2:17" x14ac:dyDescent="0.2">
      <c r="B94" s="128"/>
      <c r="C94" s="128"/>
      <c r="D94" s="128"/>
      <c r="E94" s="128"/>
      <c r="F94" s="128"/>
      <c r="G94" s="128"/>
      <c r="H94" s="128"/>
      <c r="I94" s="128"/>
      <c r="J94" s="128"/>
      <c r="K94" s="128"/>
      <c r="L94" s="128"/>
      <c r="M94" s="128"/>
      <c r="N94" s="128"/>
      <c r="O94" s="128"/>
      <c r="P94" s="128"/>
      <c r="Q94" s="128"/>
    </row>
    <row r="95" spans="2:17" x14ac:dyDescent="0.2">
      <c r="B95" s="128"/>
      <c r="C95" s="128"/>
      <c r="D95" s="128"/>
      <c r="E95" s="128"/>
      <c r="F95" s="128"/>
      <c r="G95" s="128"/>
      <c r="H95" s="128"/>
      <c r="I95" s="128"/>
      <c r="J95" s="128"/>
      <c r="K95" s="128"/>
      <c r="L95" s="128"/>
      <c r="M95" s="128"/>
      <c r="N95" s="128"/>
      <c r="O95" s="128"/>
      <c r="P95" s="128"/>
      <c r="Q95" s="128"/>
    </row>
    <row r="96" spans="2:17" x14ac:dyDescent="0.2">
      <c r="B96" s="128"/>
      <c r="C96" s="128"/>
      <c r="D96" s="128"/>
      <c r="E96" s="128"/>
      <c r="F96" s="128"/>
      <c r="G96" s="128"/>
      <c r="H96" s="128"/>
      <c r="I96" s="128"/>
      <c r="J96" s="128"/>
      <c r="K96" s="128"/>
      <c r="L96" s="128"/>
      <c r="M96" s="128"/>
      <c r="N96" s="128"/>
      <c r="O96" s="128"/>
      <c r="P96" s="128"/>
      <c r="Q96" s="128"/>
    </row>
    <row r="97" spans="2:17" x14ac:dyDescent="0.2">
      <c r="B97" s="128"/>
      <c r="C97" s="128"/>
      <c r="D97" s="128"/>
      <c r="E97" s="128"/>
      <c r="F97" s="128"/>
      <c r="G97" s="128"/>
      <c r="H97" s="128"/>
      <c r="I97" s="128"/>
      <c r="J97" s="128"/>
      <c r="K97" s="128"/>
      <c r="L97" s="128"/>
      <c r="M97" s="128"/>
      <c r="N97" s="128"/>
      <c r="O97" s="128"/>
      <c r="P97" s="128"/>
      <c r="Q97" s="128"/>
    </row>
    <row r="98" spans="2:17" x14ac:dyDescent="0.2">
      <c r="B98" s="128"/>
      <c r="C98" s="128"/>
      <c r="D98" s="128"/>
      <c r="E98" s="128"/>
      <c r="F98" s="128"/>
      <c r="G98" s="128"/>
      <c r="H98" s="128"/>
      <c r="I98" s="128"/>
      <c r="J98" s="128"/>
      <c r="K98" s="128"/>
      <c r="L98" s="128"/>
      <c r="M98" s="128"/>
      <c r="N98" s="128"/>
      <c r="O98" s="128"/>
      <c r="P98" s="128"/>
      <c r="Q98" s="128"/>
    </row>
    <row r="99" spans="2:17" x14ac:dyDescent="0.2">
      <c r="B99" s="128"/>
      <c r="C99" s="128"/>
      <c r="D99" s="128"/>
      <c r="E99" s="128"/>
      <c r="F99" s="128"/>
      <c r="G99" s="128"/>
      <c r="H99" s="128"/>
      <c r="I99" s="128"/>
      <c r="J99" s="128"/>
      <c r="K99" s="128"/>
      <c r="L99" s="128"/>
      <c r="M99" s="128"/>
      <c r="N99" s="128"/>
      <c r="O99" s="128"/>
      <c r="P99" s="128"/>
      <c r="Q99" s="128"/>
    </row>
    <row r="100" spans="2:17" x14ac:dyDescent="0.2">
      <c r="B100" s="128"/>
      <c r="C100" s="128"/>
      <c r="D100" s="128"/>
      <c r="E100" s="128"/>
      <c r="F100" s="128"/>
      <c r="G100" s="128"/>
      <c r="H100" s="128"/>
      <c r="I100" s="128"/>
      <c r="J100" s="128"/>
      <c r="K100" s="128"/>
      <c r="L100" s="128"/>
      <c r="M100" s="128"/>
      <c r="N100" s="128"/>
      <c r="O100" s="128"/>
      <c r="P100" s="128"/>
      <c r="Q100" s="128"/>
    </row>
    <row r="101" spans="2:17" x14ac:dyDescent="0.2">
      <c r="B101" s="128"/>
      <c r="C101" s="128"/>
      <c r="D101" s="128"/>
      <c r="E101" s="128"/>
      <c r="F101" s="128"/>
      <c r="G101" s="128"/>
      <c r="H101" s="128"/>
      <c r="I101" s="128"/>
      <c r="J101" s="128"/>
      <c r="K101" s="128"/>
      <c r="L101" s="128"/>
      <c r="M101" s="128"/>
      <c r="N101" s="128"/>
      <c r="O101" s="128"/>
      <c r="P101" s="128"/>
      <c r="Q101" s="128"/>
    </row>
    <row r="102" spans="2:17" x14ac:dyDescent="0.2">
      <c r="B102" s="128"/>
      <c r="C102" s="128"/>
      <c r="D102" s="128"/>
      <c r="E102" s="128"/>
      <c r="F102" s="128"/>
      <c r="G102" s="128"/>
      <c r="H102" s="128"/>
      <c r="I102" s="128"/>
      <c r="J102" s="128"/>
      <c r="K102" s="128"/>
      <c r="L102" s="128"/>
      <c r="M102" s="128"/>
      <c r="N102" s="128"/>
      <c r="O102" s="128"/>
      <c r="P102" s="128"/>
      <c r="Q102" s="128"/>
    </row>
    <row r="103" spans="2:17" x14ac:dyDescent="0.2">
      <c r="B103" s="128"/>
      <c r="C103" s="128"/>
      <c r="D103" s="128"/>
      <c r="E103" s="128"/>
      <c r="F103" s="128"/>
      <c r="G103" s="128"/>
      <c r="H103" s="128"/>
      <c r="I103" s="128"/>
      <c r="J103" s="128"/>
      <c r="K103" s="128"/>
      <c r="L103" s="128"/>
      <c r="M103" s="128"/>
      <c r="N103" s="128"/>
      <c r="O103" s="128"/>
      <c r="P103" s="128"/>
      <c r="Q103" s="128"/>
    </row>
    <row r="104" spans="2:17" x14ac:dyDescent="0.2">
      <c r="B104" s="128"/>
      <c r="C104" s="128"/>
      <c r="D104" s="128"/>
      <c r="E104" s="128"/>
      <c r="F104" s="128"/>
      <c r="G104" s="128"/>
      <c r="H104" s="128"/>
      <c r="I104" s="128"/>
      <c r="J104" s="128"/>
      <c r="K104" s="128"/>
      <c r="L104" s="128"/>
      <c r="M104" s="128"/>
      <c r="N104" s="128"/>
      <c r="O104" s="128"/>
      <c r="P104" s="128"/>
      <c r="Q104" s="128"/>
    </row>
    <row r="105" spans="2:17" x14ac:dyDescent="0.2">
      <c r="B105" s="128"/>
      <c r="C105" s="128"/>
      <c r="D105" s="128"/>
      <c r="E105" s="128"/>
      <c r="F105" s="128"/>
      <c r="G105" s="128"/>
      <c r="H105" s="128"/>
      <c r="I105" s="128"/>
      <c r="J105" s="128"/>
      <c r="K105" s="128"/>
      <c r="L105" s="128"/>
      <c r="M105" s="128"/>
      <c r="N105" s="128"/>
      <c r="O105" s="128"/>
      <c r="P105" s="128"/>
      <c r="Q105" s="128"/>
    </row>
    <row r="106" spans="2:17" x14ac:dyDescent="0.2">
      <c r="B106" s="128"/>
      <c r="C106" s="128"/>
      <c r="D106" s="128"/>
      <c r="E106" s="128"/>
      <c r="F106" s="128"/>
      <c r="G106" s="128"/>
      <c r="H106" s="128"/>
      <c r="I106" s="128"/>
      <c r="J106" s="128"/>
      <c r="K106" s="128"/>
      <c r="L106" s="128"/>
      <c r="M106" s="128"/>
      <c r="N106" s="128"/>
      <c r="O106" s="128"/>
      <c r="P106" s="128"/>
      <c r="Q106" s="128"/>
    </row>
    <row r="107" spans="2:17" x14ac:dyDescent="0.2">
      <c r="B107" s="128"/>
      <c r="C107" s="128"/>
      <c r="D107" s="128"/>
      <c r="E107" s="128"/>
      <c r="F107" s="128"/>
      <c r="G107" s="128"/>
      <c r="H107" s="128"/>
      <c r="I107" s="128"/>
      <c r="J107" s="128"/>
      <c r="K107" s="128"/>
      <c r="L107" s="128"/>
      <c r="M107" s="128"/>
      <c r="N107" s="128"/>
      <c r="O107" s="128"/>
      <c r="P107" s="128"/>
      <c r="Q107" s="128"/>
    </row>
    <row r="108" spans="2:17" x14ac:dyDescent="0.2">
      <c r="B108" s="128"/>
      <c r="C108" s="128"/>
      <c r="D108" s="128"/>
      <c r="E108" s="128"/>
      <c r="F108" s="128"/>
      <c r="G108" s="128"/>
      <c r="H108" s="128"/>
      <c r="I108" s="128"/>
      <c r="J108" s="128"/>
      <c r="K108" s="128"/>
      <c r="L108" s="128"/>
      <c r="M108" s="128"/>
      <c r="N108" s="128"/>
      <c r="O108" s="128"/>
      <c r="P108" s="128"/>
      <c r="Q108" s="128"/>
    </row>
    <row r="109" spans="2:17" x14ac:dyDescent="0.2">
      <c r="B109" s="128"/>
      <c r="C109" s="128"/>
      <c r="D109" s="128"/>
      <c r="E109" s="128"/>
      <c r="F109" s="128"/>
      <c r="G109" s="128"/>
      <c r="H109" s="128"/>
      <c r="I109" s="128"/>
      <c r="J109" s="128"/>
      <c r="K109" s="128"/>
      <c r="L109" s="128"/>
      <c r="M109" s="128"/>
      <c r="N109" s="128"/>
      <c r="O109" s="128"/>
      <c r="P109" s="128"/>
      <c r="Q109" s="128"/>
    </row>
    <row r="110" spans="2:17" x14ac:dyDescent="0.2">
      <c r="B110" s="128"/>
      <c r="C110" s="128"/>
      <c r="D110" s="128"/>
      <c r="E110" s="128"/>
      <c r="F110" s="128"/>
      <c r="G110" s="128"/>
      <c r="H110" s="128"/>
      <c r="I110" s="128"/>
      <c r="J110" s="128"/>
      <c r="K110" s="128"/>
      <c r="L110" s="128"/>
      <c r="M110" s="128"/>
      <c r="N110" s="128"/>
      <c r="O110" s="128"/>
      <c r="P110" s="128"/>
      <c r="Q110" s="128"/>
    </row>
    <row r="111" spans="2:17" x14ac:dyDescent="0.2">
      <c r="B111" s="128"/>
      <c r="C111" s="128"/>
      <c r="D111" s="128"/>
      <c r="E111" s="128"/>
      <c r="F111" s="128"/>
      <c r="G111" s="128"/>
      <c r="H111" s="128"/>
      <c r="I111" s="128"/>
      <c r="J111" s="128"/>
      <c r="K111" s="128"/>
      <c r="L111" s="128"/>
      <c r="M111" s="128"/>
      <c r="N111" s="128"/>
      <c r="O111" s="128"/>
      <c r="P111" s="128"/>
      <c r="Q111" s="128"/>
    </row>
    <row r="112" spans="2:17" x14ac:dyDescent="0.2">
      <c r="B112" s="128"/>
      <c r="C112" s="128"/>
      <c r="D112" s="128"/>
      <c r="E112" s="128"/>
      <c r="F112" s="128"/>
      <c r="G112" s="128"/>
      <c r="H112" s="128"/>
      <c r="I112" s="128"/>
      <c r="J112" s="128"/>
      <c r="K112" s="128"/>
      <c r="L112" s="128"/>
      <c r="M112" s="128"/>
      <c r="N112" s="128"/>
      <c r="O112" s="128"/>
      <c r="P112" s="128"/>
      <c r="Q112" s="128"/>
    </row>
    <row r="113" spans="2:17" x14ac:dyDescent="0.2">
      <c r="B113" s="128"/>
      <c r="C113" s="128"/>
      <c r="D113" s="128"/>
      <c r="E113" s="128"/>
      <c r="F113" s="128"/>
      <c r="G113" s="128"/>
      <c r="H113" s="128"/>
      <c r="I113" s="128"/>
      <c r="J113" s="128"/>
      <c r="K113" s="128"/>
      <c r="L113" s="128"/>
      <c r="M113" s="128"/>
      <c r="N113" s="128"/>
      <c r="O113" s="128"/>
      <c r="P113" s="128"/>
      <c r="Q113" s="128"/>
    </row>
    <row r="114" spans="2:17" x14ac:dyDescent="0.2">
      <c r="B114" s="128"/>
      <c r="C114" s="128"/>
      <c r="D114" s="128"/>
      <c r="E114" s="128"/>
      <c r="F114" s="128"/>
      <c r="G114" s="128"/>
      <c r="H114" s="128"/>
      <c r="I114" s="128"/>
      <c r="J114" s="128"/>
      <c r="K114" s="128"/>
      <c r="L114" s="128"/>
      <c r="M114" s="128"/>
      <c r="N114" s="128"/>
      <c r="O114" s="128"/>
      <c r="P114" s="128"/>
      <c r="Q114" s="128"/>
    </row>
    <row r="115" spans="2:17" x14ac:dyDescent="0.2">
      <c r="B115" s="128"/>
      <c r="C115" s="128"/>
      <c r="D115" s="128"/>
      <c r="E115" s="128"/>
      <c r="F115" s="128"/>
      <c r="G115" s="128"/>
      <c r="H115" s="128"/>
      <c r="I115" s="128"/>
      <c r="J115" s="128"/>
      <c r="K115" s="128"/>
      <c r="L115" s="128"/>
      <c r="M115" s="128"/>
      <c r="N115" s="128"/>
      <c r="O115" s="128"/>
      <c r="P115" s="128"/>
      <c r="Q115" s="128"/>
    </row>
    <row r="116" spans="2:17" x14ac:dyDescent="0.2">
      <c r="B116" s="128"/>
      <c r="C116" s="128"/>
      <c r="D116" s="128"/>
      <c r="E116" s="128"/>
      <c r="F116" s="128"/>
      <c r="G116" s="128"/>
      <c r="H116" s="128"/>
      <c r="I116" s="128"/>
      <c r="J116" s="128"/>
      <c r="K116" s="128"/>
      <c r="L116" s="128"/>
      <c r="M116" s="128"/>
      <c r="N116" s="128"/>
      <c r="O116" s="128"/>
      <c r="P116" s="128"/>
      <c r="Q116" s="128"/>
    </row>
    <row r="117" spans="2:17" x14ac:dyDescent="0.2">
      <c r="B117" s="128"/>
      <c r="C117" s="128"/>
      <c r="D117" s="128"/>
      <c r="E117" s="128"/>
      <c r="F117" s="128"/>
      <c r="G117" s="128"/>
      <c r="H117" s="128"/>
      <c r="I117" s="128"/>
      <c r="J117" s="128"/>
      <c r="K117" s="128"/>
      <c r="L117" s="128"/>
      <c r="M117" s="128"/>
      <c r="N117" s="128"/>
      <c r="O117" s="128"/>
      <c r="P117" s="128"/>
      <c r="Q117" s="128"/>
    </row>
    <row r="118" spans="2:17" x14ac:dyDescent="0.2">
      <c r="B118" s="128"/>
      <c r="C118" s="128"/>
      <c r="D118" s="128"/>
      <c r="E118" s="128"/>
      <c r="F118" s="128"/>
      <c r="G118" s="128"/>
      <c r="H118" s="128"/>
      <c r="I118" s="128"/>
      <c r="J118" s="128"/>
      <c r="K118" s="128"/>
      <c r="L118" s="128"/>
      <c r="M118" s="128"/>
      <c r="N118" s="128"/>
      <c r="O118" s="128"/>
      <c r="P118" s="128"/>
      <c r="Q118" s="128"/>
    </row>
    <row r="119" spans="2:17" x14ac:dyDescent="0.2">
      <c r="B119" s="128"/>
      <c r="C119" s="128"/>
      <c r="D119" s="128"/>
      <c r="E119" s="128"/>
      <c r="F119" s="128"/>
      <c r="G119" s="128"/>
      <c r="H119" s="128"/>
      <c r="I119" s="128"/>
      <c r="J119" s="128"/>
      <c r="K119" s="128"/>
      <c r="L119" s="128"/>
      <c r="M119" s="128"/>
      <c r="N119" s="128"/>
      <c r="O119" s="128"/>
      <c r="P119" s="128"/>
      <c r="Q119" s="128"/>
    </row>
    <row r="120" spans="2:17" x14ac:dyDescent="0.2">
      <c r="B120" s="128"/>
      <c r="C120" s="128"/>
      <c r="D120" s="128"/>
      <c r="E120" s="128"/>
      <c r="F120" s="128"/>
      <c r="G120" s="128"/>
      <c r="H120" s="128"/>
      <c r="I120" s="128"/>
      <c r="J120" s="128"/>
      <c r="K120" s="128"/>
      <c r="L120" s="128"/>
      <c r="M120" s="128"/>
      <c r="N120" s="128"/>
      <c r="O120" s="128"/>
      <c r="P120" s="128"/>
      <c r="Q120" s="128"/>
    </row>
    <row r="121" spans="2:17" x14ac:dyDescent="0.2">
      <c r="B121" s="128"/>
      <c r="C121" s="128"/>
      <c r="D121" s="128"/>
      <c r="E121" s="128"/>
      <c r="F121" s="128"/>
      <c r="G121" s="128"/>
      <c r="H121" s="128"/>
      <c r="I121" s="128"/>
      <c r="J121" s="128"/>
      <c r="K121" s="128"/>
      <c r="L121" s="128"/>
      <c r="M121" s="128"/>
      <c r="N121" s="128"/>
      <c r="O121" s="128"/>
      <c r="P121" s="128"/>
      <c r="Q121" s="128"/>
    </row>
    <row r="122" spans="2:17" x14ac:dyDescent="0.2">
      <c r="B122" s="128"/>
      <c r="C122" s="128"/>
      <c r="D122" s="128"/>
      <c r="E122" s="128"/>
      <c r="F122" s="128"/>
      <c r="G122" s="128"/>
      <c r="H122" s="128"/>
      <c r="I122" s="128"/>
      <c r="J122" s="128"/>
      <c r="K122" s="128"/>
      <c r="L122" s="128"/>
      <c r="M122" s="128"/>
      <c r="N122" s="128"/>
      <c r="O122" s="128"/>
      <c r="P122" s="128"/>
      <c r="Q122" s="128"/>
    </row>
    <row r="123" spans="2:17" x14ac:dyDescent="0.2">
      <c r="B123" s="128"/>
      <c r="C123" s="128"/>
      <c r="D123" s="128"/>
      <c r="E123" s="128"/>
      <c r="F123" s="128"/>
      <c r="G123" s="128"/>
      <c r="H123" s="128"/>
      <c r="I123" s="128"/>
      <c r="J123" s="128"/>
      <c r="K123" s="128"/>
      <c r="L123" s="128"/>
      <c r="M123" s="128"/>
      <c r="N123" s="128"/>
      <c r="O123" s="128"/>
      <c r="P123" s="128"/>
      <c r="Q123" s="128"/>
    </row>
    <row r="124" spans="2:17" x14ac:dyDescent="0.2">
      <c r="B124" s="128"/>
      <c r="C124" s="128"/>
      <c r="D124" s="128"/>
      <c r="E124" s="128"/>
      <c r="F124" s="128"/>
      <c r="G124" s="128"/>
      <c r="H124" s="128"/>
      <c r="I124" s="128"/>
      <c r="J124" s="128"/>
      <c r="K124" s="128"/>
      <c r="L124" s="128"/>
      <c r="M124" s="128"/>
      <c r="N124" s="128"/>
      <c r="O124" s="128"/>
      <c r="P124" s="128"/>
      <c r="Q124" s="128"/>
    </row>
    <row r="125" spans="2:17" x14ac:dyDescent="0.2">
      <c r="B125" s="128"/>
      <c r="C125" s="128"/>
      <c r="D125" s="128"/>
      <c r="E125" s="128"/>
      <c r="F125" s="128"/>
      <c r="G125" s="128"/>
      <c r="H125" s="128"/>
      <c r="I125" s="128"/>
      <c r="J125" s="128"/>
      <c r="K125" s="128"/>
      <c r="L125" s="128"/>
      <c r="M125" s="128"/>
      <c r="N125" s="128"/>
      <c r="O125" s="128"/>
      <c r="P125" s="128"/>
      <c r="Q125" s="128"/>
    </row>
    <row r="126" spans="2:17" x14ac:dyDescent="0.2">
      <c r="B126" s="128"/>
      <c r="C126" s="128"/>
      <c r="D126" s="128"/>
      <c r="E126" s="128"/>
      <c r="F126" s="128"/>
      <c r="G126" s="128"/>
      <c r="H126" s="128"/>
      <c r="I126" s="128"/>
      <c r="J126" s="128"/>
      <c r="K126" s="128"/>
      <c r="L126" s="128"/>
      <c r="M126" s="128"/>
      <c r="N126" s="128"/>
      <c r="O126" s="128"/>
      <c r="P126" s="128"/>
      <c r="Q126" s="128"/>
    </row>
    <row r="127" spans="2:17" x14ac:dyDescent="0.2">
      <c r="B127" s="128"/>
      <c r="C127" s="128"/>
      <c r="D127" s="128"/>
      <c r="E127" s="128"/>
      <c r="F127" s="128"/>
      <c r="G127" s="128"/>
      <c r="H127" s="128"/>
      <c r="I127" s="128"/>
      <c r="J127" s="128"/>
      <c r="K127" s="128"/>
      <c r="L127" s="128"/>
      <c r="M127" s="128"/>
      <c r="N127" s="128"/>
      <c r="O127" s="128"/>
      <c r="P127" s="128"/>
      <c r="Q127" s="128"/>
    </row>
    <row r="128" spans="2:17" x14ac:dyDescent="0.2">
      <c r="B128" s="128"/>
      <c r="C128" s="128"/>
      <c r="D128" s="128"/>
      <c r="E128" s="128"/>
      <c r="F128" s="128"/>
      <c r="G128" s="128"/>
      <c r="H128" s="128"/>
      <c r="I128" s="128"/>
      <c r="J128" s="128"/>
      <c r="K128" s="128"/>
      <c r="L128" s="128"/>
      <c r="M128" s="128"/>
      <c r="N128" s="128"/>
      <c r="O128" s="128"/>
      <c r="P128" s="128"/>
      <c r="Q128" s="128"/>
    </row>
    <row r="129" spans="2:17" x14ac:dyDescent="0.2">
      <c r="B129" s="128"/>
      <c r="C129" s="128"/>
      <c r="D129" s="128"/>
      <c r="E129" s="128"/>
      <c r="F129" s="128"/>
      <c r="G129" s="128"/>
      <c r="H129" s="128"/>
      <c r="I129" s="128"/>
      <c r="J129" s="128"/>
      <c r="K129" s="128"/>
      <c r="L129" s="128"/>
      <c r="M129" s="128"/>
      <c r="N129" s="128"/>
      <c r="O129" s="128"/>
      <c r="P129" s="128"/>
      <c r="Q129" s="128"/>
    </row>
    <row r="130" spans="2:17" x14ac:dyDescent="0.2">
      <c r="B130" s="128"/>
      <c r="C130" s="128"/>
      <c r="D130" s="128"/>
      <c r="E130" s="128"/>
      <c r="F130" s="128"/>
      <c r="G130" s="128"/>
      <c r="H130" s="128"/>
      <c r="I130" s="128"/>
      <c r="J130" s="128"/>
      <c r="K130" s="128"/>
      <c r="L130" s="128"/>
      <c r="M130" s="128"/>
      <c r="N130" s="128"/>
      <c r="O130" s="128"/>
      <c r="P130" s="128"/>
      <c r="Q130" s="128"/>
    </row>
    <row r="131" spans="2:17" x14ac:dyDescent="0.2">
      <c r="B131" s="128"/>
      <c r="C131" s="128"/>
      <c r="D131" s="128"/>
      <c r="E131" s="128"/>
      <c r="F131" s="128"/>
      <c r="G131" s="128"/>
      <c r="H131" s="128"/>
      <c r="I131" s="128"/>
      <c r="J131" s="128"/>
      <c r="K131" s="128"/>
      <c r="L131" s="128"/>
      <c r="M131" s="128"/>
      <c r="N131" s="128"/>
      <c r="O131" s="128"/>
      <c r="P131" s="128"/>
      <c r="Q131" s="128"/>
    </row>
    <row r="132" spans="2:17" x14ac:dyDescent="0.2">
      <c r="B132" s="128"/>
      <c r="C132" s="128"/>
      <c r="D132" s="128"/>
      <c r="E132" s="128"/>
      <c r="F132" s="128"/>
      <c r="G132" s="128"/>
      <c r="H132" s="128"/>
      <c r="I132" s="128"/>
      <c r="J132" s="128"/>
      <c r="K132" s="128"/>
      <c r="L132" s="128"/>
      <c r="M132" s="128"/>
      <c r="N132" s="128"/>
      <c r="O132" s="128"/>
      <c r="P132" s="128"/>
      <c r="Q132" s="128"/>
    </row>
    <row r="133" spans="2:17" x14ac:dyDescent="0.2">
      <c r="B133" s="128"/>
      <c r="C133" s="128"/>
      <c r="D133" s="128"/>
      <c r="E133" s="128"/>
      <c r="F133" s="128"/>
      <c r="G133" s="128"/>
      <c r="H133" s="128"/>
      <c r="I133" s="128"/>
      <c r="J133" s="128"/>
      <c r="K133" s="128"/>
      <c r="L133" s="128"/>
      <c r="M133" s="128"/>
      <c r="N133" s="128"/>
      <c r="O133" s="128"/>
      <c r="P133" s="128"/>
      <c r="Q133" s="128"/>
    </row>
    <row r="134" spans="2:17" x14ac:dyDescent="0.2">
      <c r="B134" s="128"/>
      <c r="C134" s="128"/>
      <c r="D134" s="128"/>
      <c r="E134" s="128"/>
      <c r="F134" s="128"/>
      <c r="G134" s="128"/>
      <c r="H134" s="128"/>
      <c r="I134" s="128"/>
      <c r="J134" s="128"/>
      <c r="K134" s="128"/>
      <c r="L134" s="128"/>
      <c r="M134" s="128"/>
      <c r="N134" s="128"/>
      <c r="O134" s="128"/>
      <c r="P134" s="128"/>
      <c r="Q134" s="128"/>
    </row>
    <row r="135" spans="2:17" x14ac:dyDescent="0.2">
      <c r="B135" s="128"/>
      <c r="C135" s="128"/>
      <c r="D135" s="128"/>
      <c r="E135" s="128"/>
      <c r="F135" s="128"/>
      <c r="G135" s="128"/>
      <c r="H135" s="128"/>
      <c r="I135" s="128"/>
      <c r="J135" s="128"/>
      <c r="K135" s="128"/>
      <c r="L135" s="128"/>
      <c r="M135" s="128"/>
      <c r="N135" s="128"/>
      <c r="O135" s="128"/>
      <c r="P135" s="128"/>
      <c r="Q135" s="128"/>
    </row>
    <row r="136" spans="2:17" x14ac:dyDescent="0.2">
      <c r="B136" s="128"/>
      <c r="C136" s="128"/>
      <c r="D136" s="128"/>
      <c r="E136" s="128"/>
      <c r="F136" s="128"/>
      <c r="G136" s="128"/>
      <c r="H136" s="128"/>
      <c r="I136" s="128"/>
      <c r="J136" s="128"/>
      <c r="K136" s="128"/>
      <c r="L136" s="128"/>
      <c r="M136" s="128"/>
      <c r="N136" s="128"/>
      <c r="O136" s="128"/>
      <c r="P136" s="128"/>
      <c r="Q136" s="128"/>
    </row>
    <row r="137" spans="2:17" x14ac:dyDescent="0.2">
      <c r="B137" s="128"/>
      <c r="C137" s="128"/>
      <c r="D137" s="128"/>
      <c r="E137" s="128"/>
      <c r="F137" s="128"/>
      <c r="G137" s="128"/>
      <c r="H137" s="128"/>
      <c r="I137" s="128"/>
      <c r="J137" s="128"/>
      <c r="K137" s="128"/>
      <c r="L137" s="128"/>
      <c r="M137" s="128"/>
      <c r="N137" s="128"/>
      <c r="O137" s="128"/>
      <c r="P137" s="128"/>
      <c r="Q137" s="128"/>
    </row>
    <row r="138" spans="2:17" x14ac:dyDescent="0.2">
      <c r="B138" s="128"/>
      <c r="C138" s="128"/>
      <c r="D138" s="128"/>
      <c r="E138" s="128"/>
      <c r="F138" s="128"/>
      <c r="G138" s="128"/>
      <c r="H138" s="128"/>
      <c r="I138" s="128"/>
      <c r="J138" s="128"/>
      <c r="K138" s="128"/>
      <c r="L138" s="128"/>
      <c r="M138" s="128"/>
      <c r="N138" s="128"/>
      <c r="O138" s="128"/>
      <c r="P138" s="128"/>
      <c r="Q138" s="128"/>
    </row>
    <row r="139" spans="2:17" x14ac:dyDescent="0.2">
      <c r="B139" s="128"/>
      <c r="C139" s="128"/>
      <c r="D139" s="128"/>
      <c r="E139" s="128"/>
      <c r="F139" s="128"/>
      <c r="G139" s="128"/>
      <c r="H139" s="128"/>
      <c r="I139" s="128"/>
      <c r="J139" s="128"/>
      <c r="K139" s="128"/>
      <c r="L139" s="128"/>
      <c r="M139" s="128"/>
      <c r="N139" s="128"/>
      <c r="O139" s="128"/>
      <c r="P139" s="128"/>
      <c r="Q139" s="128"/>
    </row>
    <row r="140" spans="2:17" x14ac:dyDescent="0.2">
      <c r="B140" s="128"/>
      <c r="C140" s="128"/>
      <c r="D140" s="128"/>
      <c r="E140" s="128"/>
      <c r="F140" s="128"/>
      <c r="G140" s="128"/>
      <c r="H140" s="128"/>
      <c r="I140" s="128"/>
      <c r="J140" s="128"/>
      <c r="K140" s="128"/>
      <c r="L140" s="128"/>
      <c r="M140" s="128"/>
      <c r="N140" s="128"/>
      <c r="O140" s="128"/>
      <c r="P140" s="128"/>
      <c r="Q140" s="128"/>
    </row>
    <row r="141" spans="2:17" x14ac:dyDescent="0.2">
      <c r="B141" s="128"/>
      <c r="C141" s="128"/>
      <c r="D141" s="128"/>
      <c r="E141" s="128"/>
      <c r="F141" s="128"/>
      <c r="G141" s="128"/>
      <c r="H141" s="128"/>
      <c r="I141" s="128"/>
      <c r="J141" s="128"/>
      <c r="K141" s="128"/>
      <c r="L141" s="128"/>
      <c r="M141" s="128"/>
      <c r="N141" s="128"/>
      <c r="O141" s="128"/>
      <c r="P141" s="128"/>
      <c r="Q141" s="128"/>
    </row>
    <row r="142" spans="2:17" x14ac:dyDescent="0.2">
      <c r="B142" s="128"/>
      <c r="C142" s="128"/>
      <c r="D142" s="128"/>
      <c r="E142" s="128"/>
      <c r="F142" s="128"/>
      <c r="G142" s="128"/>
      <c r="H142" s="128"/>
      <c r="I142" s="128"/>
      <c r="J142" s="128"/>
      <c r="K142" s="128"/>
      <c r="L142" s="128"/>
      <c r="M142" s="128"/>
      <c r="N142" s="128"/>
      <c r="O142" s="128"/>
      <c r="P142" s="128"/>
      <c r="Q142" s="128"/>
    </row>
    <row r="143" spans="2:17" x14ac:dyDescent="0.2">
      <c r="B143" s="128"/>
      <c r="C143" s="128"/>
      <c r="D143" s="128"/>
      <c r="E143" s="128"/>
      <c r="F143" s="128"/>
      <c r="G143" s="128"/>
      <c r="H143" s="128"/>
      <c r="I143" s="128"/>
      <c r="J143" s="128"/>
      <c r="K143" s="128"/>
      <c r="L143" s="128"/>
      <c r="M143" s="128"/>
      <c r="N143" s="128"/>
      <c r="O143" s="128"/>
      <c r="P143" s="128"/>
      <c r="Q143" s="128"/>
    </row>
    <row r="144" spans="2:17" x14ac:dyDescent="0.2">
      <c r="B144" s="128"/>
      <c r="C144" s="128"/>
      <c r="D144" s="128"/>
      <c r="E144" s="128"/>
      <c r="F144" s="128"/>
      <c r="G144" s="128"/>
      <c r="H144" s="128"/>
      <c r="I144" s="128"/>
      <c r="J144" s="128"/>
      <c r="K144" s="128"/>
      <c r="L144" s="128"/>
      <c r="M144" s="128"/>
      <c r="N144" s="128"/>
      <c r="O144" s="128"/>
      <c r="P144" s="128"/>
      <c r="Q144" s="128"/>
    </row>
    <row r="145" spans="2:17" x14ac:dyDescent="0.2">
      <c r="B145" s="128"/>
      <c r="C145" s="128"/>
      <c r="D145" s="128"/>
      <c r="E145" s="128"/>
      <c r="F145" s="128"/>
      <c r="G145" s="128"/>
      <c r="H145" s="128"/>
      <c r="I145" s="128"/>
      <c r="J145" s="128"/>
      <c r="K145" s="128"/>
      <c r="L145" s="128"/>
      <c r="M145" s="128"/>
      <c r="N145" s="128"/>
      <c r="O145" s="128"/>
      <c r="P145" s="128"/>
      <c r="Q145" s="128"/>
    </row>
    <row r="146" spans="2:17" x14ac:dyDescent="0.2">
      <c r="B146" s="128"/>
      <c r="C146" s="128"/>
      <c r="D146" s="128"/>
      <c r="E146" s="128"/>
      <c r="F146" s="128"/>
      <c r="G146" s="128"/>
      <c r="H146" s="128"/>
      <c r="I146" s="128"/>
      <c r="J146" s="128"/>
      <c r="K146" s="128"/>
      <c r="L146" s="128"/>
      <c r="M146" s="128"/>
      <c r="N146" s="128"/>
      <c r="O146" s="128"/>
      <c r="P146" s="128"/>
      <c r="Q146" s="128"/>
    </row>
    <row r="147" spans="2:17" x14ac:dyDescent="0.2">
      <c r="B147" s="128"/>
      <c r="C147" s="128"/>
      <c r="D147" s="128"/>
      <c r="E147" s="128"/>
      <c r="F147" s="128"/>
      <c r="G147" s="128"/>
      <c r="H147" s="128"/>
      <c r="I147" s="128"/>
      <c r="J147" s="128"/>
      <c r="K147" s="128"/>
      <c r="L147" s="128"/>
      <c r="M147" s="128"/>
      <c r="N147" s="128"/>
      <c r="O147" s="128"/>
      <c r="P147" s="128"/>
      <c r="Q147" s="128"/>
    </row>
    <row r="148" spans="2:17" x14ac:dyDescent="0.2">
      <c r="B148" s="128"/>
      <c r="C148" s="128"/>
      <c r="D148" s="128"/>
      <c r="E148" s="128"/>
      <c r="F148" s="128"/>
      <c r="G148" s="128"/>
      <c r="H148" s="128"/>
      <c r="I148" s="128"/>
      <c r="J148" s="128"/>
      <c r="K148" s="128"/>
      <c r="L148" s="128"/>
      <c r="M148" s="128"/>
      <c r="N148" s="128"/>
      <c r="O148" s="128"/>
      <c r="P148" s="128"/>
      <c r="Q148" s="128"/>
    </row>
    <row r="149" spans="2:17" x14ac:dyDescent="0.2">
      <c r="B149" s="128"/>
      <c r="C149" s="128"/>
      <c r="D149" s="128"/>
      <c r="E149" s="128"/>
      <c r="F149" s="128"/>
      <c r="G149" s="128"/>
      <c r="H149" s="128"/>
      <c r="I149" s="128"/>
      <c r="J149" s="128"/>
      <c r="K149" s="128"/>
      <c r="L149" s="128"/>
      <c r="M149" s="128"/>
      <c r="N149" s="128"/>
      <c r="O149" s="128"/>
      <c r="P149" s="128"/>
      <c r="Q149" s="128"/>
    </row>
    <row r="150" spans="2:17" x14ac:dyDescent="0.2">
      <c r="B150" s="128"/>
      <c r="C150" s="128"/>
      <c r="D150" s="128"/>
      <c r="E150" s="128"/>
      <c r="F150" s="128"/>
      <c r="G150" s="128"/>
      <c r="H150" s="128"/>
      <c r="I150" s="128"/>
      <c r="J150" s="128"/>
      <c r="K150" s="128"/>
      <c r="L150" s="128"/>
      <c r="M150" s="128"/>
      <c r="N150" s="128"/>
      <c r="O150" s="128"/>
      <c r="P150" s="128"/>
      <c r="Q150" s="128"/>
    </row>
    <row r="151" spans="2:17" x14ac:dyDescent="0.2">
      <c r="B151" s="128"/>
      <c r="C151" s="128"/>
      <c r="D151" s="128"/>
      <c r="E151" s="128"/>
      <c r="F151" s="128"/>
      <c r="G151" s="128"/>
      <c r="H151" s="128"/>
      <c r="I151" s="128"/>
      <c r="J151" s="128"/>
      <c r="K151" s="128"/>
      <c r="L151" s="128"/>
      <c r="M151" s="128"/>
      <c r="N151" s="128"/>
      <c r="O151" s="128"/>
      <c r="P151" s="128"/>
      <c r="Q151" s="128"/>
    </row>
    <row r="152" spans="2:17" x14ac:dyDescent="0.2">
      <c r="B152" s="128"/>
      <c r="C152" s="128"/>
      <c r="D152" s="128"/>
      <c r="E152" s="128"/>
      <c r="F152" s="128"/>
      <c r="G152" s="128"/>
      <c r="H152" s="128"/>
      <c r="I152" s="128"/>
      <c r="J152" s="128"/>
      <c r="K152" s="128"/>
      <c r="L152" s="128"/>
      <c r="M152" s="128"/>
      <c r="N152" s="128"/>
      <c r="O152" s="128"/>
      <c r="P152" s="128"/>
      <c r="Q152" s="128"/>
    </row>
    <row r="153" spans="2:17" x14ac:dyDescent="0.2">
      <c r="B153" s="128"/>
      <c r="C153" s="128"/>
      <c r="D153" s="128"/>
      <c r="E153" s="128"/>
      <c r="F153" s="128"/>
      <c r="G153" s="128"/>
      <c r="H153" s="128"/>
      <c r="I153" s="128"/>
      <c r="J153" s="128"/>
      <c r="K153" s="128"/>
      <c r="L153" s="128"/>
      <c r="M153" s="128"/>
      <c r="N153" s="128"/>
      <c r="O153" s="128"/>
      <c r="P153" s="128"/>
      <c r="Q153" s="128"/>
    </row>
    <row r="154" spans="2:17" x14ac:dyDescent="0.2">
      <c r="B154" s="128"/>
      <c r="C154" s="128"/>
      <c r="D154" s="128"/>
      <c r="E154" s="128"/>
      <c r="F154" s="128"/>
      <c r="G154" s="128"/>
      <c r="H154" s="128"/>
      <c r="I154" s="128"/>
      <c r="J154" s="128"/>
      <c r="K154" s="128"/>
      <c r="L154" s="128"/>
      <c r="M154" s="128"/>
      <c r="N154" s="128"/>
      <c r="O154" s="128"/>
      <c r="P154" s="128"/>
      <c r="Q154" s="128"/>
    </row>
    <row r="155" spans="2:17" x14ac:dyDescent="0.2">
      <c r="B155" s="128"/>
      <c r="C155" s="128"/>
      <c r="D155" s="128"/>
      <c r="E155" s="128"/>
      <c r="F155" s="128"/>
      <c r="G155" s="128"/>
      <c r="H155" s="128"/>
      <c r="I155" s="128"/>
      <c r="J155" s="128"/>
      <c r="K155" s="128"/>
      <c r="L155" s="128"/>
      <c r="M155" s="128"/>
      <c r="N155" s="128"/>
      <c r="O155" s="128"/>
      <c r="P155" s="128"/>
      <c r="Q155" s="128"/>
    </row>
    <row r="156" spans="2:17" x14ac:dyDescent="0.2">
      <c r="B156" s="128"/>
      <c r="C156" s="128"/>
      <c r="D156" s="128"/>
      <c r="E156" s="128"/>
      <c r="F156" s="128"/>
      <c r="G156" s="128"/>
      <c r="H156" s="128"/>
      <c r="I156" s="128"/>
      <c r="J156" s="128"/>
      <c r="K156" s="128"/>
      <c r="L156" s="128"/>
      <c r="M156" s="128"/>
      <c r="N156" s="128"/>
      <c r="O156" s="128"/>
      <c r="P156" s="128"/>
      <c r="Q156" s="128"/>
    </row>
    <row r="157" spans="2:17" x14ac:dyDescent="0.2">
      <c r="B157" s="128"/>
      <c r="C157" s="128"/>
      <c r="D157" s="128"/>
      <c r="E157" s="128"/>
      <c r="F157" s="128"/>
      <c r="G157" s="128"/>
      <c r="H157" s="128"/>
      <c r="I157" s="128"/>
      <c r="J157" s="128"/>
      <c r="K157" s="128"/>
      <c r="L157" s="128"/>
      <c r="M157" s="128"/>
      <c r="N157" s="128"/>
      <c r="O157" s="128"/>
      <c r="P157" s="128"/>
      <c r="Q157" s="128"/>
    </row>
    <row r="158" spans="2:17" x14ac:dyDescent="0.2">
      <c r="B158" s="128"/>
      <c r="C158" s="128"/>
      <c r="D158" s="128"/>
      <c r="E158" s="128"/>
      <c r="F158" s="128"/>
      <c r="G158" s="128"/>
      <c r="H158" s="128"/>
      <c r="I158" s="128"/>
      <c r="J158" s="128"/>
      <c r="K158" s="128"/>
      <c r="L158" s="128"/>
      <c r="M158" s="128"/>
      <c r="N158" s="128"/>
      <c r="O158" s="128"/>
      <c r="P158" s="128"/>
      <c r="Q158" s="128"/>
    </row>
    <row r="159" spans="2:17" x14ac:dyDescent="0.2">
      <c r="B159" s="128"/>
      <c r="C159" s="128"/>
      <c r="D159" s="128"/>
      <c r="E159" s="128"/>
      <c r="F159" s="128"/>
      <c r="G159" s="128"/>
      <c r="H159" s="128"/>
      <c r="I159" s="128"/>
      <c r="J159" s="128"/>
      <c r="K159" s="128"/>
      <c r="L159" s="128"/>
      <c r="M159" s="128"/>
      <c r="N159" s="128"/>
      <c r="O159" s="128"/>
      <c r="P159" s="128"/>
      <c r="Q159" s="128"/>
    </row>
    <row r="160" spans="2:17" x14ac:dyDescent="0.2">
      <c r="B160" s="128"/>
      <c r="C160" s="128"/>
      <c r="D160" s="128"/>
      <c r="E160" s="128"/>
      <c r="F160" s="128"/>
      <c r="G160" s="128"/>
      <c r="H160" s="128"/>
      <c r="I160" s="128"/>
      <c r="J160" s="128"/>
      <c r="K160" s="128"/>
      <c r="L160" s="128"/>
      <c r="M160" s="128"/>
      <c r="N160" s="128"/>
      <c r="O160" s="128"/>
      <c r="P160" s="128"/>
      <c r="Q160" s="128"/>
    </row>
    <row r="161" spans="2:17" x14ac:dyDescent="0.2">
      <c r="B161" s="128"/>
      <c r="C161" s="128"/>
      <c r="D161" s="128"/>
      <c r="E161" s="128"/>
      <c r="F161" s="128"/>
      <c r="G161" s="128"/>
      <c r="H161" s="128"/>
      <c r="I161" s="128"/>
      <c r="J161" s="128"/>
      <c r="K161" s="128"/>
      <c r="L161" s="128"/>
      <c r="M161" s="128"/>
      <c r="N161" s="128"/>
      <c r="O161" s="128"/>
      <c r="P161" s="128"/>
      <c r="Q161" s="128"/>
    </row>
    <row r="162" spans="2:17" x14ac:dyDescent="0.2">
      <c r="B162" s="128"/>
      <c r="C162" s="128"/>
      <c r="D162" s="128"/>
      <c r="E162" s="128"/>
      <c r="F162" s="128"/>
      <c r="G162" s="128"/>
      <c r="H162" s="128"/>
      <c r="I162" s="128"/>
      <c r="J162" s="128"/>
      <c r="K162" s="128"/>
      <c r="L162" s="128"/>
      <c r="M162" s="128"/>
      <c r="N162" s="128"/>
      <c r="O162" s="128"/>
      <c r="P162" s="128"/>
      <c r="Q162" s="128"/>
    </row>
    <row r="163" spans="2:17" x14ac:dyDescent="0.2">
      <c r="B163" s="128"/>
      <c r="C163" s="128"/>
      <c r="D163" s="128"/>
      <c r="E163" s="128"/>
      <c r="F163" s="128"/>
      <c r="G163" s="128"/>
      <c r="H163" s="128"/>
      <c r="I163" s="128"/>
      <c r="J163" s="128"/>
      <c r="K163" s="128"/>
      <c r="L163" s="128"/>
      <c r="M163" s="128"/>
      <c r="N163" s="128"/>
      <c r="O163" s="128"/>
      <c r="P163" s="128"/>
      <c r="Q163" s="128"/>
    </row>
    <row r="164" spans="2:17" x14ac:dyDescent="0.2">
      <c r="B164" s="128"/>
      <c r="C164" s="128"/>
      <c r="D164" s="128"/>
      <c r="E164" s="128"/>
      <c r="F164" s="128"/>
      <c r="G164" s="128"/>
      <c r="H164" s="128"/>
      <c r="I164" s="128"/>
      <c r="J164" s="128"/>
      <c r="K164" s="128"/>
      <c r="L164" s="128"/>
      <c r="M164" s="128"/>
      <c r="N164" s="128"/>
      <c r="O164" s="128"/>
      <c r="P164" s="128"/>
      <c r="Q164" s="128"/>
    </row>
    <row r="165" spans="2:17" x14ac:dyDescent="0.2">
      <c r="B165" s="128"/>
      <c r="C165" s="128"/>
      <c r="D165" s="128"/>
      <c r="E165" s="128"/>
      <c r="F165" s="128"/>
      <c r="G165" s="128"/>
      <c r="H165" s="128"/>
      <c r="I165" s="128"/>
      <c r="J165" s="128"/>
      <c r="K165" s="128"/>
      <c r="L165" s="128"/>
      <c r="M165" s="128"/>
      <c r="N165" s="128"/>
      <c r="O165" s="128"/>
      <c r="P165" s="128"/>
      <c r="Q165" s="128"/>
    </row>
    <row r="166" spans="2:17" x14ac:dyDescent="0.2">
      <c r="B166" s="128"/>
      <c r="C166" s="128"/>
      <c r="D166" s="128"/>
      <c r="E166" s="128"/>
      <c r="F166" s="128"/>
      <c r="G166" s="128"/>
      <c r="H166" s="128"/>
      <c r="I166" s="128"/>
      <c r="J166" s="128"/>
      <c r="K166" s="128"/>
      <c r="L166" s="128"/>
      <c r="M166" s="128"/>
      <c r="N166" s="128"/>
      <c r="O166" s="128"/>
      <c r="P166" s="128"/>
      <c r="Q166" s="128"/>
    </row>
    <row r="167" spans="2:17" x14ac:dyDescent="0.2">
      <c r="B167" s="128"/>
      <c r="C167" s="128"/>
      <c r="D167" s="128"/>
      <c r="E167" s="128"/>
      <c r="F167" s="128"/>
      <c r="G167" s="128"/>
      <c r="H167" s="128"/>
      <c r="I167" s="128"/>
      <c r="J167" s="128"/>
      <c r="K167" s="128"/>
      <c r="L167" s="128"/>
      <c r="M167" s="128"/>
      <c r="N167" s="128"/>
      <c r="O167" s="128"/>
      <c r="P167" s="128"/>
      <c r="Q167" s="128"/>
    </row>
    <row r="168" spans="2:17" x14ac:dyDescent="0.2">
      <c r="B168" s="128"/>
      <c r="C168" s="128"/>
      <c r="D168" s="128"/>
      <c r="E168" s="128"/>
      <c r="F168" s="128"/>
      <c r="G168" s="128"/>
      <c r="H168" s="128"/>
      <c r="I168" s="128"/>
      <c r="J168" s="128"/>
      <c r="K168" s="128"/>
      <c r="L168" s="128"/>
      <c r="M168" s="128"/>
      <c r="N168" s="128"/>
      <c r="O168" s="128"/>
      <c r="P168" s="128"/>
      <c r="Q168" s="128"/>
    </row>
    <row r="169" spans="2:17" x14ac:dyDescent="0.2">
      <c r="B169" s="128"/>
      <c r="C169" s="128"/>
      <c r="D169" s="128"/>
      <c r="E169" s="128"/>
      <c r="F169" s="128"/>
      <c r="G169" s="128"/>
      <c r="H169" s="128"/>
      <c r="I169" s="128"/>
      <c r="J169" s="128"/>
      <c r="K169" s="128"/>
      <c r="L169" s="128"/>
      <c r="M169" s="128"/>
      <c r="N169" s="128"/>
      <c r="O169" s="128"/>
      <c r="P169" s="128"/>
      <c r="Q169" s="128"/>
    </row>
    <row r="170" spans="2:17" x14ac:dyDescent="0.2">
      <c r="B170" s="128"/>
      <c r="C170" s="128"/>
      <c r="D170" s="128"/>
      <c r="E170" s="128"/>
      <c r="F170" s="128"/>
      <c r="G170" s="128"/>
      <c r="H170" s="128"/>
      <c r="I170" s="128"/>
      <c r="J170" s="128"/>
      <c r="K170" s="128"/>
      <c r="L170" s="128"/>
      <c r="M170" s="128"/>
      <c r="N170" s="128"/>
      <c r="O170" s="128"/>
      <c r="P170" s="128"/>
      <c r="Q170" s="128"/>
    </row>
    <row r="171" spans="2:17" x14ac:dyDescent="0.2">
      <c r="B171" s="128"/>
      <c r="C171" s="128"/>
      <c r="D171" s="128"/>
      <c r="E171" s="128"/>
      <c r="F171" s="128"/>
      <c r="G171" s="128"/>
      <c r="H171" s="128"/>
      <c r="I171" s="128"/>
      <c r="J171" s="128"/>
      <c r="K171" s="128"/>
      <c r="L171" s="128"/>
      <c r="M171" s="128"/>
      <c r="N171" s="128"/>
      <c r="O171" s="128"/>
      <c r="P171" s="128"/>
      <c r="Q171" s="128"/>
    </row>
    <row r="172" spans="2:17" x14ac:dyDescent="0.2">
      <c r="B172" s="128"/>
      <c r="C172" s="128"/>
      <c r="D172" s="128"/>
      <c r="E172" s="128"/>
      <c r="F172" s="128"/>
      <c r="G172" s="128"/>
      <c r="H172" s="128"/>
      <c r="I172" s="128"/>
      <c r="J172" s="128"/>
      <c r="K172" s="128"/>
      <c r="L172" s="128"/>
      <c r="M172" s="128"/>
      <c r="N172" s="128"/>
      <c r="O172" s="128"/>
      <c r="P172" s="128"/>
      <c r="Q172" s="128"/>
    </row>
    <row r="173" spans="2:17" x14ac:dyDescent="0.2">
      <c r="B173" s="128"/>
      <c r="C173" s="128"/>
      <c r="D173" s="128"/>
      <c r="E173" s="128"/>
      <c r="F173" s="128"/>
      <c r="G173" s="128"/>
      <c r="H173" s="128"/>
      <c r="I173" s="128"/>
      <c r="J173" s="128"/>
      <c r="K173" s="128"/>
      <c r="L173" s="128"/>
      <c r="M173" s="128"/>
      <c r="N173" s="128"/>
      <c r="O173" s="128"/>
      <c r="P173" s="128"/>
      <c r="Q173" s="128"/>
    </row>
    <row r="174" spans="2:17" x14ac:dyDescent="0.2">
      <c r="B174" s="128"/>
      <c r="C174" s="128"/>
      <c r="D174" s="128"/>
      <c r="E174" s="128"/>
      <c r="F174" s="128"/>
      <c r="G174" s="128"/>
      <c r="H174" s="128"/>
      <c r="I174" s="128"/>
      <c r="J174" s="128"/>
      <c r="K174" s="128"/>
      <c r="L174" s="128"/>
      <c r="M174" s="128"/>
      <c r="N174" s="128"/>
      <c r="O174" s="128"/>
      <c r="P174" s="128"/>
      <c r="Q174" s="128"/>
    </row>
    <row r="175" spans="2:17" x14ac:dyDescent="0.2">
      <c r="B175" s="128"/>
      <c r="C175" s="128"/>
      <c r="D175" s="128"/>
      <c r="E175" s="128"/>
      <c r="F175" s="128"/>
      <c r="G175" s="128"/>
      <c r="H175" s="128"/>
      <c r="I175" s="128"/>
      <c r="J175" s="128"/>
      <c r="K175" s="128"/>
      <c r="L175" s="128"/>
      <c r="M175" s="128"/>
      <c r="N175" s="128"/>
      <c r="O175" s="128"/>
      <c r="P175" s="128"/>
      <c r="Q175" s="128"/>
    </row>
    <row r="176" spans="2:17" x14ac:dyDescent="0.2">
      <c r="B176" s="128"/>
      <c r="C176" s="128"/>
      <c r="D176" s="128"/>
      <c r="E176" s="128"/>
      <c r="F176" s="128"/>
      <c r="G176" s="128"/>
      <c r="H176" s="128"/>
      <c r="I176" s="128"/>
      <c r="J176" s="128"/>
      <c r="K176" s="128"/>
      <c r="L176" s="128"/>
      <c r="M176" s="128"/>
      <c r="N176" s="128"/>
      <c r="O176" s="128"/>
      <c r="P176" s="128"/>
      <c r="Q176" s="128"/>
    </row>
    <row r="177" spans="2:17" x14ac:dyDescent="0.2">
      <c r="B177" s="128"/>
      <c r="C177" s="128"/>
      <c r="D177" s="128"/>
      <c r="E177" s="128"/>
      <c r="F177" s="128"/>
      <c r="G177" s="128"/>
      <c r="H177" s="128"/>
      <c r="I177" s="128"/>
      <c r="J177" s="128"/>
      <c r="K177" s="128"/>
      <c r="L177" s="128"/>
      <c r="M177" s="128"/>
      <c r="N177" s="128"/>
      <c r="O177" s="128"/>
      <c r="P177" s="128"/>
      <c r="Q177" s="128"/>
    </row>
    <row r="178" spans="2:17" x14ac:dyDescent="0.2">
      <c r="B178" s="128"/>
      <c r="C178" s="128"/>
      <c r="D178" s="128"/>
      <c r="E178" s="128"/>
      <c r="F178" s="128"/>
      <c r="G178" s="128"/>
      <c r="H178" s="128"/>
      <c r="I178" s="128"/>
      <c r="J178" s="128"/>
      <c r="K178" s="128"/>
      <c r="L178" s="128"/>
      <c r="M178" s="128"/>
      <c r="N178" s="128"/>
      <c r="O178" s="128"/>
      <c r="P178" s="128"/>
      <c r="Q178" s="128"/>
    </row>
    <row r="179" spans="2:17" x14ac:dyDescent="0.2">
      <c r="B179" s="128"/>
      <c r="C179" s="128"/>
      <c r="D179" s="128"/>
      <c r="E179" s="128"/>
      <c r="F179" s="128"/>
      <c r="G179" s="128"/>
      <c r="H179" s="128"/>
      <c r="I179" s="128"/>
      <c r="J179" s="128"/>
      <c r="K179" s="128"/>
      <c r="L179" s="128"/>
      <c r="M179" s="128"/>
      <c r="N179" s="128"/>
      <c r="O179" s="128"/>
      <c r="P179" s="128"/>
      <c r="Q179" s="128"/>
    </row>
    <row r="180" spans="2:17" x14ac:dyDescent="0.2">
      <c r="B180" s="128"/>
      <c r="C180" s="128"/>
      <c r="D180" s="128"/>
      <c r="E180" s="128"/>
      <c r="F180" s="128"/>
      <c r="G180" s="128"/>
      <c r="H180" s="128"/>
      <c r="I180" s="128"/>
      <c r="J180" s="128"/>
      <c r="K180" s="128"/>
      <c r="L180" s="128"/>
      <c r="M180" s="128"/>
      <c r="N180" s="128"/>
      <c r="O180" s="128"/>
      <c r="P180" s="128"/>
      <c r="Q180" s="128"/>
    </row>
    <row r="181" spans="2:17" x14ac:dyDescent="0.2">
      <c r="B181" s="128"/>
      <c r="C181" s="128"/>
      <c r="D181" s="128"/>
      <c r="E181" s="128"/>
      <c r="F181" s="128"/>
      <c r="G181" s="128"/>
      <c r="H181" s="128"/>
      <c r="I181" s="128"/>
      <c r="J181" s="128"/>
      <c r="K181" s="128"/>
      <c r="L181" s="128"/>
      <c r="M181" s="128"/>
      <c r="N181" s="128"/>
      <c r="O181" s="128"/>
      <c r="P181" s="128"/>
      <c r="Q181" s="128"/>
    </row>
    <row r="182" spans="2:17" x14ac:dyDescent="0.2">
      <c r="B182" s="128"/>
      <c r="C182" s="128"/>
      <c r="D182" s="128"/>
      <c r="E182" s="128"/>
      <c r="F182" s="128"/>
      <c r="G182" s="128"/>
      <c r="H182" s="128"/>
      <c r="I182" s="128"/>
      <c r="J182" s="128"/>
      <c r="K182" s="128"/>
      <c r="L182" s="128"/>
      <c r="M182" s="128"/>
      <c r="N182" s="128"/>
      <c r="O182" s="128"/>
      <c r="P182" s="128"/>
      <c r="Q182" s="128"/>
    </row>
    <row r="183" spans="2:17" x14ac:dyDescent="0.2">
      <c r="B183" s="128"/>
      <c r="C183" s="128"/>
      <c r="D183" s="128"/>
      <c r="E183" s="128"/>
      <c r="F183" s="128"/>
      <c r="G183" s="128"/>
      <c r="H183" s="128"/>
      <c r="I183" s="128"/>
      <c r="J183" s="128"/>
      <c r="K183" s="128"/>
      <c r="L183" s="128"/>
      <c r="M183" s="128"/>
      <c r="N183" s="128"/>
      <c r="O183" s="128"/>
      <c r="P183" s="128"/>
      <c r="Q183" s="128"/>
    </row>
    <row r="184" spans="2:17" x14ac:dyDescent="0.2">
      <c r="B184" s="128"/>
      <c r="C184" s="128"/>
      <c r="D184" s="128"/>
      <c r="E184" s="128"/>
      <c r="F184" s="128"/>
      <c r="G184" s="128"/>
      <c r="H184" s="128"/>
      <c r="I184" s="128"/>
      <c r="J184" s="128"/>
      <c r="K184" s="128"/>
      <c r="L184" s="128"/>
      <c r="M184" s="128"/>
      <c r="N184" s="128"/>
      <c r="O184" s="128"/>
      <c r="P184" s="128"/>
      <c r="Q184" s="128"/>
    </row>
    <row r="185" spans="2:17" x14ac:dyDescent="0.2">
      <c r="B185" s="128"/>
      <c r="C185" s="128"/>
      <c r="D185" s="128"/>
      <c r="E185" s="128"/>
      <c r="F185" s="128"/>
      <c r="G185" s="128"/>
      <c r="H185" s="128"/>
      <c r="I185" s="128"/>
      <c r="J185" s="128"/>
      <c r="K185" s="128"/>
      <c r="L185" s="128"/>
      <c r="M185" s="128"/>
      <c r="N185" s="128"/>
      <c r="O185" s="128"/>
      <c r="P185" s="128"/>
      <c r="Q185" s="128"/>
    </row>
    <row r="186" spans="2:17" x14ac:dyDescent="0.2">
      <c r="B186" s="128"/>
      <c r="C186" s="128"/>
      <c r="D186" s="128"/>
      <c r="E186" s="128"/>
      <c r="F186" s="128"/>
      <c r="G186" s="128"/>
      <c r="H186" s="128"/>
      <c r="I186" s="128"/>
      <c r="J186" s="128"/>
      <c r="K186" s="128"/>
      <c r="L186" s="128"/>
      <c r="M186" s="128"/>
      <c r="N186" s="128"/>
      <c r="O186" s="128"/>
      <c r="P186" s="128"/>
      <c r="Q186" s="128"/>
    </row>
    <row r="187" spans="2:17" x14ac:dyDescent="0.2">
      <c r="B187" s="128"/>
      <c r="C187" s="128"/>
      <c r="D187" s="128"/>
      <c r="E187" s="128"/>
      <c r="F187" s="128"/>
      <c r="G187" s="128"/>
      <c r="H187" s="128"/>
      <c r="I187" s="128"/>
      <c r="J187" s="128"/>
      <c r="K187" s="128"/>
      <c r="L187" s="128"/>
      <c r="M187" s="128"/>
      <c r="N187" s="128"/>
      <c r="O187" s="128"/>
      <c r="P187" s="128"/>
      <c r="Q187" s="128"/>
    </row>
    <row r="188" spans="2:17" x14ac:dyDescent="0.2">
      <c r="B188" s="128"/>
      <c r="C188" s="128"/>
      <c r="D188" s="128"/>
      <c r="E188" s="128"/>
      <c r="F188" s="128"/>
      <c r="G188" s="128"/>
      <c r="H188" s="128"/>
      <c r="I188" s="128"/>
      <c r="J188" s="128"/>
      <c r="K188" s="128"/>
      <c r="L188" s="128"/>
      <c r="M188" s="128"/>
      <c r="N188" s="128"/>
      <c r="O188" s="128"/>
      <c r="P188" s="128"/>
      <c r="Q188" s="128"/>
    </row>
    <row r="189" spans="2:17" x14ac:dyDescent="0.2">
      <c r="B189" s="128"/>
      <c r="C189" s="128"/>
      <c r="D189" s="128"/>
      <c r="E189" s="128"/>
      <c r="F189" s="128"/>
      <c r="G189" s="128"/>
      <c r="H189" s="128"/>
      <c r="I189" s="128"/>
      <c r="J189" s="128"/>
      <c r="K189" s="128"/>
      <c r="L189" s="128"/>
      <c r="M189" s="128"/>
      <c r="N189" s="128"/>
      <c r="O189" s="128"/>
      <c r="P189" s="128"/>
      <c r="Q189" s="128"/>
    </row>
    <row r="190" spans="2:17" x14ac:dyDescent="0.2">
      <c r="B190" s="128"/>
      <c r="C190" s="128"/>
      <c r="D190" s="128"/>
      <c r="E190" s="128"/>
      <c r="F190" s="128"/>
      <c r="G190" s="128"/>
      <c r="H190" s="128"/>
      <c r="I190" s="128"/>
      <c r="J190" s="128"/>
      <c r="K190" s="128"/>
      <c r="L190" s="128"/>
      <c r="M190" s="128"/>
      <c r="N190" s="128"/>
      <c r="O190" s="128"/>
      <c r="P190" s="128"/>
      <c r="Q190" s="128"/>
    </row>
    <row r="191" spans="2:17" x14ac:dyDescent="0.2">
      <c r="B191" s="128"/>
      <c r="C191" s="128"/>
      <c r="D191" s="128"/>
      <c r="E191" s="128"/>
      <c r="F191" s="128"/>
      <c r="G191" s="128"/>
      <c r="H191" s="128"/>
      <c r="I191" s="128"/>
      <c r="J191" s="128"/>
      <c r="K191" s="128"/>
      <c r="L191" s="128"/>
      <c r="M191" s="128"/>
      <c r="N191" s="128"/>
      <c r="O191" s="128"/>
      <c r="P191" s="128"/>
      <c r="Q191" s="128"/>
    </row>
    <row r="192" spans="2:17" x14ac:dyDescent="0.2">
      <c r="B192" s="128"/>
      <c r="C192" s="128"/>
      <c r="D192" s="128"/>
      <c r="E192" s="128"/>
      <c r="F192" s="128"/>
      <c r="G192" s="128"/>
      <c r="H192" s="128"/>
      <c r="I192" s="128"/>
      <c r="J192" s="128"/>
      <c r="K192" s="128"/>
      <c r="L192" s="128"/>
      <c r="M192" s="128"/>
      <c r="N192" s="128"/>
      <c r="O192" s="128"/>
      <c r="P192" s="128"/>
      <c r="Q192" s="128"/>
    </row>
    <row r="193" spans="2:17" x14ac:dyDescent="0.2">
      <c r="B193" s="128"/>
      <c r="C193" s="128"/>
      <c r="D193" s="128"/>
      <c r="E193" s="128"/>
      <c r="F193" s="128"/>
      <c r="G193" s="128"/>
      <c r="H193" s="128"/>
      <c r="I193" s="128"/>
      <c r="J193" s="128"/>
      <c r="K193" s="128"/>
      <c r="L193" s="128"/>
      <c r="M193" s="128"/>
      <c r="N193" s="128"/>
      <c r="O193" s="128"/>
      <c r="P193" s="128"/>
      <c r="Q193" s="128"/>
    </row>
    <row r="194" spans="2:17" x14ac:dyDescent="0.2">
      <c r="B194" s="128"/>
      <c r="C194" s="128"/>
      <c r="D194" s="128"/>
      <c r="E194" s="128"/>
      <c r="F194" s="128"/>
      <c r="G194" s="128"/>
      <c r="H194" s="128"/>
      <c r="I194" s="128"/>
      <c r="J194" s="128"/>
      <c r="K194" s="128"/>
      <c r="L194" s="128"/>
      <c r="M194" s="128"/>
      <c r="N194" s="128"/>
      <c r="O194" s="128"/>
      <c r="P194" s="128"/>
      <c r="Q194" s="128"/>
    </row>
    <row r="195" spans="2:17" x14ac:dyDescent="0.2">
      <c r="B195" s="128"/>
      <c r="C195" s="128"/>
      <c r="D195" s="128"/>
      <c r="E195" s="128"/>
      <c r="F195" s="128"/>
      <c r="G195" s="128"/>
      <c r="H195" s="128"/>
      <c r="I195" s="128"/>
      <c r="J195" s="128"/>
      <c r="K195" s="128"/>
      <c r="L195" s="128"/>
      <c r="M195" s="128"/>
      <c r="N195" s="128"/>
      <c r="O195" s="128"/>
      <c r="P195" s="128"/>
      <c r="Q195" s="128"/>
    </row>
    <row r="196" spans="2:17" x14ac:dyDescent="0.2">
      <c r="B196" s="128"/>
      <c r="C196" s="128"/>
      <c r="D196" s="128"/>
      <c r="E196" s="128"/>
      <c r="F196" s="128"/>
      <c r="G196" s="128"/>
      <c r="H196" s="128"/>
      <c r="I196" s="128"/>
      <c r="J196" s="128"/>
      <c r="K196" s="128"/>
      <c r="L196" s="128"/>
      <c r="M196" s="128"/>
      <c r="N196" s="128"/>
      <c r="O196" s="128"/>
      <c r="P196" s="128"/>
      <c r="Q196" s="128"/>
    </row>
    <row r="197" spans="2:17" x14ac:dyDescent="0.2">
      <c r="B197" s="128"/>
      <c r="C197" s="128"/>
      <c r="D197" s="128"/>
      <c r="E197" s="128"/>
      <c r="F197" s="128"/>
      <c r="G197" s="128"/>
      <c r="H197" s="128"/>
      <c r="I197" s="128"/>
      <c r="J197" s="128"/>
      <c r="K197" s="128"/>
      <c r="L197" s="128"/>
      <c r="M197" s="128"/>
      <c r="N197" s="128"/>
      <c r="O197" s="128"/>
      <c r="P197" s="128"/>
      <c r="Q197" s="128"/>
    </row>
    <row r="198" spans="2:17" x14ac:dyDescent="0.2">
      <c r="B198" s="128"/>
      <c r="C198" s="128"/>
      <c r="D198" s="128"/>
      <c r="E198" s="128"/>
      <c r="F198" s="128"/>
      <c r="G198" s="128"/>
      <c r="H198" s="128"/>
      <c r="I198" s="128"/>
      <c r="J198" s="128"/>
      <c r="K198" s="128"/>
      <c r="L198" s="128"/>
      <c r="M198" s="128"/>
      <c r="N198" s="128"/>
      <c r="O198" s="128"/>
      <c r="P198" s="128"/>
      <c r="Q198" s="128"/>
    </row>
    <row r="199" spans="2:17" x14ac:dyDescent="0.2">
      <c r="B199" s="128"/>
      <c r="C199" s="128"/>
      <c r="D199" s="128"/>
      <c r="E199" s="128"/>
      <c r="F199" s="128"/>
      <c r="G199" s="128"/>
      <c r="H199" s="128"/>
      <c r="I199" s="128"/>
      <c r="J199" s="128"/>
      <c r="K199" s="128"/>
      <c r="L199" s="128"/>
      <c r="M199" s="128"/>
      <c r="N199" s="128"/>
      <c r="O199" s="128"/>
      <c r="P199" s="128"/>
      <c r="Q199" s="128"/>
    </row>
    <row r="200" spans="2:17" x14ac:dyDescent="0.2">
      <c r="B200" s="128"/>
      <c r="C200" s="128"/>
      <c r="D200" s="128"/>
      <c r="E200" s="128"/>
      <c r="F200" s="128"/>
      <c r="G200" s="128"/>
      <c r="H200" s="128"/>
      <c r="I200" s="128"/>
      <c r="J200" s="128"/>
      <c r="K200" s="128"/>
      <c r="L200" s="128"/>
      <c r="M200" s="128"/>
      <c r="N200" s="128"/>
      <c r="O200" s="128"/>
      <c r="P200" s="128"/>
      <c r="Q200" s="128"/>
    </row>
    <row r="201" spans="2:17" x14ac:dyDescent="0.2">
      <c r="B201" s="128"/>
      <c r="C201" s="128"/>
      <c r="D201" s="128"/>
      <c r="E201" s="128"/>
      <c r="F201" s="128"/>
      <c r="G201" s="128"/>
      <c r="H201" s="128"/>
      <c r="I201" s="128"/>
      <c r="J201" s="128"/>
      <c r="K201" s="128"/>
      <c r="L201" s="128"/>
      <c r="M201" s="128"/>
      <c r="N201" s="128"/>
      <c r="O201" s="128"/>
      <c r="P201" s="128"/>
      <c r="Q201" s="128"/>
    </row>
    <row r="202" spans="2:17" x14ac:dyDescent="0.2">
      <c r="B202" s="128"/>
      <c r="C202" s="128"/>
      <c r="D202" s="128"/>
      <c r="E202" s="128"/>
      <c r="F202" s="128"/>
      <c r="G202" s="128"/>
      <c r="H202" s="128"/>
      <c r="I202" s="128"/>
      <c r="J202" s="128"/>
      <c r="K202" s="128"/>
      <c r="L202" s="128"/>
      <c r="M202" s="128"/>
      <c r="N202" s="128"/>
      <c r="O202" s="128"/>
      <c r="P202" s="128"/>
      <c r="Q202" s="128"/>
    </row>
    <row r="203" spans="2:17" x14ac:dyDescent="0.2">
      <c r="B203" s="128"/>
      <c r="C203" s="128"/>
      <c r="D203" s="128"/>
      <c r="E203" s="128"/>
      <c r="F203" s="128"/>
      <c r="G203" s="128"/>
      <c r="H203" s="128"/>
      <c r="I203" s="128"/>
      <c r="J203" s="128"/>
      <c r="K203" s="128"/>
      <c r="L203" s="128"/>
      <c r="M203" s="128"/>
      <c r="N203" s="128"/>
      <c r="O203" s="128"/>
      <c r="P203" s="128"/>
      <c r="Q203" s="128"/>
    </row>
    <row r="204" spans="2:17" x14ac:dyDescent="0.2">
      <c r="B204" s="128"/>
      <c r="C204" s="128"/>
      <c r="D204" s="128"/>
      <c r="E204" s="128"/>
      <c r="F204" s="128"/>
      <c r="G204" s="128"/>
      <c r="H204" s="128"/>
      <c r="I204" s="128"/>
      <c r="J204" s="128"/>
      <c r="K204" s="128"/>
      <c r="L204" s="128"/>
      <c r="M204" s="128"/>
      <c r="N204" s="128"/>
      <c r="O204" s="128"/>
      <c r="P204" s="128"/>
      <c r="Q204" s="128"/>
    </row>
    <row r="205" spans="2:17" x14ac:dyDescent="0.2">
      <c r="B205" s="128"/>
      <c r="C205" s="128"/>
      <c r="D205" s="128"/>
      <c r="E205" s="128"/>
      <c r="F205" s="128"/>
      <c r="G205" s="128"/>
      <c r="H205" s="128"/>
      <c r="I205" s="128"/>
      <c r="J205" s="128"/>
      <c r="K205" s="128"/>
      <c r="L205" s="128"/>
      <c r="M205" s="128"/>
      <c r="N205" s="128"/>
      <c r="O205" s="128"/>
      <c r="P205" s="128"/>
      <c r="Q205" s="128"/>
    </row>
    <row r="206" spans="2:17" x14ac:dyDescent="0.2">
      <c r="B206" s="128"/>
      <c r="C206" s="128"/>
      <c r="D206" s="128"/>
      <c r="E206" s="128"/>
      <c r="F206" s="128"/>
      <c r="G206" s="128"/>
      <c r="H206" s="128"/>
      <c r="I206" s="128"/>
      <c r="J206" s="128"/>
      <c r="K206" s="128"/>
      <c r="L206" s="128"/>
      <c r="M206" s="128"/>
      <c r="N206" s="128"/>
      <c r="O206" s="128"/>
      <c r="P206" s="128"/>
      <c r="Q206" s="128"/>
    </row>
    <row r="207" spans="2:17" x14ac:dyDescent="0.2">
      <c r="B207" s="128"/>
      <c r="C207" s="128"/>
      <c r="D207" s="128"/>
      <c r="E207" s="128"/>
      <c r="F207" s="128"/>
      <c r="G207" s="128"/>
      <c r="H207" s="128"/>
      <c r="I207" s="128"/>
      <c r="J207" s="128"/>
      <c r="K207" s="128"/>
      <c r="L207" s="128"/>
      <c r="M207" s="128"/>
      <c r="N207" s="128"/>
      <c r="O207" s="128"/>
      <c r="P207" s="128"/>
      <c r="Q207" s="128"/>
    </row>
    <row r="208" spans="2:17" x14ac:dyDescent="0.2">
      <c r="B208" s="128"/>
      <c r="C208" s="128"/>
      <c r="D208" s="128"/>
      <c r="E208" s="128"/>
      <c r="F208" s="128"/>
      <c r="G208" s="128"/>
      <c r="H208" s="128"/>
      <c r="I208" s="128"/>
      <c r="J208" s="128"/>
      <c r="K208" s="128"/>
      <c r="L208" s="128"/>
      <c r="M208" s="128"/>
      <c r="N208" s="128"/>
      <c r="O208" s="128"/>
      <c r="P208" s="128"/>
      <c r="Q208" s="128"/>
    </row>
    <row r="209" spans="2:17" x14ac:dyDescent="0.2">
      <c r="B209" s="128"/>
      <c r="C209" s="128"/>
      <c r="D209" s="128"/>
      <c r="E209" s="128"/>
      <c r="F209" s="128"/>
      <c r="G209" s="128"/>
      <c r="H209" s="128"/>
      <c r="I209" s="128"/>
      <c r="J209" s="128"/>
      <c r="K209" s="128"/>
      <c r="L209" s="128"/>
      <c r="M209" s="128"/>
      <c r="N209" s="128"/>
      <c r="O209" s="128"/>
      <c r="P209" s="128"/>
      <c r="Q209" s="128"/>
    </row>
    <row r="210" spans="2:17" x14ac:dyDescent="0.2">
      <c r="B210" s="128"/>
      <c r="C210" s="128"/>
      <c r="D210" s="128"/>
      <c r="E210" s="128"/>
      <c r="F210" s="128"/>
      <c r="G210" s="128"/>
      <c r="H210" s="128"/>
      <c r="I210" s="128"/>
      <c r="J210" s="128"/>
      <c r="K210" s="128"/>
      <c r="L210" s="128"/>
      <c r="M210" s="128"/>
      <c r="N210" s="128"/>
      <c r="O210" s="128"/>
      <c r="P210" s="128"/>
      <c r="Q210" s="128"/>
    </row>
    <row r="211" spans="2:17" x14ac:dyDescent="0.2">
      <c r="B211" s="128"/>
      <c r="C211" s="128"/>
      <c r="D211" s="128"/>
      <c r="E211" s="128"/>
      <c r="F211" s="128"/>
      <c r="G211" s="128"/>
      <c r="H211" s="128"/>
      <c r="I211" s="128"/>
      <c r="J211" s="128"/>
      <c r="K211" s="128"/>
      <c r="L211" s="128"/>
      <c r="M211" s="128"/>
      <c r="N211" s="128"/>
      <c r="O211" s="128"/>
      <c r="P211" s="128"/>
      <c r="Q211" s="128"/>
    </row>
    <row r="212" spans="2:17" x14ac:dyDescent="0.2">
      <c r="B212" s="128"/>
      <c r="C212" s="128"/>
      <c r="D212" s="128"/>
      <c r="E212" s="128"/>
      <c r="F212" s="128"/>
      <c r="G212" s="128"/>
      <c r="H212" s="128"/>
      <c r="I212" s="128"/>
      <c r="J212" s="128"/>
      <c r="K212" s="128"/>
      <c r="L212" s="128"/>
      <c r="M212" s="128"/>
      <c r="N212" s="128"/>
      <c r="O212" s="128"/>
      <c r="P212" s="128"/>
      <c r="Q212" s="128"/>
    </row>
    <row r="213" spans="2:17" x14ac:dyDescent="0.2">
      <c r="B213" s="128"/>
      <c r="C213" s="128"/>
      <c r="D213" s="128"/>
      <c r="E213" s="128"/>
      <c r="F213" s="128"/>
      <c r="G213" s="128"/>
      <c r="H213" s="128"/>
      <c r="I213" s="128"/>
      <c r="J213" s="128"/>
      <c r="K213" s="128"/>
      <c r="L213" s="128"/>
      <c r="M213" s="128"/>
      <c r="N213" s="128"/>
      <c r="O213" s="128"/>
      <c r="P213" s="128"/>
      <c r="Q213" s="128"/>
    </row>
    <row r="214" spans="2:17" x14ac:dyDescent="0.2">
      <c r="B214" s="128"/>
      <c r="C214" s="128"/>
      <c r="D214" s="128"/>
      <c r="E214" s="128"/>
      <c r="F214" s="128"/>
      <c r="G214" s="128"/>
      <c r="H214" s="128"/>
      <c r="I214" s="128"/>
      <c r="J214" s="128"/>
      <c r="K214" s="128"/>
      <c r="L214" s="128"/>
      <c r="M214" s="128"/>
      <c r="N214" s="128"/>
      <c r="O214" s="128"/>
      <c r="P214" s="128"/>
      <c r="Q214" s="128"/>
    </row>
    <row r="215" spans="2:17" x14ac:dyDescent="0.2">
      <c r="B215" s="128"/>
      <c r="C215" s="128"/>
      <c r="D215" s="128"/>
      <c r="E215" s="128"/>
      <c r="F215" s="128"/>
      <c r="G215" s="128"/>
      <c r="H215" s="128"/>
      <c r="I215" s="128"/>
      <c r="J215" s="128"/>
      <c r="K215" s="128"/>
      <c r="L215" s="128"/>
      <c r="M215" s="128"/>
      <c r="N215" s="128"/>
      <c r="O215" s="128"/>
      <c r="P215" s="128"/>
      <c r="Q215" s="128"/>
    </row>
    <row r="216" spans="2:17" x14ac:dyDescent="0.2">
      <c r="B216" s="128"/>
      <c r="C216" s="128"/>
      <c r="D216" s="128"/>
      <c r="E216" s="128"/>
      <c r="F216" s="128"/>
      <c r="G216" s="128"/>
      <c r="H216" s="128"/>
      <c r="I216" s="128"/>
      <c r="J216" s="128"/>
      <c r="K216" s="128"/>
      <c r="L216" s="128"/>
      <c r="M216" s="128"/>
      <c r="N216" s="128"/>
      <c r="O216" s="128"/>
      <c r="P216" s="128"/>
      <c r="Q216" s="128"/>
    </row>
    <row r="217" spans="2:17" x14ac:dyDescent="0.2">
      <c r="B217" s="128"/>
      <c r="C217" s="128"/>
      <c r="D217" s="128"/>
      <c r="E217" s="128"/>
      <c r="F217" s="128"/>
      <c r="G217" s="128"/>
      <c r="H217" s="128"/>
      <c r="I217" s="128"/>
      <c r="J217" s="128"/>
      <c r="K217" s="128"/>
      <c r="L217" s="128"/>
      <c r="M217" s="128"/>
      <c r="N217" s="128"/>
      <c r="O217" s="128"/>
      <c r="P217" s="128"/>
      <c r="Q217" s="128"/>
    </row>
    <row r="218" spans="2:17" x14ac:dyDescent="0.2">
      <c r="B218" s="128"/>
      <c r="C218" s="128"/>
      <c r="D218" s="128"/>
      <c r="E218" s="128"/>
      <c r="F218" s="128"/>
      <c r="G218" s="128"/>
      <c r="H218" s="128"/>
      <c r="I218" s="128"/>
      <c r="J218" s="128"/>
      <c r="K218" s="128"/>
      <c r="L218" s="128"/>
      <c r="M218" s="128"/>
      <c r="N218" s="128"/>
      <c r="O218" s="128"/>
      <c r="P218" s="128"/>
      <c r="Q218" s="128"/>
    </row>
    <row r="219" spans="2:17" x14ac:dyDescent="0.2">
      <c r="B219" s="128"/>
      <c r="C219" s="128"/>
      <c r="D219" s="128"/>
      <c r="E219" s="128"/>
      <c r="F219" s="128"/>
      <c r="G219" s="128"/>
      <c r="H219" s="128"/>
      <c r="I219" s="128"/>
      <c r="J219" s="128"/>
      <c r="K219" s="128"/>
      <c r="L219" s="128"/>
      <c r="M219" s="128"/>
      <c r="N219" s="128"/>
      <c r="O219" s="128"/>
      <c r="P219" s="128"/>
      <c r="Q219" s="128"/>
    </row>
    <row r="220" spans="2:17" x14ac:dyDescent="0.2">
      <c r="B220" s="128"/>
      <c r="C220" s="128"/>
      <c r="D220" s="128"/>
      <c r="E220" s="128"/>
      <c r="F220" s="128"/>
      <c r="G220" s="128"/>
      <c r="H220" s="128"/>
      <c r="I220" s="128"/>
      <c r="J220" s="128"/>
      <c r="K220" s="128"/>
      <c r="L220" s="128"/>
      <c r="M220" s="128"/>
      <c r="N220" s="128"/>
      <c r="O220" s="128"/>
      <c r="P220" s="128"/>
      <c r="Q220" s="128"/>
    </row>
    <row r="221" spans="2:17" x14ac:dyDescent="0.2">
      <c r="B221" s="128"/>
      <c r="C221" s="128"/>
      <c r="D221" s="128"/>
      <c r="E221" s="128"/>
      <c r="F221" s="128"/>
      <c r="G221" s="128"/>
      <c r="H221" s="128"/>
      <c r="I221" s="128"/>
      <c r="J221" s="128"/>
      <c r="K221" s="128"/>
      <c r="L221" s="128"/>
      <c r="M221" s="128"/>
      <c r="N221" s="128"/>
      <c r="O221" s="128"/>
      <c r="P221" s="128"/>
      <c r="Q221" s="128"/>
    </row>
    <row r="222" spans="2:17" x14ac:dyDescent="0.2">
      <c r="B222" s="128"/>
      <c r="C222" s="128"/>
      <c r="D222" s="128"/>
      <c r="E222" s="128"/>
      <c r="F222" s="128"/>
      <c r="G222" s="128"/>
      <c r="H222" s="128"/>
      <c r="I222" s="128"/>
      <c r="J222" s="128"/>
      <c r="K222" s="128"/>
      <c r="L222" s="128"/>
      <c r="M222" s="128"/>
      <c r="N222" s="128"/>
      <c r="O222" s="128"/>
      <c r="P222" s="128"/>
      <c r="Q222" s="128"/>
    </row>
    <row r="223" spans="2:17" x14ac:dyDescent="0.2">
      <c r="B223" s="128"/>
      <c r="C223" s="128"/>
      <c r="D223" s="128"/>
      <c r="E223" s="128"/>
      <c r="F223" s="128"/>
      <c r="G223" s="128"/>
      <c r="H223" s="128"/>
      <c r="I223" s="128"/>
      <c r="J223" s="128"/>
      <c r="K223" s="128"/>
      <c r="L223" s="128"/>
      <c r="M223" s="128"/>
      <c r="N223" s="128"/>
      <c r="O223" s="128"/>
      <c r="P223" s="128"/>
      <c r="Q223" s="128"/>
    </row>
    <row r="224" spans="2:17" x14ac:dyDescent="0.2">
      <c r="B224" s="128"/>
      <c r="C224" s="128"/>
      <c r="D224" s="128"/>
      <c r="E224" s="128"/>
      <c r="F224" s="128"/>
      <c r="G224" s="128"/>
      <c r="H224" s="128"/>
      <c r="I224" s="128"/>
      <c r="J224" s="128"/>
      <c r="K224" s="128"/>
      <c r="L224" s="128"/>
      <c r="M224" s="128"/>
      <c r="N224" s="128"/>
      <c r="O224" s="128"/>
      <c r="P224" s="128"/>
      <c r="Q224" s="128"/>
    </row>
    <row r="225" spans="2:17" x14ac:dyDescent="0.2">
      <c r="B225" s="128"/>
      <c r="C225" s="128"/>
      <c r="D225" s="128"/>
      <c r="E225" s="128"/>
      <c r="F225" s="128"/>
      <c r="G225" s="128"/>
      <c r="H225" s="128"/>
      <c r="I225" s="128"/>
      <c r="J225" s="128"/>
      <c r="K225" s="128"/>
      <c r="L225" s="128"/>
      <c r="M225" s="128"/>
      <c r="N225" s="128"/>
      <c r="O225" s="128"/>
      <c r="P225" s="128"/>
      <c r="Q225" s="128"/>
    </row>
    <row r="226" spans="2:17" x14ac:dyDescent="0.2">
      <c r="B226" s="128"/>
      <c r="C226" s="128"/>
      <c r="D226" s="128"/>
      <c r="E226" s="128"/>
      <c r="F226" s="128"/>
      <c r="G226" s="128"/>
      <c r="H226" s="128"/>
      <c r="I226" s="128"/>
      <c r="J226" s="128"/>
      <c r="K226" s="128"/>
      <c r="L226" s="128"/>
      <c r="M226" s="128"/>
      <c r="N226" s="128"/>
      <c r="O226" s="128"/>
      <c r="P226" s="128"/>
      <c r="Q226" s="128"/>
    </row>
    <row r="227" spans="2:17" x14ac:dyDescent="0.2">
      <c r="B227" s="128"/>
      <c r="C227" s="128"/>
      <c r="D227" s="128"/>
      <c r="E227" s="128"/>
      <c r="F227" s="128"/>
      <c r="G227" s="128"/>
      <c r="H227" s="128"/>
      <c r="I227" s="128"/>
      <c r="J227" s="128"/>
      <c r="K227" s="128"/>
      <c r="L227" s="128"/>
      <c r="M227" s="128"/>
      <c r="N227" s="128"/>
      <c r="O227" s="128"/>
      <c r="P227" s="128"/>
      <c r="Q227" s="128"/>
    </row>
    <row r="228" spans="2:17" x14ac:dyDescent="0.2">
      <c r="B228" s="128"/>
      <c r="C228" s="128"/>
      <c r="D228" s="128"/>
      <c r="E228" s="128"/>
      <c r="F228" s="128"/>
      <c r="G228" s="128"/>
      <c r="H228" s="128"/>
      <c r="I228" s="128"/>
      <c r="J228" s="128"/>
      <c r="K228" s="128"/>
      <c r="L228" s="128"/>
      <c r="M228" s="128"/>
      <c r="N228" s="128"/>
      <c r="O228" s="128"/>
      <c r="P228" s="128"/>
      <c r="Q228" s="128"/>
    </row>
    <row r="229" spans="2:17" x14ac:dyDescent="0.2">
      <c r="B229" s="128"/>
      <c r="C229" s="128"/>
      <c r="D229" s="128"/>
      <c r="E229" s="128"/>
      <c r="F229" s="128"/>
      <c r="G229" s="128"/>
      <c r="H229" s="128"/>
      <c r="I229" s="128"/>
      <c r="J229" s="128"/>
      <c r="K229" s="128"/>
      <c r="L229" s="128"/>
      <c r="M229" s="128"/>
      <c r="N229" s="128"/>
      <c r="O229" s="128"/>
      <c r="P229" s="128"/>
      <c r="Q229" s="128"/>
    </row>
    <row r="230" spans="2:17" x14ac:dyDescent="0.2">
      <c r="B230" s="128"/>
      <c r="C230" s="128"/>
      <c r="D230" s="128"/>
      <c r="E230" s="128"/>
      <c r="F230" s="128"/>
      <c r="G230" s="128"/>
      <c r="H230" s="128"/>
      <c r="I230" s="128"/>
      <c r="J230" s="128"/>
      <c r="K230" s="128"/>
      <c r="L230" s="128"/>
      <c r="M230" s="128"/>
      <c r="N230" s="128"/>
      <c r="O230" s="128"/>
      <c r="P230" s="128"/>
      <c r="Q230" s="128"/>
    </row>
    <row r="231" spans="2:17" x14ac:dyDescent="0.2">
      <c r="B231" s="128"/>
      <c r="C231" s="128"/>
      <c r="D231" s="128"/>
      <c r="E231" s="128"/>
      <c r="F231" s="128"/>
      <c r="G231" s="128"/>
      <c r="H231" s="128"/>
      <c r="I231" s="128"/>
      <c r="J231" s="128"/>
      <c r="K231" s="128"/>
      <c r="L231" s="128"/>
      <c r="M231" s="128"/>
      <c r="N231" s="128"/>
      <c r="O231" s="128"/>
      <c r="P231" s="128"/>
      <c r="Q231" s="128"/>
    </row>
    <row r="232" spans="2:17" x14ac:dyDescent="0.2">
      <c r="B232" s="128"/>
      <c r="C232" s="128"/>
      <c r="D232" s="128"/>
      <c r="E232" s="128"/>
      <c r="F232" s="128"/>
      <c r="G232" s="128"/>
      <c r="H232" s="128"/>
      <c r="I232" s="128"/>
      <c r="J232" s="128"/>
      <c r="K232" s="128"/>
      <c r="L232" s="128"/>
      <c r="M232" s="128"/>
      <c r="N232" s="128"/>
      <c r="O232" s="128"/>
      <c r="P232" s="128"/>
      <c r="Q232" s="128"/>
    </row>
    <row r="233" spans="2:17" x14ac:dyDescent="0.2">
      <c r="B233" s="128"/>
      <c r="C233" s="128"/>
      <c r="D233" s="128"/>
      <c r="E233" s="128"/>
      <c r="F233" s="128"/>
      <c r="G233" s="128"/>
      <c r="H233" s="128"/>
      <c r="I233" s="128"/>
      <c r="J233" s="128"/>
      <c r="K233" s="128"/>
      <c r="L233" s="128"/>
      <c r="M233" s="128"/>
      <c r="N233" s="128"/>
      <c r="O233" s="128"/>
      <c r="P233" s="128"/>
      <c r="Q233" s="128"/>
    </row>
    <row r="234" spans="2:17" x14ac:dyDescent="0.2">
      <c r="B234" s="128"/>
      <c r="C234" s="128"/>
      <c r="D234" s="128"/>
      <c r="E234" s="128"/>
      <c r="F234" s="128"/>
      <c r="G234" s="128"/>
      <c r="H234" s="128"/>
      <c r="I234" s="128"/>
      <c r="J234" s="128"/>
      <c r="K234" s="128"/>
      <c r="L234" s="128"/>
      <c r="M234" s="128"/>
      <c r="N234" s="128"/>
      <c r="O234" s="128"/>
      <c r="P234" s="128"/>
      <c r="Q234" s="128"/>
    </row>
    <row r="235" spans="2:17" x14ac:dyDescent="0.2">
      <c r="B235" s="128"/>
      <c r="C235" s="128"/>
      <c r="D235" s="128"/>
      <c r="E235" s="128"/>
      <c r="F235" s="128"/>
      <c r="G235" s="128"/>
      <c r="H235" s="128"/>
      <c r="I235" s="128"/>
      <c r="J235" s="128"/>
      <c r="K235" s="128"/>
      <c r="L235" s="128"/>
      <c r="M235" s="128"/>
      <c r="N235" s="128"/>
      <c r="O235" s="128"/>
      <c r="P235" s="128"/>
      <c r="Q235" s="128"/>
    </row>
    <row r="236" spans="2:17" x14ac:dyDescent="0.2">
      <c r="B236" s="128"/>
      <c r="C236" s="128"/>
      <c r="D236" s="128"/>
      <c r="E236" s="128"/>
      <c r="F236" s="128"/>
      <c r="G236" s="128"/>
      <c r="H236" s="128"/>
      <c r="I236" s="128"/>
      <c r="J236" s="128"/>
      <c r="K236" s="128"/>
      <c r="L236" s="128"/>
      <c r="M236" s="128"/>
      <c r="N236" s="128"/>
      <c r="O236" s="128"/>
      <c r="P236" s="128"/>
      <c r="Q236" s="128"/>
    </row>
    <row r="237" spans="2:17" x14ac:dyDescent="0.2">
      <c r="B237" s="128"/>
      <c r="C237" s="128"/>
      <c r="D237" s="128"/>
      <c r="E237" s="128"/>
      <c r="F237" s="128"/>
      <c r="G237" s="128"/>
      <c r="H237" s="128"/>
      <c r="I237" s="128"/>
      <c r="J237" s="128"/>
      <c r="K237" s="128"/>
      <c r="L237" s="128"/>
      <c r="M237" s="128"/>
      <c r="N237" s="128"/>
      <c r="O237" s="128"/>
      <c r="P237" s="128"/>
      <c r="Q237" s="128"/>
    </row>
    <row r="238" spans="2:17" x14ac:dyDescent="0.2">
      <c r="B238" s="128"/>
      <c r="C238" s="128"/>
      <c r="D238" s="128"/>
      <c r="E238" s="128"/>
      <c r="F238" s="128"/>
      <c r="G238" s="128"/>
      <c r="H238" s="128"/>
      <c r="I238" s="128"/>
      <c r="J238" s="128"/>
      <c r="K238" s="128"/>
      <c r="L238" s="128"/>
      <c r="M238" s="128"/>
      <c r="N238" s="128"/>
      <c r="O238" s="128"/>
      <c r="P238" s="128"/>
      <c r="Q238" s="128"/>
    </row>
    <row r="239" spans="2:17" x14ac:dyDescent="0.2">
      <c r="B239" s="128"/>
      <c r="C239" s="128"/>
      <c r="D239" s="128"/>
      <c r="E239" s="128"/>
      <c r="F239" s="128"/>
      <c r="G239" s="128"/>
      <c r="H239" s="128"/>
      <c r="I239" s="128"/>
      <c r="J239" s="128"/>
      <c r="K239" s="128"/>
      <c r="L239" s="128"/>
      <c r="M239" s="128"/>
      <c r="N239" s="128"/>
      <c r="O239" s="128"/>
      <c r="P239" s="128"/>
      <c r="Q239" s="128"/>
    </row>
    <row r="240" spans="2:17" x14ac:dyDescent="0.2">
      <c r="B240" s="128"/>
      <c r="C240" s="128"/>
      <c r="D240" s="128"/>
      <c r="E240" s="128"/>
      <c r="F240" s="128"/>
      <c r="G240" s="128"/>
      <c r="H240" s="128"/>
      <c r="I240" s="128"/>
      <c r="J240" s="128"/>
      <c r="K240" s="128"/>
      <c r="L240" s="128"/>
      <c r="M240" s="128"/>
      <c r="N240" s="128"/>
      <c r="O240" s="128"/>
      <c r="P240" s="128"/>
      <c r="Q240" s="128"/>
    </row>
    <row r="241" spans="2:17" x14ac:dyDescent="0.2">
      <c r="B241" s="128"/>
      <c r="C241" s="128"/>
      <c r="D241" s="128"/>
      <c r="E241" s="128"/>
      <c r="F241" s="128"/>
      <c r="G241" s="128"/>
      <c r="H241" s="128"/>
      <c r="I241" s="128"/>
      <c r="J241" s="128"/>
      <c r="K241" s="128"/>
      <c r="L241" s="128"/>
      <c r="M241" s="128"/>
      <c r="N241" s="128"/>
      <c r="O241" s="128"/>
      <c r="P241" s="128"/>
      <c r="Q241" s="128"/>
    </row>
    <row r="242" spans="2:17" x14ac:dyDescent="0.2">
      <c r="B242" s="128"/>
      <c r="C242" s="128"/>
      <c r="D242" s="128"/>
      <c r="E242" s="128"/>
      <c r="F242" s="128"/>
      <c r="G242" s="128"/>
      <c r="H242" s="128"/>
      <c r="I242" s="128"/>
      <c r="J242" s="128"/>
      <c r="K242" s="128"/>
      <c r="L242" s="128"/>
      <c r="M242" s="128"/>
      <c r="N242" s="128"/>
      <c r="O242" s="128"/>
      <c r="P242" s="128"/>
      <c r="Q242" s="128"/>
    </row>
    <row r="243" spans="2:17" x14ac:dyDescent="0.2">
      <c r="B243" s="128"/>
      <c r="C243" s="128"/>
      <c r="D243" s="128"/>
      <c r="E243" s="128"/>
      <c r="F243" s="128"/>
      <c r="G243" s="128"/>
      <c r="H243" s="128"/>
      <c r="I243" s="128"/>
      <c r="J243" s="128"/>
      <c r="K243" s="128"/>
      <c r="L243" s="128"/>
      <c r="M243" s="128"/>
      <c r="N243" s="128"/>
      <c r="O243" s="128"/>
      <c r="P243" s="128"/>
      <c r="Q243" s="128"/>
    </row>
    <row r="244" spans="2:17" x14ac:dyDescent="0.2">
      <c r="B244" s="128"/>
      <c r="C244" s="128"/>
      <c r="D244" s="128"/>
      <c r="E244" s="128"/>
      <c r="F244" s="128"/>
      <c r="G244" s="128"/>
      <c r="H244" s="128"/>
      <c r="I244" s="128"/>
      <c r="J244" s="128"/>
      <c r="K244" s="128"/>
      <c r="L244" s="128"/>
      <c r="M244" s="128"/>
      <c r="N244" s="128"/>
      <c r="O244" s="128"/>
      <c r="P244" s="128"/>
      <c r="Q244" s="128"/>
    </row>
    <row r="245" spans="2:17" x14ac:dyDescent="0.2">
      <c r="B245" s="128"/>
      <c r="C245" s="128"/>
      <c r="D245" s="128"/>
      <c r="E245" s="128"/>
      <c r="F245" s="128"/>
      <c r="G245" s="128"/>
      <c r="H245" s="128"/>
      <c r="I245" s="128"/>
      <c r="J245" s="128"/>
      <c r="K245" s="128"/>
      <c r="L245" s="128"/>
      <c r="M245" s="128"/>
      <c r="N245" s="128"/>
      <c r="O245" s="128"/>
      <c r="P245" s="128"/>
      <c r="Q245" s="128"/>
    </row>
    <row r="246" spans="2:17" x14ac:dyDescent="0.2">
      <c r="B246" s="128"/>
      <c r="C246" s="128"/>
      <c r="D246" s="128"/>
      <c r="E246" s="128"/>
      <c r="F246" s="128"/>
      <c r="G246" s="128"/>
      <c r="H246" s="128"/>
      <c r="I246" s="128"/>
      <c r="J246" s="128"/>
      <c r="K246" s="128"/>
      <c r="L246" s="128"/>
      <c r="M246" s="128"/>
      <c r="N246" s="128"/>
      <c r="O246" s="128"/>
      <c r="P246" s="128"/>
      <c r="Q246" s="128"/>
    </row>
    <row r="247" spans="2:17" x14ac:dyDescent="0.2">
      <c r="B247" s="128"/>
      <c r="C247" s="128"/>
      <c r="D247" s="128"/>
      <c r="E247" s="128"/>
      <c r="F247" s="128"/>
      <c r="G247" s="128"/>
      <c r="H247" s="128"/>
      <c r="I247" s="128"/>
      <c r="J247" s="128"/>
      <c r="K247" s="128"/>
      <c r="L247" s="128"/>
      <c r="M247" s="128"/>
      <c r="N247" s="128"/>
      <c r="O247" s="128"/>
      <c r="P247" s="128"/>
      <c r="Q247" s="128"/>
    </row>
    <row r="248" spans="2:17" x14ac:dyDescent="0.2">
      <c r="B248" s="128"/>
      <c r="C248" s="128"/>
      <c r="D248" s="128"/>
      <c r="E248" s="128"/>
      <c r="F248" s="128"/>
      <c r="G248" s="128"/>
      <c r="H248" s="128"/>
      <c r="I248" s="128"/>
      <c r="J248" s="128"/>
      <c r="K248" s="128"/>
      <c r="L248" s="128"/>
      <c r="M248" s="128"/>
      <c r="N248" s="128"/>
      <c r="O248" s="128"/>
      <c r="P248" s="128"/>
      <c r="Q248" s="128"/>
    </row>
    <row r="249" spans="2:17" x14ac:dyDescent="0.2">
      <c r="B249" s="128"/>
      <c r="C249" s="128"/>
      <c r="D249" s="128"/>
      <c r="E249" s="128"/>
      <c r="F249" s="128"/>
      <c r="G249" s="128"/>
      <c r="H249" s="128"/>
      <c r="I249" s="128"/>
      <c r="J249" s="128"/>
      <c r="K249" s="128"/>
      <c r="L249" s="128"/>
      <c r="M249" s="128"/>
      <c r="N249" s="128"/>
      <c r="O249" s="128"/>
      <c r="P249" s="128"/>
      <c r="Q249" s="128"/>
    </row>
    <row r="250" spans="2:17" x14ac:dyDescent="0.2">
      <c r="B250" s="128"/>
      <c r="C250" s="128"/>
      <c r="D250" s="128"/>
      <c r="E250" s="128"/>
      <c r="F250" s="128"/>
      <c r="G250" s="128"/>
      <c r="H250" s="128"/>
      <c r="I250" s="128"/>
      <c r="J250" s="128"/>
      <c r="K250" s="128"/>
      <c r="L250" s="128"/>
      <c r="M250" s="128"/>
      <c r="N250" s="128"/>
      <c r="O250" s="128"/>
      <c r="P250" s="128"/>
      <c r="Q250" s="128"/>
    </row>
    <row r="251" spans="2:17" x14ac:dyDescent="0.2">
      <c r="B251" s="128"/>
      <c r="C251" s="128"/>
      <c r="D251" s="128"/>
      <c r="E251" s="128"/>
      <c r="F251" s="128"/>
      <c r="G251" s="128"/>
      <c r="H251" s="128"/>
      <c r="I251" s="128"/>
      <c r="J251" s="128"/>
      <c r="K251" s="128"/>
      <c r="L251" s="128"/>
      <c r="M251" s="128"/>
      <c r="N251" s="128"/>
      <c r="O251" s="128"/>
      <c r="P251" s="128"/>
      <c r="Q251" s="128"/>
    </row>
    <row r="252" spans="2:17" x14ac:dyDescent="0.2">
      <c r="B252" s="128"/>
      <c r="C252" s="128"/>
      <c r="D252" s="128"/>
      <c r="E252" s="128"/>
      <c r="F252" s="128"/>
      <c r="G252" s="128"/>
      <c r="H252" s="128"/>
      <c r="I252" s="128"/>
      <c r="J252" s="128"/>
      <c r="K252" s="128"/>
      <c r="L252" s="128"/>
      <c r="M252" s="128"/>
      <c r="N252" s="128"/>
      <c r="O252" s="128"/>
      <c r="P252" s="128"/>
      <c r="Q252" s="128"/>
    </row>
    <row r="253" spans="2:17" x14ac:dyDescent="0.2">
      <c r="B253" s="128"/>
      <c r="C253" s="128"/>
      <c r="D253" s="128"/>
      <c r="E253" s="128"/>
      <c r="F253" s="128"/>
      <c r="G253" s="128"/>
      <c r="H253" s="128"/>
      <c r="I253" s="128"/>
      <c r="J253" s="128"/>
      <c r="K253" s="128"/>
      <c r="L253" s="128"/>
      <c r="M253" s="128"/>
      <c r="N253" s="128"/>
      <c r="O253" s="128"/>
      <c r="P253" s="128"/>
      <c r="Q253" s="128"/>
    </row>
    <row r="254" spans="2:17" x14ac:dyDescent="0.2">
      <c r="B254" s="128"/>
      <c r="C254" s="128"/>
      <c r="D254" s="128"/>
      <c r="E254" s="128"/>
      <c r="F254" s="128"/>
      <c r="G254" s="128"/>
      <c r="H254" s="128"/>
      <c r="I254" s="128"/>
      <c r="J254" s="128"/>
      <c r="K254" s="128"/>
      <c r="L254" s="128"/>
      <c r="M254" s="128"/>
      <c r="N254" s="128"/>
      <c r="O254" s="128"/>
      <c r="P254" s="128"/>
      <c r="Q254" s="128"/>
    </row>
    <row r="255" spans="2:17" x14ac:dyDescent="0.2">
      <c r="B255" s="128"/>
      <c r="C255" s="128"/>
      <c r="D255" s="128"/>
      <c r="E255" s="128"/>
      <c r="F255" s="128"/>
      <c r="G255" s="128"/>
      <c r="H255" s="128"/>
      <c r="I255" s="128"/>
      <c r="J255" s="128"/>
      <c r="K255" s="128"/>
      <c r="L255" s="128"/>
      <c r="M255" s="128"/>
      <c r="N255" s="128"/>
      <c r="O255" s="128"/>
      <c r="P255" s="128"/>
      <c r="Q255" s="128"/>
    </row>
    <row r="256" spans="2:17" x14ac:dyDescent="0.2">
      <c r="B256" s="128"/>
      <c r="C256" s="128"/>
      <c r="D256" s="128"/>
      <c r="E256" s="128"/>
      <c r="F256" s="128"/>
      <c r="G256" s="128"/>
      <c r="H256" s="128"/>
      <c r="I256" s="128"/>
      <c r="J256" s="128"/>
      <c r="K256" s="128"/>
      <c r="L256" s="128"/>
      <c r="M256" s="128"/>
      <c r="N256" s="128"/>
      <c r="O256" s="128"/>
      <c r="P256" s="128"/>
      <c r="Q256" s="128"/>
    </row>
    <row r="257" spans="2:17" x14ac:dyDescent="0.2">
      <c r="B257" s="128"/>
      <c r="C257" s="128"/>
      <c r="D257" s="128"/>
      <c r="E257" s="128"/>
      <c r="F257" s="128"/>
      <c r="G257" s="128"/>
      <c r="H257" s="128"/>
      <c r="I257" s="128"/>
      <c r="J257" s="128"/>
      <c r="K257" s="128"/>
      <c r="L257" s="128"/>
      <c r="M257" s="128"/>
      <c r="N257" s="128"/>
      <c r="O257" s="128"/>
      <c r="P257" s="128"/>
      <c r="Q257" s="128"/>
    </row>
    <row r="258" spans="2:17" x14ac:dyDescent="0.2">
      <c r="B258" s="128"/>
      <c r="C258" s="128"/>
      <c r="D258" s="128"/>
      <c r="E258" s="128"/>
      <c r="F258" s="128"/>
      <c r="G258" s="128"/>
      <c r="H258" s="128"/>
      <c r="I258" s="128"/>
      <c r="J258" s="128"/>
      <c r="K258" s="128"/>
      <c r="L258" s="128"/>
      <c r="M258" s="128"/>
      <c r="N258" s="128"/>
      <c r="O258" s="128"/>
      <c r="P258" s="128"/>
      <c r="Q258" s="128"/>
    </row>
    <row r="259" spans="2:17" x14ac:dyDescent="0.2">
      <c r="B259" s="128"/>
      <c r="C259" s="128"/>
      <c r="D259" s="128"/>
      <c r="E259" s="128"/>
      <c r="F259" s="128"/>
      <c r="G259" s="128"/>
      <c r="H259" s="128"/>
      <c r="I259" s="128"/>
      <c r="J259" s="128"/>
      <c r="K259" s="128"/>
      <c r="L259" s="128"/>
      <c r="M259" s="128"/>
      <c r="N259" s="128"/>
      <c r="O259" s="128"/>
      <c r="P259" s="128"/>
      <c r="Q259" s="128"/>
    </row>
    <row r="260" spans="2:17" x14ac:dyDescent="0.2">
      <c r="B260" s="128"/>
      <c r="C260" s="128"/>
      <c r="D260" s="128"/>
      <c r="E260" s="128"/>
      <c r="F260" s="128"/>
      <c r="G260" s="128"/>
      <c r="H260" s="128"/>
      <c r="I260" s="128"/>
      <c r="J260" s="128"/>
      <c r="K260" s="128"/>
      <c r="L260" s="128"/>
      <c r="M260" s="128"/>
      <c r="N260" s="128"/>
      <c r="O260" s="128"/>
      <c r="P260" s="128"/>
      <c r="Q260" s="128"/>
    </row>
    <row r="261" spans="2:17" x14ac:dyDescent="0.2">
      <c r="B261" s="128"/>
      <c r="C261" s="128"/>
      <c r="D261" s="128"/>
      <c r="E261" s="128"/>
      <c r="F261" s="128"/>
      <c r="G261" s="128"/>
      <c r="H261" s="128"/>
      <c r="I261" s="128"/>
      <c r="J261" s="128"/>
      <c r="K261" s="128"/>
      <c r="L261" s="128"/>
      <c r="M261" s="128"/>
      <c r="N261" s="128"/>
      <c r="O261" s="128"/>
      <c r="P261" s="128"/>
      <c r="Q261" s="128"/>
    </row>
    <row r="262" spans="2:17" x14ac:dyDescent="0.2">
      <c r="B262" s="128"/>
      <c r="C262" s="128"/>
      <c r="D262" s="128"/>
      <c r="E262" s="128"/>
      <c r="F262" s="128"/>
      <c r="G262" s="128"/>
      <c r="H262" s="128"/>
      <c r="I262" s="128"/>
      <c r="J262" s="128"/>
      <c r="K262" s="128"/>
      <c r="L262" s="128"/>
      <c r="M262" s="128"/>
      <c r="N262" s="128"/>
      <c r="O262" s="128"/>
      <c r="P262" s="128"/>
      <c r="Q262" s="128"/>
    </row>
    <row r="263" spans="2:17" x14ac:dyDescent="0.2">
      <c r="B263" s="128"/>
      <c r="C263" s="128"/>
      <c r="D263" s="128"/>
      <c r="E263" s="128"/>
      <c r="F263" s="128"/>
      <c r="G263" s="128"/>
      <c r="H263" s="128"/>
      <c r="I263" s="128"/>
      <c r="J263" s="128"/>
      <c r="K263" s="128"/>
      <c r="L263" s="128"/>
      <c r="M263" s="128"/>
      <c r="N263" s="128"/>
      <c r="O263" s="128"/>
      <c r="P263" s="128"/>
      <c r="Q263" s="128"/>
    </row>
    <row r="264" spans="2:17" x14ac:dyDescent="0.2">
      <c r="B264" s="128"/>
      <c r="C264" s="128"/>
      <c r="D264" s="128"/>
      <c r="E264" s="128"/>
      <c r="F264" s="128"/>
      <c r="G264" s="128"/>
      <c r="H264" s="128"/>
      <c r="I264" s="128"/>
      <c r="J264" s="128"/>
      <c r="K264" s="128"/>
      <c r="L264" s="128"/>
      <c r="M264" s="128"/>
      <c r="N264" s="128"/>
      <c r="O264" s="128"/>
      <c r="P264" s="128"/>
      <c r="Q264" s="128"/>
    </row>
    <row r="265" spans="2:17" x14ac:dyDescent="0.2">
      <c r="B265" s="128"/>
      <c r="C265" s="128"/>
      <c r="D265" s="128"/>
      <c r="E265" s="128"/>
      <c r="F265" s="128"/>
      <c r="G265" s="128"/>
      <c r="H265" s="128"/>
      <c r="I265" s="128"/>
      <c r="J265" s="128"/>
      <c r="K265" s="128"/>
      <c r="L265" s="128"/>
      <c r="M265" s="128"/>
      <c r="N265" s="128"/>
      <c r="O265" s="128"/>
      <c r="P265" s="128"/>
      <c r="Q265" s="128"/>
    </row>
    <row r="266" spans="2:17" x14ac:dyDescent="0.2">
      <c r="B266" s="128"/>
      <c r="C266" s="128"/>
      <c r="D266" s="128"/>
      <c r="E266" s="128"/>
      <c r="F266" s="128"/>
      <c r="G266" s="128"/>
      <c r="H266" s="128"/>
      <c r="I266" s="128"/>
      <c r="J266" s="128"/>
      <c r="K266" s="128"/>
      <c r="L266" s="128"/>
      <c r="M266" s="128"/>
      <c r="N266" s="128"/>
      <c r="O266" s="128"/>
      <c r="P266" s="128"/>
      <c r="Q266" s="128"/>
    </row>
    <row r="267" spans="2:17" x14ac:dyDescent="0.2">
      <c r="B267" s="128"/>
      <c r="C267" s="128"/>
      <c r="D267" s="128"/>
      <c r="E267" s="128"/>
      <c r="F267" s="128"/>
      <c r="G267" s="128"/>
      <c r="H267" s="128"/>
      <c r="I267" s="128"/>
      <c r="J267" s="128"/>
      <c r="K267" s="128"/>
      <c r="L267" s="128"/>
      <c r="M267" s="128"/>
      <c r="N267" s="128"/>
      <c r="O267" s="128"/>
      <c r="P267" s="128"/>
      <c r="Q267" s="128"/>
    </row>
    <row r="268" spans="2:17" x14ac:dyDescent="0.2">
      <c r="B268" s="128"/>
      <c r="C268" s="128"/>
      <c r="D268" s="128"/>
      <c r="E268" s="128"/>
      <c r="F268" s="128"/>
      <c r="G268" s="128"/>
      <c r="H268" s="128"/>
      <c r="I268" s="128"/>
      <c r="J268" s="128"/>
      <c r="K268" s="128"/>
      <c r="L268" s="128"/>
      <c r="M268" s="128"/>
      <c r="N268" s="128"/>
      <c r="O268" s="128"/>
      <c r="P268" s="128"/>
      <c r="Q268" s="128"/>
    </row>
    <row r="269" spans="2:17" x14ac:dyDescent="0.2">
      <c r="B269" s="128"/>
      <c r="C269" s="128"/>
      <c r="D269" s="128"/>
      <c r="E269" s="128"/>
      <c r="F269" s="128"/>
      <c r="G269" s="128"/>
      <c r="H269" s="128"/>
      <c r="I269" s="128"/>
      <c r="J269" s="128"/>
      <c r="K269" s="128"/>
      <c r="L269" s="128"/>
      <c r="M269" s="128"/>
      <c r="N269" s="128"/>
      <c r="O269" s="128"/>
      <c r="P269" s="128"/>
      <c r="Q269" s="128"/>
    </row>
    <row r="270" spans="2:17" x14ac:dyDescent="0.2">
      <c r="B270" s="128"/>
      <c r="C270" s="128"/>
      <c r="D270" s="128"/>
      <c r="E270" s="128"/>
      <c r="F270" s="128"/>
      <c r="G270" s="128"/>
      <c r="H270" s="128"/>
      <c r="I270" s="128"/>
      <c r="J270" s="128"/>
      <c r="K270" s="128"/>
      <c r="L270" s="128"/>
      <c r="M270" s="128"/>
      <c r="N270" s="128"/>
      <c r="O270" s="128"/>
      <c r="P270" s="128"/>
      <c r="Q270" s="128"/>
    </row>
    <row r="271" spans="2:17" x14ac:dyDescent="0.2">
      <c r="B271" s="128"/>
      <c r="C271" s="128"/>
      <c r="D271" s="128"/>
      <c r="E271" s="128"/>
      <c r="F271" s="128"/>
      <c r="G271" s="128"/>
      <c r="H271" s="128"/>
      <c r="I271" s="128"/>
      <c r="J271" s="128"/>
      <c r="K271" s="128"/>
      <c r="L271" s="128"/>
      <c r="M271" s="128"/>
      <c r="N271" s="128"/>
      <c r="O271" s="128"/>
      <c r="P271" s="128"/>
      <c r="Q271" s="128"/>
    </row>
    <row r="272" spans="2:17" x14ac:dyDescent="0.2">
      <c r="B272" s="128"/>
      <c r="C272" s="128"/>
      <c r="D272" s="128"/>
      <c r="E272" s="128"/>
      <c r="F272" s="128"/>
      <c r="G272" s="128"/>
      <c r="H272" s="128"/>
      <c r="I272" s="128"/>
      <c r="J272" s="128"/>
      <c r="K272" s="128"/>
      <c r="L272" s="128"/>
      <c r="M272" s="128"/>
      <c r="N272" s="128"/>
      <c r="O272" s="128"/>
      <c r="P272" s="128"/>
      <c r="Q272" s="128"/>
    </row>
    <row r="273" spans="2:17" x14ac:dyDescent="0.2">
      <c r="B273" s="128"/>
      <c r="C273" s="128"/>
      <c r="D273" s="128"/>
      <c r="E273" s="128"/>
      <c r="F273" s="128"/>
      <c r="G273" s="128"/>
      <c r="H273" s="128"/>
      <c r="I273" s="128"/>
      <c r="J273" s="128"/>
      <c r="K273" s="128"/>
      <c r="L273" s="128"/>
      <c r="M273" s="128"/>
      <c r="N273" s="128"/>
      <c r="O273" s="128"/>
      <c r="P273" s="128"/>
      <c r="Q273" s="128"/>
    </row>
    <row r="274" spans="2:17" x14ac:dyDescent="0.2">
      <c r="B274" s="128"/>
      <c r="C274" s="128"/>
      <c r="D274" s="128"/>
      <c r="E274" s="128"/>
      <c r="F274" s="128"/>
      <c r="G274" s="128"/>
      <c r="H274" s="128"/>
      <c r="I274" s="128"/>
      <c r="J274" s="128"/>
      <c r="K274" s="128"/>
      <c r="L274" s="128"/>
      <c r="M274" s="128"/>
      <c r="N274" s="128"/>
      <c r="O274" s="128"/>
      <c r="P274" s="128"/>
      <c r="Q274" s="128"/>
    </row>
    <row r="275" spans="2:17" x14ac:dyDescent="0.2">
      <c r="B275" s="128"/>
      <c r="C275" s="128"/>
      <c r="D275" s="128"/>
      <c r="E275" s="128"/>
      <c r="F275" s="128"/>
      <c r="G275" s="128"/>
      <c r="H275" s="128"/>
      <c r="I275" s="128"/>
      <c r="J275" s="128"/>
      <c r="K275" s="128"/>
      <c r="L275" s="128"/>
      <c r="M275" s="128"/>
      <c r="N275" s="128"/>
      <c r="O275" s="128"/>
      <c r="P275" s="128"/>
      <c r="Q275" s="128"/>
    </row>
    <row r="276" spans="2:17" x14ac:dyDescent="0.2">
      <c r="B276" s="128"/>
      <c r="C276" s="128"/>
      <c r="D276" s="128"/>
      <c r="E276" s="128"/>
      <c r="F276" s="128"/>
      <c r="G276" s="128"/>
      <c r="H276" s="128"/>
      <c r="I276" s="128"/>
      <c r="J276" s="128"/>
      <c r="K276" s="128"/>
      <c r="L276" s="128"/>
      <c r="M276" s="128"/>
      <c r="N276" s="128"/>
      <c r="O276" s="128"/>
      <c r="P276" s="128"/>
      <c r="Q276" s="128"/>
    </row>
    <row r="277" spans="2:17" x14ac:dyDescent="0.2">
      <c r="B277" s="128"/>
      <c r="C277" s="128"/>
      <c r="D277" s="128"/>
      <c r="E277" s="128"/>
      <c r="F277" s="128"/>
      <c r="G277" s="128"/>
      <c r="H277" s="128"/>
      <c r="I277" s="128"/>
      <c r="J277" s="128"/>
      <c r="K277" s="128"/>
      <c r="L277" s="128"/>
      <c r="M277" s="128"/>
      <c r="N277" s="128"/>
      <c r="O277" s="128"/>
      <c r="P277" s="128"/>
      <c r="Q277" s="128"/>
    </row>
    <row r="278" spans="2:17" x14ac:dyDescent="0.2">
      <c r="B278" s="128"/>
      <c r="C278" s="128"/>
      <c r="D278" s="128"/>
      <c r="E278" s="128"/>
      <c r="F278" s="128"/>
      <c r="G278" s="128"/>
      <c r="H278" s="128"/>
      <c r="I278" s="128"/>
      <c r="J278" s="128"/>
      <c r="K278" s="128"/>
      <c r="L278" s="128"/>
      <c r="M278" s="128"/>
      <c r="N278" s="128"/>
      <c r="O278" s="128"/>
      <c r="P278" s="128"/>
      <c r="Q278" s="128"/>
    </row>
    <row r="279" spans="2:17" x14ac:dyDescent="0.2">
      <c r="B279" s="128"/>
      <c r="C279" s="128"/>
      <c r="D279" s="128"/>
      <c r="E279" s="128"/>
      <c r="F279" s="128"/>
      <c r="G279" s="128"/>
      <c r="H279" s="128"/>
      <c r="I279" s="128"/>
      <c r="J279" s="128"/>
      <c r="K279" s="128"/>
      <c r="L279" s="128"/>
      <c r="M279" s="128"/>
      <c r="N279" s="128"/>
      <c r="O279" s="128"/>
      <c r="P279" s="128"/>
      <c r="Q279" s="128"/>
    </row>
    <row r="280" spans="2:17" x14ac:dyDescent="0.2">
      <c r="B280" s="128"/>
      <c r="C280" s="128"/>
      <c r="D280" s="128"/>
      <c r="E280" s="128"/>
      <c r="F280" s="128"/>
      <c r="G280" s="128"/>
      <c r="H280" s="128"/>
      <c r="I280" s="128"/>
      <c r="J280" s="128"/>
      <c r="K280" s="128"/>
      <c r="L280" s="128"/>
      <c r="M280" s="128"/>
      <c r="N280" s="128"/>
      <c r="O280" s="128"/>
      <c r="P280" s="128"/>
      <c r="Q280" s="128"/>
    </row>
    <row r="281" spans="2:17" x14ac:dyDescent="0.2">
      <c r="B281" s="128"/>
      <c r="C281" s="128"/>
      <c r="D281" s="128"/>
      <c r="E281" s="128"/>
      <c r="F281" s="128"/>
      <c r="G281" s="128"/>
      <c r="H281" s="128"/>
      <c r="I281" s="128"/>
      <c r="J281" s="128"/>
      <c r="K281" s="128"/>
      <c r="L281" s="128"/>
      <c r="M281" s="128"/>
      <c r="N281" s="128"/>
      <c r="O281" s="128"/>
      <c r="P281" s="128"/>
      <c r="Q281" s="128"/>
    </row>
    <row r="282" spans="2:17" x14ac:dyDescent="0.2">
      <c r="B282" s="128"/>
      <c r="C282" s="128"/>
      <c r="D282" s="128"/>
      <c r="E282" s="128"/>
      <c r="F282" s="128"/>
      <c r="G282" s="128"/>
      <c r="H282" s="128"/>
      <c r="I282" s="128"/>
      <c r="J282" s="128"/>
      <c r="K282" s="128"/>
      <c r="L282" s="128"/>
      <c r="M282" s="128"/>
      <c r="N282" s="128"/>
      <c r="O282" s="128"/>
      <c r="P282" s="128"/>
      <c r="Q282" s="128"/>
    </row>
    <row r="283" spans="2:17" x14ac:dyDescent="0.2">
      <c r="B283" s="128"/>
      <c r="C283" s="128"/>
      <c r="D283" s="128"/>
      <c r="E283" s="128"/>
      <c r="F283" s="128"/>
      <c r="G283" s="128"/>
      <c r="H283" s="128"/>
      <c r="I283" s="128"/>
      <c r="J283" s="128"/>
      <c r="K283" s="128"/>
      <c r="L283" s="128"/>
      <c r="M283" s="128"/>
      <c r="N283" s="128"/>
      <c r="O283" s="128"/>
      <c r="P283" s="128"/>
      <c r="Q283" s="128"/>
    </row>
    <row r="284" spans="2:17" x14ac:dyDescent="0.2">
      <c r="B284" s="128"/>
      <c r="C284" s="128"/>
      <c r="D284" s="128"/>
      <c r="E284" s="128"/>
      <c r="F284" s="128"/>
      <c r="G284" s="128"/>
      <c r="H284" s="128"/>
      <c r="I284" s="128"/>
      <c r="J284" s="128"/>
      <c r="K284" s="128"/>
      <c r="L284" s="128"/>
      <c r="M284" s="128"/>
      <c r="N284" s="128"/>
      <c r="O284" s="128"/>
      <c r="P284" s="128"/>
      <c r="Q284" s="128"/>
    </row>
    <row r="285" spans="2:17" x14ac:dyDescent="0.2">
      <c r="B285" s="128"/>
      <c r="C285" s="128"/>
      <c r="D285" s="128"/>
      <c r="E285" s="128"/>
      <c r="F285" s="128"/>
      <c r="G285" s="128"/>
      <c r="H285" s="128"/>
      <c r="I285" s="128"/>
      <c r="J285" s="128"/>
      <c r="K285" s="128"/>
      <c r="L285" s="128"/>
      <c r="M285" s="128"/>
      <c r="N285" s="128"/>
      <c r="O285" s="128"/>
      <c r="P285" s="128"/>
      <c r="Q285" s="128"/>
    </row>
    <row r="286" spans="2:17" x14ac:dyDescent="0.2">
      <c r="B286" s="128"/>
      <c r="C286" s="128"/>
      <c r="D286" s="128"/>
      <c r="E286" s="128"/>
      <c r="F286" s="128"/>
      <c r="G286" s="128"/>
      <c r="H286" s="128"/>
      <c r="I286" s="128"/>
      <c r="J286" s="128"/>
      <c r="K286" s="128"/>
      <c r="L286" s="128"/>
      <c r="M286" s="128"/>
      <c r="N286" s="128"/>
      <c r="O286" s="128"/>
      <c r="P286" s="128"/>
      <c r="Q286" s="128"/>
    </row>
    <row r="287" spans="2:17" x14ac:dyDescent="0.2">
      <c r="B287" s="128"/>
      <c r="C287" s="128"/>
      <c r="D287" s="128"/>
      <c r="E287" s="128"/>
      <c r="F287" s="128"/>
      <c r="G287" s="128"/>
      <c r="H287" s="128"/>
      <c r="I287" s="128"/>
      <c r="J287" s="128"/>
      <c r="K287" s="128"/>
      <c r="L287" s="128"/>
      <c r="M287" s="128"/>
      <c r="N287" s="128"/>
      <c r="O287" s="128"/>
      <c r="P287" s="128"/>
      <c r="Q287" s="128"/>
    </row>
    <row r="288" spans="2:17" x14ac:dyDescent="0.2">
      <c r="B288" s="128"/>
      <c r="C288" s="128"/>
      <c r="D288" s="128"/>
      <c r="E288" s="128"/>
      <c r="F288" s="128"/>
      <c r="G288" s="128"/>
      <c r="H288" s="128"/>
      <c r="I288" s="128"/>
      <c r="J288" s="128"/>
      <c r="K288" s="128"/>
      <c r="L288" s="128"/>
      <c r="M288" s="128"/>
      <c r="N288" s="128"/>
      <c r="O288" s="128"/>
      <c r="P288" s="128"/>
      <c r="Q288" s="128"/>
    </row>
    <row r="289" spans="2:17" x14ac:dyDescent="0.2">
      <c r="B289" s="128"/>
      <c r="C289" s="128"/>
      <c r="D289" s="128"/>
      <c r="E289" s="128"/>
      <c r="F289" s="128"/>
      <c r="G289" s="128"/>
      <c r="H289" s="128"/>
      <c r="I289" s="128"/>
      <c r="J289" s="128"/>
      <c r="K289" s="128"/>
      <c r="L289" s="128"/>
      <c r="M289" s="128"/>
      <c r="N289" s="128"/>
      <c r="O289" s="128"/>
      <c r="P289" s="128"/>
      <c r="Q289" s="128"/>
    </row>
    <row r="290" spans="2:17" x14ac:dyDescent="0.2">
      <c r="B290" s="128"/>
      <c r="C290" s="128"/>
      <c r="D290" s="128"/>
      <c r="E290" s="128"/>
      <c r="F290" s="128"/>
      <c r="G290" s="128"/>
      <c r="H290" s="128"/>
      <c r="I290" s="128"/>
      <c r="J290" s="128"/>
      <c r="K290" s="128"/>
      <c r="L290" s="128"/>
      <c r="M290" s="128"/>
      <c r="N290" s="128"/>
      <c r="O290" s="128"/>
      <c r="P290" s="128"/>
      <c r="Q290" s="128"/>
    </row>
    <row r="291" spans="2:17" x14ac:dyDescent="0.2">
      <c r="B291" s="128"/>
      <c r="C291" s="128"/>
      <c r="D291" s="128"/>
      <c r="E291" s="128"/>
      <c r="F291" s="128"/>
      <c r="G291" s="128"/>
      <c r="H291" s="128"/>
      <c r="I291" s="128"/>
      <c r="J291" s="128"/>
      <c r="K291" s="128"/>
      <c r="L291" s="128"/>
      <c r="M291" s="128"/>
      <c r="N291" s="128"/>
      <c r="O291" s="128"/>
      <c r="P291" s="128"/>
      <c r="Q291" s="128"/>
    </row>
    <row r="292" spans="2:17" x14ac:dyDescent="0.2">
      <c r="B292" s="128"/>
      <c r="C292" s="128"/>
      <c r="D292" s="128"/>
      <c r="E292" s="128"/>
      <c r="F292" s="128"/>
      <c r="G292" s="128"/>
      <c r="H292" s="128"/>
      <c r="I292" s="128"/>
      <c r="J292" s="128"/>
      <c r="K292" s="128"/>
      <c r="L292" s="128"/>
      <c r="M292" s="128"/>
      <c r="N292" s="128"/>
      <c r="O292" s="128"/>
      <c r="P292" s="128"/>
      <c r="Q292" s="128"/>
    </row>
    <row r="293" spans="2:17" x14ac:dyDescent="0.2">
      <c r="B293" s="128"/>
      <c r="C293" s="128"/>
      <c r="D293" s="128"/>
      <c r="E293" s="128"/>
      <c r="F293" s="128"/>
      <c r="G293" s="128"/>
      <c r="H293" s="128"/>
      <c r="I293" s="128"/>
      <c r="J293" s="128"/>
      <c r="K293" s="128"/>
      <c r="L293" s="128"/>
      <c r="M293" s="128"/>
      <c r="N293" s="128"/>
      <c r="O293" s="128"/>
      <c r="P293" s="128"/>
      <c r="Q293" s="128"/>
    </row>
    <row r="294" spans="2:17" x14ac:dyDescent="0.2">
      <c r="B294" s="128"/>
      <c r="C294" s="128"/>
      <c r="D294" s="128"/>
      <c r="E294" s="128"/>
      <c r="F294" s="128"/>
      <c r="G294" s="128"/>
      <c r="H294" s="128"/>
      <c r="I294" s="128"/>
      <c r="J294" s="128"/>
      <c r="K294" s="128"/>
      <c r="L294" s="128"/>
      <c r="M294" s="128"/>
      <c r="N294" s="128"/>
      <c r="O294" s="128"/>
      <c r="P294" s="128"/>
      <c r="Q294" s="128"/>
    </row>
    <row r="295" spans="2:17" x14ac:dyDescent="0.2">
      <c r="B295" s="128"/>
      <c r="C295" s="128"/>
      <c r="D295" s="128"/>
      <c r="E295" s="128"/>
      <c r="F295" s="128"/>
      <c r="G295" s="128"/>
      <c r="H295" s="128"/>
      <c r="I295" s="128"/>
      <c r="J295" s="128"/>
      <c r="K295" s="128"/>
      <c r="L295" s="128"/>
      <c r="M295" s="128"/>
      <c r="N295" s="128"/>
      <c r="O295" s="128"/>
      <c r="P295" s="128"/>
      <c r="Q295" s="128"/>
    </row>
    <row r="296" spans="2:17" x14ac:dyDescent="0.2">
      <c r="B296" s="128"/>
      <c r="C296" s="128"/>
      <c r="D296" s="128"/>
      <c r="E296" s="128"/>
      <c r="F296" s="128"/>
      <c r="G296" s="128"/>
      <c r="H296" s="128"/>
      <c r="I296" s="128"/>
      <c r="J296" s="128"/>
      <c r="K296" s="128"/>
      <c r="L296" s="128"/>
      <c r="M296" s="128"/>
      <c r="N296" s="128"/>
      <c r="O296" s="128"/>
      <c r="P296" s="128"/>
      <c r="Q296" s="128"/>
    </row>
    <row r="297" spans="2:17" x14ac:dyDescent="0.2">
      <c r="B297" s="128"/>
      <c r="C297" s="128"/>
      <c r="D297" s="128"/>
      <c r="E297" s="128"/>
      <c r="F297" s="128"/>
      <c r="G297" s="128"/>
      <c r="H297" s="128"/>
      <c r="I297" s="128"/>
      <c r="J297" s="128"/>
      <c r="K297" s="128"/>
      <c r="L297" s="128"/>
      <c r="M297" s="128"/>
      <c r="N297" s="128"/>
      <c r="O297" s="128"/>
      <c r="P297" s="128"/>
      <c r="Q297" s="128"/>
    </row>
    <row r="298" spans="2:17" x14ac:dyDescent="0.2">
      <c r="B298" s="128"/>
      <c r="C298" s="128"/>
      <c r="D298" s="128"/>
      <c r="E298" s="128"/>
      <c r="F298" s="128"/>
      <c r="G298" s="128"/>
      <c r="H298" s="128"/>
      <c r="I298" s="128"/>
      <c r="J298" s="128"/>
      <c r="K298" s="128"/>
      <c r="L298" s="128"/>
      <c r="M298" s="128"/>
      <c r="N298" s="128"/>
      <c r="O298" s="128"/>
      <c r="P298" s="128"/>
      <c r="Q298" s="128"/>
    </row>
    <row r="299" spans="2:17" x14ac:dyDescent="0.2">
      <c r="B299" s="128"/>
      <c r="C299" s="128"/>
      <c r="D299" s="128"/>
      <c r="E299" s="128"/>
      <c r="F299" s="128"/>
      <c r="G299" s="128"/>
      <c r="H299" s="128"/>
      <c r="I299" s="128"/>
      <c r="J299" s="128"/>
      <c r="K299" s="128"/>
      <c r="L299" s="128"/>
      <c r="M299" s="128"/>
      <c r="N299" s="128"/>
      <c r="O299" s="128"/>
      <c r="P299" s="128"/>
      <c r="Q299" s="128"/>
    </row>
    <row r="300" spans="2:17" x14ac:dyDescent="0.2">
      <c r="B300" s="128"/>
      <c r="C300" s="128"/>
      <c r="D300" s="128"/>
      <c r="E300" s="128"/>
      <c r="F300" s="128"/>
      <c r="G300" s="128"/>
      <c r="H300" s="128"/>
      <c r="I300" s="128"/>
      <c r="J300" s="128"/>
      <c r="K300" s="128"/>
      <c r="L300" s="128"/>
      <c r="M300" s="128"/>
      <c r="N300" s="128"/>
      <c r="O300" s="128"/>
      <c r="P300" s="128"/>
      <c r="Q300" s="128"/>
    </row>
    <row r="301" spans="2:17" x14ac:dyDescent="0.2">
      <c r="B301" s="128"/>
      <c r="C301" s="128"/>
      <c r="D301" s="128"/>
      <c r="E301" s="128"/>
      <c r="F301" s="128"/>
      <c r="G301" s="128"/>
      <c r="H301" s="128"/>
      <c r="I301" s="128"/>
      <c r="J301" s="128"/>
      <c r="K301" s="128"/>
      <c r="L301" s="128"/>
      <c r="M301" s="128"/>
      <c r="N301" s="128"/>
      <c r="O301" s="128"/>
      <c r="P301" s="128"/>
      <c r="Q301" s="128"/>
    </row>
    <row r="302" spans="2:17" x14ac:dyDescent="0.2">
      <c r="B302" s="128"/>
      <c r="C302" s="128"/>
      <c r="D302" s="128"/>
      <c r="E302" s="128"/>
      <c r="F302" s="128"/>
      <c r="G302" s="128"/>
      <c r="H302" s="128"/>
      <c r="I302" s="128"/>
      <c r="J302" s="128"/>
      <c r="K302" s="128"/>
      <c r="L302" s="128"/>
      <c r="M302" s="128"/>
      <c r="N302" s="128"/>
      <c r="O302" s="128"/>
      <c r="P302" s="128"/>
      <c r="Q302" s="128"/>
    </row>
    <row r="303" spans="2:17" x14ac:dyDescent="0.2">
      <c r="B303" s="128"/>
      <c r="C303" s="128"/>
      <c r="D303" s="128"/>
      <c r="E303" s="128"/>
      <c r="F303" s="128"/>
      <c r="G303" s="128"/>
      <c r="H303" s="128"/>
      <c r="I303" s="128"/>
      <c r="J303" s="128"/>
      <c r="K303" s="128"/>
      <c r="L303" s="128"/>
      <c r="M303" s="128"/>
      <c r="N303" s="128"/>
      <c r="O303" s="128"/>
      <c r="P303" s="128"/>
      <c r="Q303" s="128"/>
    </row>
    <row r="304" spans="2:17" x14ac:dyDescent="0.2">
      <c r="B304" s="128"/>
      <c r="C304" s="128"/>
      <c r="D304" s="128"/>
      <c r="E304" s="128"/>
      <c r="F304" s="128"/>
      <c r="G304" s="128"/>
      <c r="H304" s="128"/>
      <c r="I304" s="128"/>
      <c r="J304" s="128"/>
      <c r="K304" s="128"/>
      <c r="L304" s="128"/>
      <c r="M304" s="128"/>
      <c r="N304" s="128"/>
      <c r="O304" s="128"/>
      <c r="P304" s="128"/>
      <c r="Q304" s="128"/>
    </row>
    <row r="305" spans="2:17" x14ac:dyDescent="0.2">
      <c r="B305" s="128"/>
      <c r="C305" s="128"/>
      <c r="D305" s="128"/>
      <c r="E305" s="128"/>
      <c r="F305" s="128"/>
      <c r="G305" s="128"/>
      <c r="H305" s="128"/>
      <c r="I305" s="128"/>
      <c r="J305" s="128"/>
      <c r="K305" s="128"/>
      <c r="L305" s="128"/>
      <c r="M305" s="128"/>
      <c r="N305" s="128"/>
      <c r="O305" s="128"/>
      <c r="P305" s="128"/>
      <c r="Q305" s="128"/>
    </row>
    <row r="306" spans="2:17" x14ac:dyDescent="0.2">
      <c r="B306" s="128"/>
      <c r="C306" s="128"/>
      <c r="D306" s="128"/>
      <c r="E306" s="128"/>
      <c r="F306" s="128"/>
      <c r="G306" s="128"/>
      <c r="H306" s="128"/>
      <c r="I306" s="128"/>
      <c r="J306" s="128"/>
      <c r="K306" s="128"/>
      <c r="L306" s="128"/>
      <c r="M306" s="128"/>
      <c r="N306" s="128"/>
      <c r="O306" s="128"/>
      <c r="P306" s="128"/>
      <c r="Q306" s="128"/>
    </row>
    <row r="307" spans="2:17" x14ac:dyDescent="0.2">
      <c r="B307" s="128"/>
      <c r="C307" s="128"/>
      <c r="D307" s="128"/>
      <c r="E307" s="128"/>
      <c r="F307" s="128"/>
      <c r="G307" s="128"/>
      <c r="H307" s="128"/>
      <c r="I307" s="128"/>
      <c r="J307" s="128"/>
      <c r="K307" s="128"/>
      <c r="L307" s="128"/>
      <c r="M307" s="128"/>
      <c r="N307" s="128"/>
      <c r="O307" s="128"/>
      <c r="P307" s="128"/>
      <c r="Q307" s="128"/>
    </row>
    <row r="308" spans="2:17" x14ac:dyDescent="0.2">
      <c r="B308" s="128"/>
      <c r="C308" s="128"/>
      <c r="D308" s="128"/>
      <c r="E308" s="128"/>
      <c r="F308" s="128"/>
      <c r="G308" s="128"/>
      <c r="H308" s="128"/>
      <c r="I308" s="128"/>
      <c r="J308" s="128"/>
      <c r="K308" s="128"/>
      <c r="L308" s="128"/>
      <c r="M308" s="128"/>
      <c r="N308" s="128"/>
      <c r="O308" s="128"/>
      <c r="P308" s="128"/>
      <c r="Q308" s="128"/>
    </row>
    <row r="309" spans="2:17" x14ac:dyDescent="0.2">
      <c r="B309" s="128"/>
      <c r="C309" s="128"/>
      <c r="D309" s="128"/>
      <c r="E309" s="128"/>
      <c r="F309" s="128"/>
      <c r="G309" s="128"/>
      <c r="H309" s="128"/>
      <c r="I309" s="128"/>
      <c r="J309" s="128"/>
      <c r="K309" s="128"/>
      <c r="L309" s="128"/>
      <c r="M309" s="128"/>
      <c r="N309" s="128"/>
      <c r="O309" s="128"/>
      <c r="P309" s="128"/>
      <c r="Q309" s="128"/>
    </row>
    <row r="310" spans="2:17" x14ac:dyDescent="0.2">
      <c r="B310" s="128"/>
      <c r="C310" s="128"/>
      <c r="D310" s="128"/>
      <c r="E310" s="128"/>
      <c r="F310" s="128"/>
      <c r="G310" s="128"/>
      <c r="H310" s="128"/>
      <c r="I310" s="128"/>
      <c r="J310" s="128"/>
      <c r="K310" s="128"/>
      <c r="L310" s="128"/>
      <c r="M310" s="128"/>
      <c r="N310" s="128"/>
      <c r="O310" s="128"/>
      <c r="P310" s="128"/>
      <c r="Q310" s="128"/>
    </row>
    <row r="311" spans="2:17" x14ac:dyDescent="0.2">
      <c r="B311" s="128"/>
      <c r="C311" s="128"/>
      <c r="D311" s="128"/>
      <c r="E311" s="128"/>
      <c r="F311" s="128"/>
      <c r="G311" s="128"/>
      <c r="H311" s="128"/>
      <c r="I311" s="128"/>
      <c r="J311" s="128"/>
      <c r="K311" s="128"/>
      <c r="L311" s="128"/>
      <c r="M311" s="128"/>
      <c r="N311" s="128"/>
      <c r="O311" s="128"/>
      <c r="P311" s="128"/>
      <c r="Q311" s="128"/>
    </row>
    <row r="312" spans="2:17" x14ac:dyDescent="0.2">
      <c r="B312" s="128"/>
      <c r="C312" s="128"/>
      <c r="D312" s="128"/>
      <c r="E312" s="128"/>
      <c r="F312" s="128"/>
      <c r="G312" s="128"/>
      <c r="H312" s="128"/>
      <c r="I312" s="128"/>
      <c r="J312" s="128"/>
      <c r="K312" s="128"/>
      <c r="L312" s="128"/>
      <c r="M312" s="128"/>
      <c r="N312" s="128"/>
      <c r="O312" s="128"/>
      <c r="P312" s="128"/>
      <c r="Q312" s="128"/>
    </row>
    <row r="313" spans="2:17" x14ac:dyDescent="0.2">
      <c r="B313" s="128"/>
      <c r="C313" s="128"/>
      <c r="D313" s="128"/>
      <c r="E313" s="128"/>
      <c r="F313" s="128"/>
      <c r="G313" s="128"/>
      <c r="H313" s="128"/>
      <c r="I313" s="128"/>
      <c r="J313" s="128"/>
      <c r="K313" s="128"/>
      <c r="L313" s="128"/>
      <c r="M313" s="128"/>
      <c r="N313" s="128"/>
      <c r="O313" s="128"/>
      <c r="P313" s="128"/>
      <c r="Q313" s="128"/>
    </row>
    <row r="314" spans="2:17" x14ac:dyDescent="0.2">
      <c r="B314" s="128"/>
      <c r="C314" s="128"/>
      <c r="D314" s="128"/>
      <c r="E314" s="128"/>
      <c r="F314" s="128"/>
      <c r="G314" s="128"/>
      <c r="H314" s="128"/>
      <c r="I314" s="128"/>
      <c r="J314" s="128"/>
      <c r="K314" s="128"/>
      <c r="L314" s="128"/>
      <c r="M314" s="128"/>
      <c r="N314" s="128"/>
      <c r="O314" s="128"/>
      <c r="P314" s="128"/>
      <c r="Q314" s="128"/>
    </row>
    <row r="315" spans="2:17" x14ac:dyDescent="0.2">
      <c r="B315" s="128"/>
      <c r="C315" s="128"/>
      <c r="D315" s="128"/>
      <c r="E315" s="128"/>
      <c r="F315" s="128"/>
      <c r="G315" s="128"/>
      <c r="H315" s="128"/>
      <c r="I315" s="128"/>
      <c r="J315" s="128"/>
      <c r="K315" s="128"/>
      <c r="L315" s="128"/>
      <c r="M315" s="128"/>
      <c r="N315" s="128"/>
      <c r="O315" s="128"/>
      <c r="P315" s="128"/>
      <c r="Q315" s="128"/>
    </row>
    <row r="316" spans="2:17" x14ac:dyDescent="0.2">
      <c r="B316" s="128"/>
      <c r="C316" s="128"/>
      <c r="D316" s="128"/>
      <c r="E316" s="128"/>
      <c r="F316" s="128"/>
      <c r="G316" s="128"/>
      <c r="H316" s="128"/>
      <c r="I316" s="128"/>
      <c r="J316" s="128"/>
      <c r="K316" s="128"/>
      <c r="L316" s="128"/>
      <c r="M316" s="128"/>
      <c r="N316" s="128"/>
      <c r="O316" s="128"/>
      <c r="P316" s="128"/>
      <c r="Q316" s="128"/>
    </row>
    <row r="317" spans="2:17" x14ac:dyDescent="0.2">
      <c r="B317" s="128"/>
      <c r="C317" s="128"/>
      <c r="D317" s="128"/>
      <c r="E317" s="128"/>
      <c r="F317" s="128"/>
      <c r="G317" s="128"/>
      <c r="H317" s="128"/>
      <c r="I317" s="128"/>
      <c r="J317" s="128"/>
      <c r="K317" s="128"/>
      <c r="L317" s="128"/>
      <c r="M317" s="128"/>
      <c r="N317" s="128"/>
      <c r="O317" s="128"/>
      <c r="P317" s="128"/>
      <c r="Q317" s="128"/>
    </row>
    <row r="318" spans="2:17" x14ac:dyDescent="0.2">
      <c r="B318" s="128"/>
      <c r="C318" s="128"/>
      <c r="D318" s="128"/>
      <c r="E318" s="128"/>
      <c r="F318" s="128"/>
      <c r="G318" s="128"/>
      <c r="H318" s="128"/>
      <c r="I318" s="128"/>
      <c r="J318" s="128"/>
      <c r="K318" s="128"/>
      <c r="L318" s="128"/>
      <c r="M318" s="128"/>
      <c r="N318" s="128"/>
      <c r="O318" s="128"/>
      <c r="P318" s="128"/>
      <c r="Q318" s="128"/>
    </row>
    <row r="319" spans="2:17" x14ac:dyDescent="0.2">
      <c r="B319" s="128"/>
      <c r="C319" s="128"/>
      <c r="D319" s="128"/>
      <c r="E319" s="128"/>
      <c r="F319" s="128"/>
      <c r="G319" s="128"/>
      <c r="H319" s="128"/>
      <c r="I319" s="128"/>
      <c r="J319" s="128"/>
      <c r="K319" s="128"/>
      <c r="L319" s="128"/>
      <c r="M319" s="128"/>
      <c r="N319" s="128"/>
      <c r="O319" s="128"/>
      <c r="P319" s="128"/>
      <c r="Q319" s="128"/>
    </row>
    <row r="320" spans="2:17" x14ac:dyDescent="0.2">
      <c r="B320" s="128"/>
      <c r="C320" s="128"/>
      <c r="D320" s="128"/>
      <c r="E320" s="128"/>
      <c r="F320" s="128"/>
      <c r="G320" s="128"/>
      <c r="H320" s="128"/>
      <c r="I320" s="128"/>
      <c r="J320" s="128"/>
      <c r="K320" s="128"/>
      <c r="L320" s="128"/>
      <c r="M320" s="128"/>
      <c r="N320" s="128"/>
      <c r="O320" s="128"/>
      <c r="P320" s="128"/>
      <c r="Q320" s="128"/>
    </row>
    <row r="321" spans="2:17" x14ac:dyDescent="0.2">
      <c r="B321" s="128"/>
      <c r="C321" s="128"/>
      <c r="D321" s="128"/>
      <c r="E321" s="128"/>
      <c r="F321" s="128"/>
      <c r="G321" s="128"/>
      <c r="H321" s="128"/>
      <c r="I321" s="128"/>
      <c r="J321" s="128"/>
      <c r="K321" s="128"/>
      <c r="L321" s="128"/>
      <c r="M321" s="128"/>
      <c r="N321" s="128"/>
      <c r="O321" s="128"/>
      <c r="P321" s="128"/>
      <c r="Q321" s="128"/>
    </row>
    <row r="322" spans="2:17" x14ac:dyDescent="0.2">
      <c r="B322" s="128"/>
      <c r="C322" s="128"/>
      <c r="D322" s="128"/>
      <c r="E322" s="128"/>
      <c r="F322" s="128"/>
      <c r="G322" s="128"/>
      <c r="H322" s="128"/>
      <c r="I322" s="128"/>
      <c r="J322" s="128"/>
      <c r="K322" s="128"/>
      <c r="L322" s="128"/>
      <c r="M322" s="128"/>
      <c r="N322" s="128"/>
      <c r="O322" s="128"/>
      <c r="P322" s="128"/>
      <c r="Q322" s="128"/>
    </row>
    <row r="323" spans="2:17" x14ac:dyDescent="0.2">
      <c r="B323" s="128"/>
      <c r="C323" s="128"/>
      <c r="D323" s="128"/>
      <c r="E323" s="128"/>
      <c r="F323" s="128"/>
      <c r="G323" s="128"/>
      <c r="H323" s="128"/>
      <c r="I323" s="128"/>
      <c r="J323" s="128"/>
      <c r="K323" s="128"/>
      <c r="L323" s="128"/>
      <c r="M323" s="128"/>
      <c r="N323" s="128"/>
      <c r="O323" s="128"/>
      <c r="P323" s="128"/>
      <c r="Q323" s="128"/>
    </row>
    <row r="324" spans="2:17" x14ac:dyDescent="0.2">
      <c r="B324" s="128"/>
      <c r="C324" s="128"/>
      <c r="D324" s="128"/>
      <c r="E324" s="128"/>
      <c r="F324" s="128"/>
      <c r="G324" s="128"/>
      <c r="H324" s="128"/>
      <c r="I324" s="128"/>
      <c r="J324" s="128"/>
      <c r="K324" s="128"/>
      <c r="L324" s="128"/>
      <c r="M324" s="128"/>
      <c r="N324" s="128"/>
      <c r="O324" s="128"/>
      <c r="P324" s="128"/>
      <c r="Q324" s="128"/>
    </row>
    <row r="325" spans="2:17" x14ac:dyDescent="0.2">
      <c r="B325" s="128"/>
      <c r="C325" s="128"/>
      <c r="D325" s="128"/>
      <c r="E325" s="128"/>
      <c r="F325" s="128"/>
      <c r="G325" s="128"/>
      <c r="H325" s="128"/>
      <c r="I325" s="128"/>
      <c r="J325" s="128"/>
      <c r="K325" s="128"/>
      <c r="L325" s="128"/>
      <c r="M325" s="128"/>
      <c r="N325" s="128"/>
      <c r="O325" s="128"/>
      <c r="P325" s="128"/>
      <c r="Q325" s="128"/>
    </row>
    <row r="326" spans="2:17" x14ac:dyDescent="0.2">
      <c r="B326" s="128"/>
      <c r="C326" s="128"/>
      <c r="D326" s="128"/>
      <c r="E326" s="128"/>
      <c r="F326" s="128"/>
      <c r="G326" s="128"/>
      <c r="H326" s="128"/>
      <c r="I326" s="128"/>
      <c r="J326" s="128"/>
      <c r="K326" s="128"/>
      <c r="L326" s="128"/>
      <c r="M326" s="128"/>
      <c r="N326" s="128"/>
      <c r="O326" s="128"/>
      <c r="P326" s="128"/>
      <c r="Q326" s="128"/>
    </row>
    <row r="327" spans="2:17" x14ac:dyDescent="0.2">
      <c r="B327" s="128"/>
      <c r="C327" s="128"/>
      <c r="D327" s="128"/>
      <c r="E327" s="128"/>
      <c r="F327" s="128"/>
      <c r="G327" s="128"/>
      <c r="H327" s="128"/>
      <c r="I327" s="128"/>
      <c r="J327" s="128"/>
      <c r="K327" s="128"/>
      <c r="L327" s="128"/>
      <c r="M327" s="128"/>
      <c r="N327" s="128"/>
      <c r="O327" s="128"/>
      <c r="P327" s="128"/>
      <c r="Q327" s="128"/>
    </row>
    <row r="328" spans="2:17" x14ac:dyDescent="0.2">
      <c r="B328" s="128"/>
      <c r="C328" s="128"/>
      <c r="D328" s="128"/>
      <c r="E328" s="128"/>
      <c r="F328" s="128"/>
      <c r="G328" s="128"/>
      <c r="H328" s="128"/>
      <c r="I328" s="128"/>
      <c r="J328" s="128"/>
      <c r="K328" s="128"/>
      <c r="L328" s="128"/>
      <c r="M328" s="128"/>
      <c r="N328" s="128"/>
      <c r="O328" s="128"/>
      <c r="P328" s="128"/>
      <c r="Q328" s="128"/>
    </row>
    <row r="329" spans="2:17" x14ac:dyDescent="0.2">
      <c r="B329" s="128"/>
      <c r="C329" s="128"/>
      <c r="D329" s="128"/>
      <c r="E329" s="128"/>
      <c r="F329" s="128"/>
      <c r="G329" s="128"/>
      <c r="H329" s="128"/>
      <c r="I329" s="128"/>
      <c r="J329" s="128"/>
      <c r="K329" s="128"/>
      <c r="L329" s="128"/>
      <c r="M329" s="128"/>
      <c r="N329" s="128"/>
      <c r="O329" s="128"/>
      <c r="P329" s="128"/>
      <c r="Q329" s="128"/>
    </row>
    <row r="330" spans="2:17" x14ac:dyDescent="0.2">
      <c r="B330" s="128"/>
      <c r="C330" s="128"/>
      <c r="D330" s="128"/>
      <c r="E330" s="128"/>
      <c r="F330" s="128"/>
      <c r="G330" s="128"/>
      <c r="H330" s="128"/>
      <c r="I330" s="128"/>
      <c r="J330" s="128"/>
      <c r="K330" s="128"/>
      <c r="L330" s="128"/>
      <c r="M330" s="128"/>
      <c r="N330" s="128"/>
      <c r="O330" s="128"/>
      <c r="P330" s="128"/>
      <c r="Q330" s="128"/>
    </row>
    <row r="331" spans="2:17" x14ac:dyDescent="0.2">
      <c r="B331" s="128"/>
      <c r="C331" s="128"/>
      <c r="D331" s="128"/>
      <c r="E331" s="128"/>
      <c r="F331" s="128"/>
      <c r="G331" s="128"/>
      <c r="H331" s="128"/>
      <c r="I331" s="128"/>
      <c r="J331" s="128"/>
      <c r="K331" s="128"/>
      <c r="L331" s="128"/>
      <c r="M331" s="128"/>
      <c r="N331" s="128"/>
      <c r="O331" s="128"/>
      <c r="P331" s="128"/>
      <c r="Q331" s="128"/>
    </row>
    <row r="332" spans="2:17" x14ac:dyDescent="0.2">
      <c r="B332" s="128"/>
      <c r="C332" s="128"/>
      <c r="D332" s="128"/>
      <c r="E332" s="128"/>
      <c r="F332" s="128"/>
      <c r="G332" s="128"/>
      <c r="H332" s="128"/>
      <c r="I332" s="128"/>
      <c r="J332" s="128"/>
      <c r="K332" s="128"/>
      <c r="L332" s="128"/>
      <c r="M332" s="128"/>
      <c r="N332" s="128"/>
      <c r="O332" s="128"/>
      <c r="P332" s="128"/>
      <c r="Q332" s="128"/>
    </row>
    <row r="333" spans="2:17" x14ac:dyDescent="0.2">
      <c r="B333" s="128"/>
      <c r="C333" s="128"/>
      <c r="D333" s="128"/>
      <c r="E333" s="128"/>
      <c r="F333" s="128"/>
      <c r="G333" s="128"/>
      <c r="H333" s="128"/>
      <c r="I333" s="128"/>
      <c r="J333" s="128"/>
      <c r="K333" s="128"/>
      <c r="L333" s="128"/>
      <c r="M333" s="128"/>
      <c r="N333" s="128"/>
      <c r="O333" s="128"/>
      <c r="P333" s="128"/>
      <c r="Q333" s="128"/>
    </row>
    <row r="334" spans="2:17" x14ac:dyDescent="0.2">
      <c r="B334" s="128"/>
      <c r="C334" s="128"/>
      <c r="D334" s="128"/>
      <c r="E334" s="128"/>
      <c r="F334" s="128"/>
      <c r="G334" s="128"/>
      <c r="H334" s="128"/>
      <c r="I334" s="128"/>
      <c r="J334" s="128"/>
      <c r="K334" s="128"/>
      <c r="L334" s="128"/>
      <c r="M334" s="128"/>
      <c r="N334" s="128"/>
      <c r="O334" s="128"/>
      <c r="P334" s="128"/>
      <c r="Q334" s="128"/>
    </row>
    <row r="335" spans="2:17" x14ac:dyDescent="0.2">
      <c r="B335" s="128"/>
      <c r="C335" s="128"/>
      <c r="D335" s="128"/>
      <c r="E335" s="128"/>
      <c r="F335" s="128"/>
      <c r="G335" s="128"/>
      <c r="H335" s="128"/>
      <c r="I335" s="128"/>
      <c r="J335" s="128"/>
      <c r="K335" s="128"/>
      <c r="L335" s="128"/>
      <c r="M335" s="128"/>
      <c r="N335" s="128"/>
      <c r="O335" s="128"/>
      <c r="P335" s="128"/>
      <c r="Q335" s="128"/>
    </row>
    <row r="336" spans="2:17" x14ac:dyDescent="0.2">
      <c r="B336" s="128"/>
      <c r="C336" s="128"/>
      <c r="D336" s="128"/>
      <c r="E336" s="128"/>
      <c r="F336" s="128"/>
      <c r="G336" s="128"/>
      <c r="H336" s="128"/>
      <c r="I336" s="128"/>
      <c r="J336" s="128"/>
      <c r="K336" s="128"/>
      <c r="L336" s="128"/>
      <c r="M336" s="128"/>
      <c r="N336" s="128"/>
      <c r="O336" s="128"/>
      <c r="P336" s="128"/>
      <c r="Q336" s="128"/>
    </row>
    <row r="337" spans="2:17" x14ac:dyDescent="0.2">
      <c r="B337" s="128"/>
      <c r="C337" s="128"/>
      <c r="D337" s="128"/>
      <c r="E337" s="128"/>
      <c r="F337" s="128"/>
      <c r="G337" s="128"/>
      <c r="H337" s="128"/>
      <c r="I337" s="128"/>
      <c r="J337" s="128"/>
      <c r="K337" s="128"/>
      <c r="L337" s="128"/>
      <c r="M337" s="128"/>
      <c r="N337" s="128"/>
      <c r="O337" s="128"/>
      <c r="P337" s="128"/>
      <c r="Q337" s="128"/>
    </row>
    <row r="338" spans="2:17" x14ac:dyDescent="0.2">
      <c r="B338" s="128"/>
      <c r="C338" s="128"/>
      <c r="D338" s="128"/>
      <c r="E338" s="128"/>
      <c r="F338" s="128"/>
      <c r="G338" s="128"/>
      <c r="H338" s="128"/>
      <c r="I338" s="128"/>
      <c r="J338" s="128"/>
      <c r="K338" s="128"/>
      <c r="L338" s="128"/>
      <c r="M338" s="128"/>
      <c r="N338" s="128"/>
      <c r="O338" s="128"/>
      <c r="P338" s="128"/>
      <c r="Q338" s="128"/>
    </row>
    <row r="339" spans="2:17" x14ac:dyDescent="0.2">
      <c r="B339" s="128"/>
      <c r="C339" s="128"/>
      <c r="D339" s="128"/>
      <c r="E339" s="128"/>
      <c r="F339" s="128"/>
      <c r="G339" s="128"/>
      <c r="H339" s="128"/>
      <c r="I339" s="128"/>
      <c r="J339" s="128"/>
      <c r="K339" s="128"/>
      <c r="L339" s="128"/>
      <c r="M339" s="128"/>
      <c r="N339" s="128"/>
      <c r="O339" s="128"/>
      <c r="P339" s="128"/>
      <c r="Q339" s="128"/>
    </row>
    <row r="340" spans="2:17" x14ac:dyDescent="0.2">
      <c r="B340" s="128"/>
      <c r="C340" s="128"/>
      <c r="D340" s="128"/>
      <c r="E340" s="128"/>
      <c r="F340" s="128"/>
      <c r="G340" s="128"/>
      <c r="H340" s="128"/>
      <c r="I340" s="128"/>
      <c r="J340" s="128"/>
      <c r="K340" s="128"/>
      <c r="L340" s="128"/>
      <c r="M340" s="128"/>
      <c r="N340" s="128"/>
      <c r="O340" s="128"/>
      <c r="P340" s="128"/>
      <c r="Q340" s="128"/>
    </row>
    <row r="341" spans="2:17" x14ac:dyDescent="0.2">
      <c r="B341" s="128"/>
      <c r="C341" s="128"/>
      <c r="D341" s="128"/>
      <c r="E341" s="128"/>
      <c r="F341" s="128"/>
      <c r="G341" s="128"/>
      <c r="H341" s="128"/>
      <c r="I341" s="128"/>
      <c r="J341" s="128"/>
      <c r="K341" s="128"/>
      <c r="L341" s="128"/>
      <c r="M341" s="128"/>
      <c r="N341" s="128"/>
      <c r="O341" s="128"/>
      <c r="P341" s="128"/>
      <c r="Q341" s="128"/>
    </row>
    <row r="342" spans="2:17" x14ac:dyDescent="0.2">
      <c r="B342" s="128"/>
      <c r="C342" s="128"/>
      <c r="D342" s="128"/>
      <c r="E342" s="128"/>
      <c r="F342" s="128"/>
      <c r="G342" s="128"/>
      <c r="H342" s="128"/>
      <c r="I342" s="128"/>
      <c r="J342" s="128"/>
      <c r="K342" s="128"/>
      <c r="L342" s="128"/>
      <c r="M342" s="128"/>
      <c r="N342" s="128"/>
      <c r="O342" s="128"/>
      <c r="P342" s="128"/>
      <c r="Q342" s="128"/>
    </row>
    <row r="343" spans="2:17" x14ac:dyDescent="0.2">
      <c r="B343" s="128"/>
      <c r="C343" s="128"/>
      <c r="D343" s="128"/>
      <c r="E343" s="128"/>
      <c r="F343" s="128"/>
      <c r="G343" s="128"/>
      <c r="H343" s="128"/>
      <c r="I343" s="128"/>
      <c r="J343" s="128"/>
      <c r="K343" s="128"/>
      <c r="L343" s="128"/>
      <c r="M343" s="128"/>
      <c r="N343" s="128"/>
      <c r="O343" s="128"/>
      <c r="P343" s="128"/>
      <c r="Q343" s="128"/>
    </row>
    <row r="344" spans="2:17" x14ac:dyDescent="0.2">
      <c r="B344" s="128"/>
      <c r="C344" s="128"/>
      <c r="D344" s="128"/>
      <c r="E344" s="128"/>
      <c r="F344" s="128"/>
      <c r="G344" s="128"/>
      <c r="H344" s="128"/>
      <c r="I344" s="128"/>
      <c r="J344" s="128"/>
      <c r="K344" s="128"/>
      <c r="L344" s="128"/>
      <c r="M344" s="128"/>
      <c r="N344" s="128"/>
      <c r="O344" s="128"/>
      <c r="P344" s="128"/>
      <c r="Q344" s="128"/>
    </row>
    <row r="345" spans="2:17" x14ac:dyDescent="0.2">
      <c r="B345" s="128"/>
      <c r="C345" s="128"/>
      <c r="D345" s="128"/>
      <c r="E345" s="128"/>
      <c r="F345" s="128"/>
      <c r="G345" s="128"/>
      <c r="H345" s="128"/>
      <c r="I345" s="128"/>
      <c r="J345" s="128"/>
      <c r="K345" s="128"/>
      <c r="L345" s="128"/>
      <c r="M345" s="128"/>
      <c r="N345" s="128"/>
      <c r="O345" s="128"/>
      <c r="P345" s="128"/>
      <c r="Q345" s="128"/>
    </row>
    <row r="346" spans="2:17" x14ac:dyDescent="0.2">
      <c r="B346" s="128"/>
      <c r="C346" s="128"/>
      <c r="D346" s="128"/>
      <c r="E346" s="128"/>
      <c r="F346" s="128"/>
      <c r="G346" s="128"/>
      <c r="H346" s="128"/>
      <c r="I346" s="128"/>
      <c r="J346" s="128"/>
      <c r="K346" s="128"/>
      <c r="L346" s="128"/>
      <c r="M346" s="128"/>
      <c r="N346" s="128"/>
      <c r="O346" s="128"/>
      <c r="P346" s="128"/>
      <c r="Q346" s="128"/>
    </row>
    <row r="347" spans="2:17" x14ac:dyDescent="0.2">
      <c r="B347" s="128"/>
      <c r="C347" s="128"/>
      <c r="D347" s="128"/>
      <c r="E347" s="128"/>
      <c r="F347" s="128"/>
      <c r="G347" s="128"/>
      <c r="H347" s="128"/>
      <c r="I347" s="128"/>
      <c r="J347" s="128"/>
      <c r="K347" s="128"/>
      <c r="L347" s="128"/>
      <c r="M347" s="128"/>
      <c r="N347" s="128"/>
      <c r="O347" s="128"/>
      <c r="P347" s="128"/>
      <c r="Q347" s="128"/>
    </row>
    <row r="348" spans="2:17" x14ac:dyDescent="0.2">
      <c r="B348" s="128"/>
      <c r="C348" s="128"/>
      <c r="D348" s="128"/>
      <c r="E348" s="128"/>
      <c r="F348" s="128"/>
      <c r="G348" s="128"/>
      <c r="H348" s="128"/>
      <c r="I348" s="128"/>
      <c r="J348" s="128"/>
      <c r="K348" s="128"/>
      <c r="L348" s="128"/>
      <c r="M348" s="128"/>
      <c r="N348" s="128"/>
      <c r="O348" s="128"/>
      <c r="P348" s="128"/>
      <c r="Q348" s="128"/>
    </row>
    <row r="349" spans="2:17" x14ac:dyDescent="0.2">
      <c r="B349" s="128"/>
      <c r="C349" s="128"/>
      <c r="D349" s="128"/>
      <c r="E349" s="128"/>
      <c r="F349" s="128"/>
      <c r="G349" s="128"/>
      <c r="H349" s="128"/>
      <c r="I349" s="128"/>
      <c r="J349" s="128"/>
      <c r="K349" s="128"/>
      <c r="L349" s="128"/>
      <c r="M349" s="128"/>
      <c r="N349" s="128"/>
      <c r="O349" s="128"/>
      <c r="P349" s="128"/>
      <c r="Q349" s="128"/>
    </row>
    <row r="350" spans="2:17" x14ac:dyDescent="0.2">
      <c r="B350" s="128"/>
      <c r="C350" s="128"/>
      <c r="D350" s="128"/>
      <c r="E350" s="128"/>
      <c r="F350" s="128"/>
      <c r="G350" s="128"/>
      <c r="H350" s="128"/>
      <c r="I350" s="128"/>
      <c r="J350" s="128"/>
      <c r="K350" s="128"/>
      <c r="L350" s="128"/>
      <c r="M350" s="128"/>
      <c r="N350" s="128"/>
      <c r="O350" s="128"/>
      <c r="P350" s="128"/>
      <c r="Q350" s="128"/>
    </row>
    <row r="351" spans="2:17" x14ac:dyDescent="0.2">
      <c r="B351" s="128"/>
      <c r="C351" s="128"/>
      <c r="D351" s="128"/>
      <c r="E351" s="128"/>
      <c r="F351" s="128"/>
      <c r="G351" s="128"/>
      <c r="H351" s="128"/>
      <c r="I351" s="128"/>
      <c r="J351" s="128"/>
      <c r="K351" s="128"/>
      <c r="L351" s="128"/>
      <c r="M351" s="128"/>
      <c r="N351" s="128"/>
      <c r="O351" s="128"/>
      <c r="P351" s="128"/>
      <c r="Q351" s="128"/>
    </row>
    <row r="352" spans="2:17" x14ac:dyDescent="0.2">
      <c r="B352" s="128"/>
      <c r="C352" s="128"/>
      <c r="D352" s="128"/>
      <c r="E352" s="128"/>
      <c r="F352" s="128"/>
      <c r="G352" s="128"/>
      <c r="H352" s="128"/>
      <c r="I352" s="128"/>
      <c r="J352" s="128"/>
      <c r="K352" s="128"/>
      <c r="L352" s="128"/>
      <c r="M352" s="128"/>
      <c r="N352" s="128"/>
      <c r="O352" s="128"/>
      <c r="P352" s="128"/>
      <c r="Q352" s="128"/>
    </row>
    <row r="353" spans="2:17" x14ac:dyDescent="0.2">
      <c r="B353" s="128"/>
      <c r="C353" s="128"/>
      <c r="D353" s="128"/>
      <c r="E353" s="128"/>
      <c r="F353" s="128"/>
      <c r="G353" s="128"/>
      <c r="H353" s="128"/>
      <c r="I353" s="128"/>
      <c r="J353" s="128"/>
      <c r="K353" s="128"/>
      <c r="L353" s="128"/>
      <c r="M353" s="128"/>
      <c r="N353" s="128"/>
      <c r="O353" s="128"/>
      <c r="P353" s="128"/>
      <c r="Q353" s="128"/>
    </row>
    <row r="354" spans="2:17" x14ac:dyDescent="0.2">
      <c r="B354" s="128"/>
      <c r="C354" s="128"/>
      <c r="D354" s="128"/>
      <c r="E354" s="128"/>
      <c r="F354" s="128"/>
      <c r="G354" s="128"/>
      <c r="H354" s="128"/>
      <c r="I354" s="128"/>
      <c r="J354" s="128"/>
      <c r="K354" s="128"/>
      <c r="L354" s="128"/>
      <c r="M354" s="128"/>
      <c r="N354" s="128"/>
      <c r="O354" s="128"/>
      <c r="P354" s="128"/>
      <c r="Q354" s="128"/>
    </row>
    <row r="355" spans="2:17" x14ac:dyDescent="0.2">
      <c r="B355" s="128"/>
      <c r="C355" s="128"/>
      <c r="D355" s="128"/>
      <c r="E355" s="128"/>
      <c r="F355" s="128"/>
      <c r="G355" s="128"/>
      <c r="H355" s="128"/>
      <c r="I355" s="128"/>
      <c r="J355" s="128"/>
      <c r="K355" s="128"/>
      <c r="L355" s="128"/>
      <c r="M355" s="128"/>
      <c r="N355" s="128"/>
      <c r="O355" s="128"/>
      <c r="P355" s="128"/>
      <c r="Q355" s="128"/>
    </row>
    <row r="356" spans="2:17" x14ac:dyDescent="0.2">
      <c r="B356" s="128"/>
      <c r="C356" s="128"/>
      <c r="D356" s="128"/>
      <c r="E356" s="128"/>
      <c r="F356" s="128"/>
      <c r="G356" s="128"/>
      <c r="H356" s="128"/>
      <c r="I356" s="128"/>
      <c r="J356" s="128"/>
      <c r="K356" s="128"/>
      <c r="L356" s="128"/>
      <c r="M356" s="128"/>
      <c r="N356" s="128"/>
      <c r="O356" s="128"/>
      <c r="P356" s="128"/>
      <c r="Q356" s="128"/>
    </row>
    <row r="357" spans="2:17" x14ac:dyDescent="0.2">
      <c r="B357" s="128"/>
      <c r="C357" s="128"/>
      <c r="D357" s="128"/>
      <c r="E357" s="128"/>
      <c r="F357" s="128"/>
      <c r="G357" s="128"/>
      <c r="H357" s="128"/>
      <c r="I357" s="128"/>
      <c r="J357" s="128"/>
      <c r="K357" s="128"/>
      <c r="L357" s="128"/>
      <c r="M357" s="128"/>
      <c r="N357" s="128"/>
      <c r="O357" s="128"/>
      <c r="P357" s="128"/>
      <c r="Q357" s="128"/>
    </row>
    <row r="358" spans="2:17" x14ac:dyDescent="0.2">
      <c r="B358" s="128"/>
      <c r="C358" s="128"/>
      <c r="D358" s="128"/>
      <c r="E358" s="128"/>
      <c r="F358" s="128"/>
      <c r="G358" s="128"/>
      <c r="H358" s="128"/>
      <c r="I358" s="128"/>
      <c r="J358" s="128"/>
      <c r="K358" s="128"/>
      <c r="L358" s="128"/>
      <c r="M358" s="128"/>
      <c r="N358" s="128"/>
      <c r="O358" s="128"/>
      <c r="P358" s="128"/>
      <c r="Q358" s="128"/>
    </row>
    <row r="359" spans="2:17" x14ac:dyDescent="0.2">
      <c r="B359" s="128"/>
      <c r="C359" s="128"/>
      <c r="D359" s="128"/>
      <c r="E359" s="128"/>
      <c r="F359" s="128"/>
      <c r="G359" s="128"/>
      <c r="H359" s="128"/>
      <c r="I359" s="128"/>
      <c r="J359" s="128"/>
      <c r="K359" s="128"/>
      <c r="L359" s="128"/>
      <c r="M359" s="128"/>
      <c r="N359" s="128"/>
      <c r="O359" s="128"/>
      <c r="P359" s="128"/>
      <c r="Q359" s="128"/>
    </row>
    <row r="360" spans="2:17" x14ac:dyDescent="0.2">
      <c r="B360" s="128"/>
      <c r="C360" s="128"/>
      <c r="D360" s="128"/>
      <c r="E360" s="128"/>
      <c r="F360" s="128"/>
      <c r="G360" s="128"/>
      <c r="H360" s="128"/>
      <c r="I360" s="128"/>
      <c r="J360" s="128"/>
      <c r="K360" s="128"/>
      <c r="L360" s="128"/>
      <c r="M360" s="128"/>
      <c r="N360" s="128"/>
      <c r="O360" s="128"/>
      <c r="P360" s="128"/>
      <c r="Q360" s="128"/>
    </row>
    <row r="361" spans="2:17" x14ac:dyDescent="0.2">
      <c r="B361" s="128"/>
      <c r="C361" s="128"/>
      <c r="D361" s="128"/>
      <c r="E361" s="128"/>
      <c r="F361" s="128"/>
      <c r="G361" s="128"/>
      <c r="H361" s="128"/>
      <c r="I361" s="128"/>
      <c r="J361" s="128"/>
      <c r="K361" s="128"/>
      <c r="L361" s="128"/>
      <c r="M361" s="128"/>
      <c r="N361" s="128"/>
      <c r="O361" s="128"/>
      <c r="P361" s="128"/>
      <c r="Q361" s="128"/>
    </row>
    <row r="362" spans="2:17" x14ac:dyDescent="0.2">
      <c r="B362" s="128"/>
      <c r="C362" s="128"/>
      <c r="D362" s="128"/>
      <c r="E362" s="128"/>
      <c r="F362" s="128"/>
      <c r="G362" s="128"/>
      <c r="H362" s="128"/>
      <c r="I362" s="128"/>
      <c r="J362" s="128"/>
      <c r="K362" s="128"/>
      <c r="L362" s="128"/>
      <c r="M362" s="128"/>
      <c r="N362" s="128"/>
      <c r="O362" s="128"/>
      <c r="P362" s="128"/>
      <c r="Q362" s="128"/>
    </row>
    <row r="363" spans="2:17" x14ac:dyDescent="0.2">
      <c r="B363" s="128"/>
      <c r="C363" s="128"/>
      <c r="D363" s="128"/>
      <c r="E363" s="128"/>
      <c r="F363" s="128"/>
      <c r="G363" s="128"/>
      <c r="H363" s="128"/>
      <c r="I363" s="128"/>
      <c r="J363" s="128"/>
      <c r="K363" s="128"/>
      <c r="L363" s="128"/>
      <c r="M363" s="128"/>
      <c r="N363" s="128"/>
      <c r="O363" s="128"/>
      <c r="P363" s="128"/>
      <c r="Q363" s="128"/>
    </row>
    <row r="364" spans="2:17" x14ac:dyDescent="0.2">
      <c r="B364" s="128"/>
      <c r="C364" s="128"/>
      <c r="D364" s="128"/>
      <c r="E364" s="128"/>
      <c r="F364" s="128"/>
      <c r="G364" s="128"/>
      <c r="H364" s="128"/>
      <c r="I364" s="128"/>
      <c r="J364" s="128"/>
      <c r="K364" s="128"/>
      <c r="L364" s="128"/>
      <c r="M364" s="128"/>
      <c r="N364" s="128"/>
      <c r="O364" s="128"/>
      <c r="P364" s="128"/>
      <c r="Q364" s="128"/>
    </row>
    <row r="365" spans="2:17" x14ac:dyDescent="0.2">
      <c r="B365" s="128"/>
      <c r="C365" s="128"/>
      <c r="D365" s="128"/>
      <c r="E365" s="128"/>
      <c r="F365" s="128"/>
      <c r="G365" s="128"/>
      <c r="H365" s="128"/>
      <c r="I365" s="128"/>
      <c r="J365" s="128"/>
      <c r="K365" s="128"/>
      <c r="L365" s="128"/>
      <c r="M365" s="128"/>
      <c r="N365" s="128"/>
      <c r="O365" s="128"/>
      <c r="P365" s="128"/>
      <c r="Q365" s="128"/>
    </row>
    <row r="366" spans="2:17" x14ac:dyDescent="0.2">
      <c r="B366" s="128"/>
      <c r="C366" s="128"/>
      <c r="D366" s="128"/>
      <c r="E366" s="128"/>
      <c r="F366" s="128"/>
      <c r="G366" s="128"/>
      <c r="H366" s="128"/>
      <c r="I366" s="128"/>
      <c r="J366" s="128"/>
      <c r="K366" s="128"/>
      <c r="L366" s="128"/>
      <c r="M366" s="128"/>
      <c r="N366" s="128"/>
      <c r="O366" s="128"/>
      <c r="P366" s="128"/>
      <c r="Q366" s="128"/>
    </row>
    <row r="367" spans="2:17" x14ac:dyDescent="0.2">
      <c r="B367" s="128"/>
      <c r="C367" s="128"/>
      <c r="D367" s="128"/>
      <c r="E367" s="128"/>
      <c r="F367" s="128"/>
      <c r="G367" s="128"/>
      <c r="H367" s="128"/>
      <c r="I367" s="128"/>
      <c r="J367" s="128"/>
      <c r="K367" s="128"/>
      <c r="L367" s="128"/>
      <c r="M367" s="128"/>
      <c r="N367" s="128"/>
      <c r="O367" s="128"/>
      <c r="P367" s="128"/>
      <c r="Q367" s="128"/>
    </row>
    <row r="368" spans="2:17" x14ac:dyDescent="0.2">
      <c r="B368" s="128"/>
      <c r="C368" s="128"/>
      <c r="D368" s="128"/>
      <c r="E368" s="128"/>
      <c r="F368" s="128"/>
      <c r="G368" s="128"/>
      <c r="H368" s="128"/>
      <c r="I368" s="128"/>
      <c r="J368" s="128"/>
      <c r="K368" s="128"/>
      <c r="L368" s="128"/>
      <c r="M368" s="128"/>
      <c r="N368" s="128"/>
      <c r="O368" s="128"/>
      <c r="P368" s="128"/>
      <c r="Q368" s="128"/>
    </row>
    <row r="369" spans="2:17" x14ac:dyDescent="0.2">
      <c r="B369" s="128"/>
      <c r="C369" s="128"/>
      <c r="D369" s="128"/>
      <c r="E369" s="128"/>
      <c r="F369" s="128"/>
      <c r="G369" s="128"/>
      <c r="H369" s="128"/>
      <c r="I369" s="128"/>
      <c r="J369" s="128"/>
      <c r="K369" s="128"/>
      <c r="L369" s="128"/>
      <c r="M369" s="128"/>
      <c r="N369" s="128"/>
      <c r="O369" s="128"/>
      <c r="P369" s="128"/>
      <c r="Q369" s="128"/>
    </row>
    <row r="370" spans="2:17" x14ac:dyDescent="0.2">
      <c r="B370" s="128"/>
      <c r="C370" s="128"/>
      <c r="D370" s="128"/>
      <c r="E370" s="128"/>
      <c r="F370" s="128"/>
      <c r="G370" s="128"/>
      <c r="H370" s="128"/>
      <c r="I370" s="128"/>
      <c r="J370" s="128"/>
      <c r="K370" s="128"/>
      <c r="L370" s="128"/>
      <c r="M370" s="128"/>
      <c r="N370" s="128"/>
      <c r="O370" s="128"/>
      <c r="P370" s="128"/>
      <c r="Q370" s="128"/>
    </row>
    <row r="371" spans="2:17" x14ac:dyDescent="0.2">
      <c r="B371" s="128"/>
      <c r="C371" s="128"/>
      <c r="D371" s="128"/>
      <c r="E371" s="128"/>
      <c r="F371" s="128"/>
      <c r="G371" s="128"/>
      <c r="H371" s="128"/>
      <c r="I371" s="128"/>
      <c r="J371" s="128"/>
      <c r="K371" s="128"/>
      <c r="L371" s="128"/>
      <c r="M371" s="128"/>
      <c r="N371" s="128"/>
      <c r="O371" s="128"/>
      <c r="P371" s="128"/>
      <c r="Q371" s="128"/>
    </row>
    <row r="372" spans="2:17" x14ac:dyDescent="0.2">
      <c r="B372" s="128"/>
      <c r="C372" s="128"/>
      <c r="D372" s="128"/>
      <c r="E372" s="128"/>
      <c r="F372" s="128"/>
      <c r="G372" s="128"/>
      <c r="H372" s="128"/>
      <c r="I372" s="128"/>
      <c r="J372" s="128"/>
      <c r="K372" s="128"/>
      <c r="L372" s="128"/>
      <c r="M372" s="128"/>
      <c r="N372" s="128"/>
      <c r="O372" s="128"/>
      <c r="P372" s="128"/>
      <c r="Q372" s="128"/>
    </row>
    <row r="373" spans="2:17" x14ac:dyDescent="0.2">
      <c r="B373" s="128"/>
      <c r="C373" s="128"/>
      <c r="D373" s="128"/>
      <c r="E373" s="128"/>
      <c r="F373" s="128"/>
      <c r="G373" s="128"/>
      <c r="H373" s="128"/>
      <c r="I373" s="128"/>
      <c r="J373" s="128"/>
      <c r="K373" s="128"/>
      <c r="L373" s="128"/>
      <c r="M373" s="128"/>
      <c r="N373" s="128"/>
      <c r="O373" s="128"/>
      <c r="P373" s="128"/>
      <c r="Q373" s="128"/>
    </row>
    <row r="374" spans="2:17" x14ac:dyDescent="0.2">
      <c r="B374" s="128"/>
      <c r="C374" s="128"/>
      <c r="D374" s="128"/>
      <c r="E374" s="128"/>
      <c r="F374" s="128"/>
      <c r="G374" s="128"/>
      <c r="H374" s="128"/>
      <c r="I374" s="128"/>
      <c r="J374" s="128"/>
      <c r="K374" s="128"/>
      <c r="L374" s="128"/>
      <c r="M374" s="128"/>
      <c r="N374" s="128"/>
      <c r="O374" s="128"/>
      <c r="P374" s="128"/>
      <c r="Q374" s="128"/>
    </row>
    <row r="375" spans="2:17" x14ac:dyDescent="0.2">
      <c r="B375" s="128"/>
      <c r="C375" s="128"/>
      <c r="D375" s="128"/>
      <c r="E375" s="128"/>
      <c r="F375" s="128"/>
      <c r="G375" s="128"/>
      <c r="H375" s="128"/>
      <c r="I375" s="128"/>
      <c r="J375" s="128"/>
      <c r="K375" s="128"/>
      <c r="L375" s="128"/>
      <c r="M375" s="128"/>
      <c r="N375" s="128"/>
      <c r="O375" s="128"/>
      <c r="P375" s="128"/>
      <c r="Q375" s="128"/>
    </row>
    <row r="376" spans="2:17" x14ac:dyDescent="0.2">
      <c r="B376" s="128"/>
      <c r="C376" s="128"/>
      <c r="D376" s="128"/>
      <c r="E376" s="128"/>
      <c r="F376" s="128"/>
      <c r="G376" s="128"/>
      <c r="H376" s="128"/>
      <c r="I376" s="128"/>
      <c r="J376" s="128"/>
      <c r="K376" s="128"/>
      <c r="L376" s="128"/>
      <c r="M376" s="128"/>
      <c r="N376" s="128"/>
      <c r="O376" s="128"/>
      <c r="P376" s="128"/>
      <c r="Q376" s="128"/>
    </row>
    <row r="377" spans="2:17" x14ac:dyDescent="0.2">
      <c r="B377" s="128"/>
      <c r="C377" s="128"/>
      <c r="D377" s="128"/>
      <c r="E377" s="128"/>
      <c r="F377" s="128"/>
      <c r="G377" s="128"/>
      <c r="H377" s="128"/>
      <c r="I377" s="128"/>
      <c r="J377" s="128"/>
      <c r="K377" s="128"/>
      <c r="L377" s="128"/>
      <c r="M377" s="128"/>
      <c r="N377" s="128"/>
      <c r="O377" s="128"/>
      <c r="P377" s="128"/>
      <c r="Q377" s="128"/>
    </row>
    <row r="378" spans="2:17" x14ac:dyDescent="0.2">
      <c r="B378" s="128"/>
      <c r="C378" s="128"/>
      <c r="D378" s="128"/>
      <c r="E378" s="128"/>
      <c r="F378" s="128"/>
      <c r="G378" s="128"/>
      <c r="H378" s="128"/>
      <c r="I378" s="128"/>
      <c r="J378" s="128"/>
      <c r="K378" s="128"/>
      <c r="L378" s="128"/>
      <c r="M378" s="128"/>
      <c r="N378" s="128"/>
      <c r="O378" s="128"/>
      <c r="P378" s="128"/>
      <c r="Q378" s="128"/>
    </row>
    <row r="379" spans="2:17" x14ac:dyDescent="0.2">
      <c r="B379" s="128"/>
      <c r="C379" s="128"/>
      <c r="D379" s="128"/>
      <c r="E379" s="128"/>
      <c r="F379" s="128"/>
      <c r="G379" s="128"/>
      <c r="H379" s="128"/>
      <c r="I379" s="128"/>
      <c r="J379" s="128"/>
      <c r="K379" s="128"/>
      <c r="L379" s="128"/>
      <c r="M379" s="128"/>
      <c r="N379" s="128"/>
      <c r="O379" s="128"/>
      <c r="P379" s="128"/>
      <c r="Q379" s="128"/>
    </row>
    <row r="380" spans="2:17" x14ac:dyDescent="0.2">
      <c r="B380" s="128"/>
      <c r="C380" s="128"/>
      <c r="D380" s="128"/>
      <c r="E380" s="128"/>
      <c r="F380" s="128"/>
      <c r="G380" s="128"/>
      <c r="H380" s="128"/>
      <c r="I380" s="128"/>
      <c r="J380" s="128"/>
      <c r="K380" s="128"/>
      <c r="L380" s="128"/>
      <c r="M380" s="128"/>
      <c r="N380" s="128"/>
      <c r="O380" s="128"/>
      <c r="P380" s="128"/>
      <c r="Q380" s="128"/>
    </row>
    <row r="381" spans="2:17" x14ac:dyDescent="0.2">
      <c r="B381" s="128"/>
      <c r="C381" s="128"/>
      <c r="D381" s="128"/>
      <c r="E381" s="128"/>
      <c r="F381" s="128"/>
      <c r="G381" s="128"/>
      <c r="H381" s="128"/>
      <c r="I381" s="128"/>
      <c r="J381" s="128"/>
      <c r="K381" s="128"/>
      <c r="L381" s="128"/>
      <c r="M381" s="128"/>
      <c r="N381" s="128"/>
      <c r="O381" s="128"/>
      <c r="P381" s="128"/>
      <c r="Q381" s="128"/>
    </row>
    <row r="382" spans="2:17" x14ac:dyDescent="0.2">
      <c r="B382" s="128"/>
      <c r="C382" s="128"/>
      <c r="D382" s="128"/>
      <c r="E382" s="128"/>
      <c r="F382" s="128"/>
      <c r="G382" s="128"/>
      <c r="H382" s="128"/>
      <c r="I382" s="128"/>
      <c r="J382" s="128"/>
      <c r="K382" s="128"/>
      <c r="L382" s="128"/>
      <c r="M382" s="128"/>
      <c r="N382" s="128"/>
      <c r="O382" s="128"/>
      <c r="P382" s="128"/>
      <c r="Q382" s="128"/>
    </row>
    <row r="383" spans="2:17" x14ac:dyDescent="0.2">
      <c r="B383" s="128"/>
      <c r="C383" s="128"/>
      <c r="D383" s="128"/>
      <c r="E383" s="128"/>
      <c r="F383" s="128"/>
      <c r="G383" s="128"/>
      <c r="H383" s="128"/>
      <c r="I383" s="128"/>
      <c r="J383" s="128"/>
      <c r="K383" s="128"/>
      <c r="L383" s="128"/>
      <c r="M383" s="128"/>
      <c r="N383" s="128"/>
      <c r="O383" s="128"/>
      <c r="P383" s="128"/>
      <c r="Q383" s="128"/>
    </row>
    <row r="384" spans="2:17" x14ac:dyDescent="0.2">
      <c r="B384" s="128"/>
      <c r="C384" s="128"/>
      <c r="D384" s="128"/>
      <c r="E384" s="128"/>
      <c r="F384" s="128"/>
      <c r="G384" s="128"/>
      <c r="H384" s="128"/>
      <c r="I384" s="128"/>
      <c r="J384" s="128"/>
      <c r="K384" s="128"/>
      <c r="L384" s="128"/>
      <c r="M384" s="128"/>
      <c r="N384" s="128"/>
      <c r="O384" s="128"/>
      <c r="P384" s="128"/>
      <c r="Q384" s="128"/>
    </row>
    <row r="385" spans="2:17" x14ac:dyDescent="0.2">
      <c r="B385" s="128"/>
      <c r="C385" s="128"/>
      <c r="D385" s="128"/>
      <c r="E385" s="128"/>
      <c r="F385" s="128"/>
      <c r="G385" s="128"/>
      <c r="H385" s="128"/>
      <c r="I385" s="128"/>
      <c r="J385" s="128"/>
      <c r="K385" s="128"/>
      <c r="L385" s="128"/>
      <c r="M385" s="128"/>
      <c r="N385" s="128"/>
      <c r="O385" s="128"/>
      <c r="P385" s="128"/>
      <c r="Q385" s="128"/>
    </row>
    <row r="386" spans="2:17" x14ac:dyDescent="0.2">
      <c r="B386" s="128"/>
      <c r="C386" s="128"/>
      <c r="D386" s="128"/>
      <c r="E386" s="128"/>
      <c r="F386" s="128"/>
      <c r="G386" s="128"/>
      <c r="H386" s="128"/>
      <c r="I386" s="128"/>
      <c r="J386" s="128"/>
      <c r="K386" s="128"/>
      <c r="L386" s="128"/>
      <c r="M386" s="128"/>
      <c r="N386" s="128"/>
      <c r="O386" s="128"/>
      <c r="P386" s="128"/>
      <c r="Q386" s="128"/>
    </row>
    <row r="387" spans="2:17" x14ac:dyDescent="0.2">
      <c r="B387" s="128"/>
      <c r="C387" s="128"/>
      <c r="D387" s="128"/>
      <c r="E387" s="128"/>
      <c r="F387" s="128"/>
      <c r="G387" s="128"/>
      <c r="H387" s="128"/>
      <c r="I387" s="128"/>
      <c r="J387" s="128"/>
      <c r="K387" s="128"/>
      <c r="L387" s="128"/>
      <c r="M387" s="128"/>
      <c r="N387" s="128"/>
      <c r="O387" s="128"/>
      <c r="P387" s="128"/>
      <c r="Q387" s="128"/>
    </row>
    <row r="388" spans="2:17" x14ac:dyDescent="0.2">
      <c r="B388" s="128"/>
      <c r="C388" s="128"/>
      <c r="D388" s="128"/>
      <c r="E388" s="128"/>
      <c r="F388" s="128"/>
      <c r="G388" s="128"/>
      <c r="H388" s="128"/>
      <c r="I388" s="128"/>
      <c r="J388" s="128"/>
      <c r="K388" s="128"/>
      <c r="L388" s="128"/>
      <c r="M388" s="128"/>
      <c r="N388" s="128"/>
      <c r="O388" s="128"/>
      <c r="P388" s="128"/>
      <c r="Q388" s="128"/>
    </row>
    <row r="389" spans="2:17" x14ac:dyDescent="0.2">
      <c r="B389" s="128"/>
      <c r="C389" s="128"/>
      <c r="D389" s="128"/>
      <c r="E389" s="128"/>
      <c r="F389" s="128"/>
      <c r="G389" s="128"/>
      <c r="H389" s="128"/>
      <c r="I389" s="128"/>
      <c r="J389" s="128"/>
      <c r="K389" s="128"/>
      <c r="L389" s="128"/>
      <c r="M389" s="128"/>
      <c r="N389" s="128"/>
      <c r="O389" s="128"/>
      <c r="P389" s="128"/>
      <c r="Q389" s="128"/>
    </row>
    <row r="390" spans="2:17" x14ac:dyDescent="0.2">
      <c r="B390" s="128"/>
      <c r="C390" s="128"/>
      <c r="D390" s="128"/>
      <c r="E390" s="128"/>
      <c r="F390" s="128"/>
      <c r="G390" s="128"/>
      <c r="H390" s="128"/>
      <c r="I390" s="128"/>
      <c r="J390" s="128"/>
      <c r="K390" s="128"/>
      <c r="L390" s="128"/>
      <c r="M390" s="128"/>
      <c r="N390" s="128"/>
      <c r="O390" s="128"/>
      <c r="P390" s="128"/>
      <c r="Q390" s="128"/>
    </row>
    <row r="391" spans="2:17" x14ac:dyDescent="0.2">
      <c r="B391" s="128"/>
      <c r="C391" s="128"/>
      <c r="D391" s="128"/>
      <c r="E391" s="128"/>
      <c r="F391" s="128"/>
      <c r="G391" s="128"/>
      <c r="H391" s="128"/>
      <c r="I391" s="128"/>
      <c r="J391" s="128"/>
      <c r="K391" s="128"/>
      <c r="L391" s="128"/>
      <c r="M391" s="128"/>
      <c r="N391" s="128"/>
      <c r="O391" s="128"/>
      <c r="P391" s="128"/>
      <c r="Q391" s="128"/>
    </row>
    <row r="392" spans="2:17" x14ac:dyDescent="0.2">
      <c r="B392" s="128"/>
      <c r="C392" s="128"/>
      <c r="D392" s="128"/>
      <c r="E392" s="128"/>
      <c r="F392" s="128"/>
      <c r="G392" s="128"/>
      <c r="H392" s="128"/>
      <c r="I392" s="128"/>
      <c r="J392" s="128"/>
      <c r="K392" s="128"/>
      <c r="L392" s="128"/>
      <c r="M392" s="128"/>
      <c r="N392" s="128"/>
      <c r="O392" s="128"/>
      <c r="P392" s="128"/>
      <c r="Q392" s="128"/>
    </row>
    <row r="393" spans="2:17" x14ac:dyDescent="0.2">
      <c r="B393" s="128"/>
      <c r="C393" s="128"/>
      <c r="D393" s="128"/>
      <c r="E393" s="128"/>
      <c r="F393" s="128"/>
      <c r="G393" s="128"/>
      <c r="H393" s="128"/>
      <c r="I393" s="128"/>
      <c r="J393" s="128"/>
      <c r="K393" s="128"/>
      <c r="L393" s="128"/>
      <c r="M393" s="128"/>
      <c r="N393" s="128"/>
      <c r="O393" s="128"/>
      <c r="P393" s="128"/>
      <c r="Q393" s="128"/>
    </row>
    <row r="394" spans="2:17" x14ac:dyDescent="0.2">
      <c r="B394" s="128"/>
      <c r="C394" s="128"/>
      <c r="D394" s="128"/>
      <c r="E394" s="128"/>
      <c r="F394" s="128"/>
      <c r="G394" s="128"/>
      <c r="H394" s="128"/>
      <c r="I394" s="128"/>
      <c r="J394" s="128"/>
      <c r="K394" s="128"/>
      <c r="L394" s="128"/>
      <c r="M394" s="128"/>
      <c r="N394" s="128"/>
      <c r="O394" s="128"/>
      <c r="P394" s="128"/>
      <c r="Q394" s="128"/>
    </row>
    <row r="395" spans="2:17" x14ac:dyDescent="0.2">
      <c r="B395" s="128"/>
      <c r="C395" s="128"/>
      <c r="D395" s="128"/>
      <c r="E395" s="128"/>
      <c r="F395" s="128"/>
      <c r="G395" s="128"/>
      <c r="H395" s="128"/>
      <c r="I395" s="128"/>
      <c r="J395" s="128"/>
      <c r="K395" s="128"/>
      <c r="L395" s="128"/>
      <c r="M395" s="128"/>
      <c r="N395" s="128"/>
      <c r="O395" s="128"/>
      <c r="P395" s="128"/>
      <c r="Q395" s="128"/>
    </row>
    <row r="396" spans="2:17" x14ac:dyDescent="0.2">
      <c r="B396" s="128"/>
      <c r="C396" s="128"/>
      <c r="D396" s="128"/>
      <c r="E396" s="128"/>
      <c r="F396" s="128"/>
      <c r="G396" s="128"/>
      <c r="H396" s="128"/>
      <c r="I396" s="128"/>
      <c r="J396" s="128"/>
      <c r="K396" s="128"/>
      <c r="L396" s="128"/>
      <c r="M396" s="128"/>
      <c r="N396" s="128"/>
      <c r="O396" s="128"/>
      <c r="P396" s="128"/>
      <c r="Q396" s="128"/>
    </row>
    <row r="397" spans="2:17" x14ac:dyDescent="0.2">
      <c r="B397" s="128"/>
      <c r="C397" s="128"/>
      <c r="D397" s="128"/>
      <c r="E397" s="128"/>
      <c r="F397" s="128"/>
      <c r="G397" s="128"/>
      <c r="H397" s="128"/>
      <c r="I397" s="128"/>
      <c r="J397" s="128"/>
      <c r="K397" s="128"/>
      <c r="L397" s="128"/>
      <c r="M397" s="128"/>
      <c r="N397" s="128"/>
      <c r="O397" s="128"/>
      <c r="P397" s="128"/>
      <c r="Q397" s="128"/>
    </row>
    <row r="398" spans="2:17" x14ac:dyDescent="0.2">
      <c r="B398" s="128"/>
      <c r="C398" s="128"/>
      <c r="D398" s="128"/>
      <c r="E398" s="128"/>
      <c r="F398" s="128"/>
      <c r="G398" s="128"/>
      <c r="H398" s="128"/>
      <c r="I398" s="128"/>
      <c r="J398" s="128"/>
      <c r="K398" s="128"/>
      <c r="L398" s="128"/>
      <c r="M398" s="128"/>
      <c r="N398" s="128"/>
      <c r="O398" s="128"/>
      <c r="P398" s="128"/>
      <c r="Q398" s="128"/>
    </row>
    <row r="399" spans="2:17" x14ac:dyDescent="0.2">
      <c r="B399" s="128"/>
      <c r="C399" s="128"/>
      <c r="D399" s="128"/>
      <c r="E399" s="128"/>
      <c r="F399" s="128"/>
      <c r="G399" s="128"/>
      <c r="H399" s="128"/>
      <c r="I399" s="128"/>
      <c r="J399" s="128"/>
      <c r="K399" s="128"/>
      <c r="L399" s="128"/>
      <c r="M399" s="128"/>
      <c r="N399" s="128"/>
      <c r="O399" s="128"/>
      <c r="P399" s="128"/>
      <c r="Q399" s="128"/>
    </row>
    <row r="400" spans="2:17" x14ac:dyDescent="0.2">
      <c r="B400" s="128"/>
      <c r="C400" s="128"/>
      <c r="D400" s="128"/>
      <c r="E400" s="128"/>
      <c r="F400" s="128"/>
      <c r="G400" s="128"/>
      <c r="H400" s="128"/>
      <c r="I400" s="128"/>
      <c r="J400" s="128"/>
      <c r="K400" s="128"/>
      <c r="L400" s="128"/>
      <c r="M400" s="128"/>
      <c r="N400" s="128"/>
      <c r="O400" s="128"/>
      <c r="P400" s="128"/>
      <c r="Q400" s="128"/>
    </row>
    <row r="401" spans="2:17" x14ac:dyDescent="0.2">
      <c r="B401" s="128"/>
      <c r="C401" s="128"/>
      <c r="D401" s="128"/>
      <c r="E401" s="128"/>
      <c r="F401" s="128"/>
      <c r="G401" s="128"/>
      <c r="H401" s="128"/>
      <c r="I401" s="128"/>
      <c r="J401" s="128"/>
      <c r="K401" s="128"/>
      <c r="L401" s="128"/>
      <c r="M401" s="128"/>
      <c r="N401" s="128"/>
      <c r="O401" s="128"/>
      <c r="P401" s="128"/>
      <c r="Q401" s="128"/>
    </row>
    <row r="402" spans="2:17" x14ac:dyDescent="0.2">
      <c r="B402" s="128"/>
      <c r="C402" s="128"/>
      <c r="D402" s="128"/>
      <c r="E402" s="128"/>
      <c r="F402" s="128"/>
      <c r="G402" s="128"/>
      <c r="H402" s="128"/>
      <c r="I402" s="128"/>
      <c r="J402" s="128"/>
      <c r="K402" s="128"/>
      <c r="L402" s="128"/>
      <c r="M402" s="128"/>
      <c r="N402" s="128"/>
      <c r="O402" s="128"/>
      <c r="P402" s="128"/>
      <c r="Q402" s="128"/>
    </row>
    <row r="403" spans="2:17" x14ac:dyDescent="0.2">
      <c r="B403" s="128"/>
      <c r="C403" s="128"/>
      <c r="D403" s="128"/>
      <c r="E403" s="128"/>
      <c r="F403" s="128"/>
      <c r="G403" s="128"/>
      <c r="H403" s="128"/>
      <c r="I403" s="128"/>
      <c r="J403" s="128"/>
      <c r="K403" s="128"/>
      <c r="L403" s="128"/>
      <c r="M403" s="128"/>
      <c r="N403" s="128"/>
      <c r="O403" s="128"/>
      <c r="P403" s="128"/>
      <c r="Q403" s="128"/>
    </row>
    <row r="404" spans="2:17" x14ac:dyDescent="0.2">
      <c r="B404" s="128"/>
      <c r="C404" s="128"/>
      <c r="D404" s="128"/>
      <c r="E404" s="128"/>
      <c r="F404" s="128"/>
      <c r="G404" s="128"/>
      <c r="H404" s="128"/>
      <c r="I404" s="128"/>
      <c r="J404" s="128"/>
      <c r="K404" s="128"/>
      <c r="L404" s="128"/>
      <c r="M404" s="128"/>
      <c r="N404" s="128"/>
      <c r="O404" s="128"/>
      <c r="P404" s="128"/>
      <c r="Q404" s="128"/>
    </row>
    <row r="405" spans="2:17" x14ac:dyDescent="0.2">
      <c r="B405" s="128"/>
      <c r="C405" s="128"/>
      <c r="D405" s="128"/>
      <c r="E405" s="128"/>
      <c r="F405" s="128"/>
      <c r="G405" s="128"/>
      <c r="H405" s="128"/>
      <c r="I405" s="128"/>
      <c r="J405" s="128"/>
      <c r="K405" s="128"/>
      <c r="L405" s="128"/>
      <c r="M405" s="128"/>
      <c r="N405" s="128"/>
      <c r="O405" s="128"/>
      <c r="P405" s="128"/>
      <c r="Q405" s="128"/>
    </row>
    <row r="406" spans="2:17" x14ac:dyDescent="0.2">
      <c r="B406" s="128"/>
      <c r="C406" s="128"/>
      <c r="D406" s="128"/>
      <c r="E406" s="128"/>
      <c r="F406" s="128"/>
      <c r="G406" s="128"/>
      <c r="H406" s="128"/>
      <c r="I406" s="128"/>
      <c r="J406" s="128"/>
      <c r="K406" s="128"/>
      <c r="L406" s="128"/>
      <c r="M406" s="128"/>
      <c r="N406" s="128"/>
      <c r="O406" s="128"/>
      <c r="P406" s="128"/>
      <c r="Q406" s="128"/>
    </row>
    <row r="407" spans="2:17" x14ac:dyDescent="0.2">
      <c r="B407" s="128"/>
      <c r="C407" s="128"/>
      <c r="D407" s="128"/>
      <c r="E407" s="128"/>
      <c r="F407" s="128"/>
      <c r="G407" s="128"/>
      <c r="H407" s="128"/>
      <c r="I407" s="128"/>
      <c r="J407" s="128"/>
      <c r="K407" s="128"/>
      <c r="L407" s="128"/>
      <c r="M407" s="128"/>
      <c r="N407" s="128"/>
      <c r="O407" s="128"/>
      <c r="P407" s="128"/>
      <c r="Q407" s="128"/>
    </row>
    <row r="408" spans="2:17" x14ac:dyDescent="0.2">
      <c r="B408" s="128"/>
      <c r="C408" s="128"/>
      <c r="D408" s="128"/>
      <c r="E408" s="128"/>
      <c r="F408" s="128"/>
      <c r="G408" s="128"/>
      <c r="H408" s="128"/>
      <c r="I408" s="128"/>
      <c r="J408" s="128"/>
      <c r="K408" s="128"/>
      <c r="L408" s="128"/>
      <c r="M408" s="128"/>
      <c r="N408" s="128"/>
      <c r="O408" s="128"/>
      <c r="P408" s="128"/>
      <c r="Q408" s="128"/>
    </row>
    <row r="409" spans="2:17" x14ac:dyDescent="0.2">
      <c r="B409" s="128"/>
      <c r="C409" s="128"/>
      <c r="D409" s="128"/>
      <c r="E409" s="128"/>
      <c r="F409" s="128"/>
      <c r="G409" s="128"/>
      <c r="H409" s="128"/>
      <c r="I409" s="128"/>
      <c r="J409" s="128"/>
      <c r="K409" s="128"/>
      <c r="L409" s="128"/>
      <c r="M409" s="128"/>
      <c r="N409" s="128"/>
      <c r="O409" s="128"/>
      <c r="P409" s="128"/>
      <c r="Q409" s="128"/>
    </row>
    <row r="410" spans="2:17" x14ac:dyDescent="0.2">
      <c r="B410" s="128"/>
      <c r="C410" s="128"/>
      <c r="D410" s="128"/>
      <c r="E410" s="128"/>
      <c r="F410" s="128"/>
      <c r="G410" s="128"/>
      <c r="H410" s="128"/>
      <c r="I410" s="128"/>
      <c r="J410" s="128"/>
      <c r="K410" s="128"/>
      <c r="L410" s="128"/>
      <c r="M410" s="128"/>
      <c r="N410" s="128"/>
      <c r="O410" s="128"/>
      <c r="P410" s="128"/>
      <c r="Q410" s="128"/>
    </row>
    <row r="411" spans="2:17" x14ac:dyDescent="0.2">
      <c r="B411" s="128"/>
      <c r="C411" s="128"/>
      <c r="D411" s="128"/>
      <c r="E411" s="128"/>
      <c r="F411" s="128"/>
      <c r="G411" s="128"/>
      <c r="H411" s="128"/>
      <c r="I411" s="128"/>
      <c r="J411" s="128"/>
      <c r="K411" s="128"/>
      <c r="L411" s="128"/>
      <c r="M411" s="128"/>
      <c r="N411" s="128"/>
      <c r="O411" s="128"/>
      <c r="P411" s="128"/>
      <c r="Q411" s="128"/>
    </row>
    <row r="412" spans="2:17" x14ac:dyDescent="0.2">
      <c r="B412" s="128"/>
      <c r="C412" s="128"/>
      <c r="D412" s="128"/>
      <c r="E412" s="128"/>
      <c r="F412" s="128"/>
      <c r="G412" s="128"/>
      <c r="H412" s="128"/>
      <c r="I412" s="128"/>
      <c r="J412" s="128"/>
      <c r="K412" s="128"/>
      <c r="L412" s="128"/>
      <c r="M412" s="128"/>
      <c r="N412" s="128"/>
      <c r="O412" s="128"/>
      <c r="P412" s="128"/>
      <c r="Q412" s="128"/>
    </row>
    <row r="413" spans="2:17" x14ac:dyDescent="0.2">
      <c r="B413" s="128"/>
      <c r="C413" s="128"/>
      <c r="D413" s="128"/>
      <c r="E413" s="128"/>
      <c r="F413" s="128"/>
      <c r="G413" s="128"/>
      <c r="H413" s="128"/>
      <c r="I413" s="128"/>
      <c r="J413" s="128"/>
      <c r="K413" s="128"/>
      <c r="L413" s="128"/>
      <c r="M413" s="128"/>
      <c r="N413" s="128"/>
      <c r="O413" s="128"/>
      <c r="P413" s="128"/>
      <c r="Q413" s="128"/>
    </row>
    <row r="414" spans="2:17" x14ac:dyDescent="0.2">
      <c r="B414" s="128"/>
      <c r="C414" s="128"/>
      <c r="D414" s="128"/>
      <c r="E414" s="128"/>
      <c r="F414" s="128"/>
      <c r="G414" s="128"/>
      <c r="H414" s="128"/>
      <c r="I414" s="128"/>
      <c r="J414" s="128"/>
      <c r="K414" s="128"/>
      <c r="L414" s="128"/>
      <c r="M414" s="128"/>
      <c r="N414" s="128"/>
      <c r="O414" s="128"/>
      <c r="P414" s="128"/>
      <c r="Q414" s="128"/>
    </row>
    <row r="415" spans="2:17" x14ac:dyDescent="0.2">
      <c r="B415" s="128"/>
      <c r="C415" s="128"/>
      <c r="D415" s="128"/>
      <c r="E415" s="128"/>
      <c r="F415" s="128"/>
      <c r="G415" s="128"/>
      <c r="H415" s="128"/>
      <c r="I415" s="128"/>
      <c r="J415" s="128"/>
      <c r="K415" s="128"/>
      <c r="L415" s="128"/>
      <c r="M415" s="128"/>
      <c r="N415" s="128"/>
      <c r="O415" s="128"/>
      <c r="P415" s="128"/>
      <c r="Q415" s="128"/>
    </row>
    <row r="416" spans="2:17" x14ac:dyDescent="0.2">
      <c r="B416" s="128"/>
      <c r="C416" s="128"/>
      <c r="D416" s="128"/>
      <c r="E416" s="128"/>
      <c r="F416" s="128"/>
      <c r="G416" s="128"/>
      <c r="H416" s="128"/>
      <c r="I416" s="128"/>
      <c r="J416" s="128"/>
      <c r="K416" s="128"/>
      <c r="L416" s="128"/>
      <c r="M416" s="128"/>
      <c r="N416" s="128"/>
      <c r="O416" s="128"/>
      <c r="P416" s="128"/>
      <c r="Q416" s="128"/>
    </row>
    <row r="417" spans="2:17" x14ac:dyDescent="0.2">
      <c r="B417" s="128"/>
      <c r="C417" s="128"/>
      <c r="D417" s="128"/>
      <c r="E417" s="128"/>
      <c r="F417" s="128"/>
      <c r="G417" s="128"/>
      <c r="H417" s="128"/>
      <c r="I417" s="128"/>
      <c r="J417" s="128"/>
      <c r="K417" s="128"/>
      <c r="L417" s="128"/>
      <c r="M417" s="128"/>
      <c r="N417" s="128"/>
      <c r="O417" s="128"/>
      <c r="P417" s="128"/>
      <c r="Q417" s="128"/>
    </row>
    <row r="418" spans="2:17" x14ac:dyDescent="0.2">
      <c r="B418" s="128"/>
      <c r="C418" s="128"/>
      <c r="D418" s="128"/>
      <c r="E418" s="128"/>
      <c r="F418" s="128"/>
      <c r="G418" s="128"/>
      <c r="H418" s="128"/>
      <c r="I418" s="128"/>
      <c r="J418" s="128"/>
      <c r="K418" s="128"/>
      <c r="L418" s="128"/>
      <c r="M418" s="128"/>
      <c r="N418" s="128"/>
      <c r="O418" s="128"/>
      <c r="P418" s="128"/>
      <c r="Q418" s="128"/>
    </row>
    <row r="419" spans="2:17" x14ac:dyDescent="0.2">
      <c r="B419" s="128"/>
      <c r="C419" s="128"/>
      <c r="D419" s="128"/>
      <c r="E419" s="128"/>
      <c r="F419" s="128"/>
      <c r="G419" s="128"/>
      <c r="H419" s="128"/>
      <c r="I419" s="128"/>
      <c r="J419" s="128"/>
      <c r="K419" s="128"/>
      <c r="L419" s="128"/>
      <c r="M419" s="128"/>
      <c r="N419" s="128"/>
      <c r="O419" s="128"/>
      <c r="P419" s="128"/>
      <c r="Q419" s="128"/>
    </row>
    <row r="420" spans="2:17" x14ac:dyDescent="0.2">
      <c r="B420" s="128"/>
      <c r="C420" s="128"/>
      <c r="D420" s="128"/>
      <c r="E420" s="128"/>
      <c r="F420" s="128"/>
      <c r="G420" s="128"/>
      <c r="H420" s="128"/>
      <c r="I420" s="128"/>
      <c r="J420" s="128"/>
      <c r="K420" s="128"/>
      <c r="L420" s="128"/>
      <c r="M420" s="128"/>
      <c r="N420" s="128"/>
      <c r="O420" s="128"/>
      <c r="P420" s="128"/>
      <c r="Q420" s="128"/>
    </row>
    <row r="421" spans="2:17" x14ac:dyDescent="0.2">
      <c r="B421" s="128"/>
      <c r="C421" s="128"/>
      <c r="D421" s="128"/>
      <c r="E421" s="128"/>
      <c r="F421" s="128"/>
      <c r="G421" s="128"/>
      <c r="H421" s="128"/>
      <c r="I421" s="128"/>
      <c r="J421" s="128"/>
      <c r="K421" s="128"/>
      <c r="L421" s="128"/>
      <c r="M421" s="128"/>
      <c r="N421" s="128"/>
      <c r="O421" s="128"/>
      <c r="P421" s="128"/>
      <c r="Q421" s="128"/>
    </row>
    <row r="422" spans="2:17" x14ac:dyDescent="0.2">
      <c r="B422" s="128"/>
      <c r="C422" s="128"/>
      <c r="D422" s="128"/>
      <c r="E422" s="128"/>
      <c r="F422" s="128"/>
      <c r="G422" s="128"/>
      <c r="H422" s="128"/>
      <c r="I422" s="128"/>
      <c r="J422" s="128"/>
      <c r="K422" s="128"/>
      <c r="L422" s="128"/>
      <c r="M422" s="128"/>
      <c r="N422" s="128"/>
      <c r="O422" s="128"/>
      <c r="P422" s="128"/>
      <c r="Q422" s="128"/>
    </row>
    <row r="423" spans="2:17" x14ac:dyDescent="0.2">
      <c r="B423" s="128"/>
      <c r="C423" s="128"/>
      <c r="D423" s="128"/>
      <c r="E423" s="128"/>
      <c r="F423" s="128"/>
      <c r="G423" s="128"/>
      <c r="H423" s="128"/>
      <c r="I423" s="128"/>
      <c r="J423" s="128"/>
      <c r="K423" s="128"/>
      <c r="L423" s="128"/>
      <c r="M423" s="128"/>
      <c r="N423" s="128"/>
      <c r="O423" s="128"/>
      <c r="P423" s="128"/>
      <c r="Q423" s="128"/>
    </row>
    <row r="424" spans="2:17" x14ac:dyDescent="0.2">
      <c r="B424" s="128"/>
      <c r="C424" s="128"/>
      <c r="D424" s="128"/>
      <c r="E424" s="128"/>
      <c r="F424" s="128"/>
      <c r="G424" s="128"/>
      <c r="H424" s="128"/>
      <c r="I424" s="128"/>
      <c r="J424" s="128"/>
      <c r="K424" s="128"/>
      <c r="L424" s="128"/>
      <c r="M424" s="128"/>
      <c r="N424" s="128"/>
      <c r="O424" s="128"/>
      <c r="P424" s="128"/>
      <c r="Q424" s="128"/>
    </row>
    <row r="425" spans="2:17" x14ac:dyDescent="0.2">
      <c r="B425" s="128"/>
      <c r="C425" s="128"/>
      <c r="D425" s="128"/>
      <c r="E425" s="128"/>
      <c r="F425" s="128"/>
      <c r="G425" s="128"/>
      <c r="H425" s="128"/>
      <c r="I425" s="128"/>
      <c r="J425" s="128"/>
      <c r="K425" s="128"/>
      <c r="L425" s="128"/>
      <c r="M425" s="128"/>
      <c r="N425" s="128"/>
      <c r="O425" s="128"/>
      <c r="P425" s="128"/>
      <c r="Q425" s="128"/>
    </row>
    <row r="426" spans="2:17" x14ac:dyDescent="0.2">
      <c r="B426" s="128"/>
      <c r="C426" s="128"/>
      <c r="D426" s="128"/>
      <c r="E426" s="128"/>
      <c r="F426" s="128"/>
      <c r="G426" s="128"/>
      <c r="H426" s="128"/>
      <c r="I426" s="128"/>
      <c r="J426" s="128"/>
      <c r="K426" s="128"/>
      <c r="L426" s="128"/>
      <c r="M426" s="128"/>
      <c r="N426" s="128"/>
      <c r="O426" s="128"/>
      <c r="P426" s="128"/>
      <c r="Q426" s="128"/>
    </row>
    <row r="427" spans="2:17" x14ac:dyDescent="0.2">
      <c r="B427" s="128"/>
      <c r="C427" s="128"/>
      <c r="D427" s="128"/>
      <c r="E427" s="128"/>
      <c r="F427" s="128"/>
      <c r="G427" s="128"/>
      <c r="H427" s="128"/>
      <c r="I427" s="128"/>
      <c r="J427" s="128"/>
      <c r="K427" s="128"/>
      <c r="L427" s="128"/>
      <c r="M427" s="128"/>
      <c r="N427" s="128"/>
      <c r="O427" s="128"/>
      <c r="P427" s="128"/>
      <c r="Q427" s="128"/>
    </row>
    <row r="428" spans="2:17" x14ac:dyDescent="0.2">
      <c r="B428" s="128"/>
      <c r="C428" s="128"/>
      <c r="D428" s="128"/>
      <c r="E428" s="128"/>
      <c r="F428" s="128"/>
      <c r="G428" s="128"/>
      <c r="H428" s="128"/>
      <c r="I428" s="128"/>
      <c r="J428" s="128"/>
      <c r="K428" s="128"/>
      <c r="L428" s="128"/>
      <c r="M428" s="128"/>
      <c r="N428" s="128"/>
      <c r="O428" s="128"/>
      <c r="P428" s="128"/>
      <c r="Q428" s="128"/>
    </row>
    <row r="429" spans="2:17" x14ac:dyDescent="0.2">
      <c r="B429" s="128"/>
      <c r="C429" s="128"/>
      <c r="D429" s="128"/>
      <c r="E429" s="128"/>
      <c r="F429" s="128"/>
      <c r="G429" s="128"/>
      <c r="H429" s="128"/>
      <c r="I429" s="128"/>
      <c r="J429" s="128"/>
      <c r="K429" s="128"/>
      <c r="L429" s="128"/>
      <c r="M429" s="128"/>
      <c r="N429" s="128"/>
      <c r="O429" s="128"/>
      <c r="P429" s="128"/>
      <c r="Q429" s="128"/>
    </row>
    <row r="430" spans="2:17" x14ac:dyDescent="0.2">
      <c r="B430" s="128"/>
      <c r="C430" s="128"/>
      <c r="D430" s="128"/>
      <c r="E430" s="128"/>
      <c r="F430" s="128"/>
      <c r="G430" s="128"/>
      <c r="H430" s="128"/>
      <c r="I430" s="128"/>
      <c r="J430" s="128"/>
      <c r="K430" s="128"/>
      <c r="L430" s="128"/>
      <c r="M430" s="128"/>
      <c r="N430" s="128"/>
      <c r="O430" s="128"/>
      <c r="P430" s="128"/>
      <c r="Q430" s="128"/>
    </row>
    <row r="431" spans="2:17" x14ac:dyDescent="0.2">
      <c r="B431" s="128"/>
      <c r="C431" s="128"/>
      <c r="D431" s="128"/>
      <c r="E431" s="128"/>
      <c r="F431" s="128"/>
      <c r="G431" s="128"/>
      <c r="H431" s="128"/>
      <c r="I431" s="128"/>
      <c r="J431" s="128"/>
      <c r="K431" s="128"/>
      <c r="L431" s="128"/>
      <c r="M431" s="128"/>
      <c r="N431" s="128"/>
      <c r="O431" s="128"/>
      <c r="P431" s="128"/>
      <c r="Q431" s="128"/>
    </row>
    <row r="432" spans="2:17" x14ac:dyDescent="0.2">
      <c r="B432" s="128"/>
      <c r="C432" s="128"/>
      <c r="D432" s="128"/>
      <c r="E432" s="128"/>
      <c r="F432" s="128"/>
      <c r="G432" s="128"/>
      <c r="H432" s="128"/>
      <c r="I432" s="128"/>
      <c r="J432" s="128"/>
      <c r="K432" s="128"/>
      <c r="L432" s="128"/>
      <c r="M432" s="128"/>
      <c r="N432" s="128"/>
      <c r="O432" s="128"/>
      <c r="P432" s="128"/>
      <c r="Q432" s="128"/>
    </row>
    <row r="433" spans="2:17" x14ac:dyDescent="0.2">
      <c r="B433" s="128"/>
      <c r="C433" s="128"/>
      <c r="D433" s="128"/>
      <c r="E433" s="128"/>
      <c r="F433" s="128"/>
      <c r="G433" s="128"/>
      <c r="H433" s="128"/>
      <c r="I433" s="128"/>
      <c r="J433" s="128"/>
      <c r="K433" s="128"/>
      <c r="L433" s="128"/>
      <c r="M433" s="128"/>
      <c r="N433" s="128"/>
      <c r="O433" s="128"/>
      <c r="P433" s="128"/>
      <c r="Q433" s="128"/>
    </row>
    <row r="434" spans="2:17" x14ac:dyDescent="0.2">
      <c r="B434" s="128"/>
      <c r="C434" s="128"/>
      <c r="D434" s="128"/>
      <c r="E434" s="128"/>
      <c r="F434" s="128"/>
      <c r="G434" s="128"/>
      <c r="H434" s="128"/>
      <c r="I434" s="128"/>
      <c r="J434" s="128"/>
      <c r="K434" s="128"/>
      <c r="L434" s="128"/>
      <c r="M434" s="128"/>
      <c r="N434" s="128"/>
      <c r="O434" s="128"/>
      <c r="P434" s="128"/>
      <c r="Q434" s="128"/>
    </row>
    <row r="435" spans="2:17" x14ac:dyDescent="0.2">
      <c r="B435" s="128"/>
      <c r="C435" s="128"/>
      <c r="D435" s="128"/>
      <c r="E435" s="128"/>
      <c r="F435" s="128"/>
      <c r="G435" s="128"/>
      <c r="H435" s="128"/>
      <c r="I435" s="128"/>
      <c r="J435" s="128"/>
      <c r="K435" s="128"/>
      <c r="L435" s="128"/>
      <c r="M435" s="128"/>
      <c r="N435" s="128"/>
      <c r="O435" s="128"/>
      <c r="P435" s="128"/>
      <c r="Q435" s="128"/>
    </row>
    <row r="436" spans="2:17" x14ac:dyDescent="0.2">
      <c r="B436" s="128"/>
      <c r="C436" s="128"/>
      <c r="D436" s="128"/>
      <c r="E436" s="128"/>
      <c r="F436" s="128"/>
      <c r="G436" s="128"/>
      <c r="H436" s="128"/>
      <c r="I436" s="128"/>
      <c r="J436" s="128"/>
      <c r="K436" s="128"/>
      <c r="L436" s="128"/>
      <c r="M436" s="128"/>
      <c r="N436" s="128"/>
      <c r="O436" s="128"/>
      <c r="P436" s="128"/>
      <c r="Q436" s="128"/>
    </row>
    <row r="437" spans="2:17" x14ac:dyDescent="0.2">
      <c r="B437" s="128"/>
      <c r="C437" s="128"/>
      <c r="D437" s="128"/>
      <c r="E437" s="128"/>
      <c r="F437" s="128"/>
      <c r="G437" s="128"/>
      <c r="H437" s="128"/>
      <c r="I437" s="128"/>
      <c r="J437" s="128"/>
      <c r="K437" s="128"/>
      <c r="L437" s="128"/>
      <c r="M437" s="128"/>
      <c r="N437" s="128"/>
      <c r="O437" s="128"/>
      <c r="P437" s="128"/>
      <c r="Q437" s="128"/>
    </row>
    <row r="438" spans="2:17" x14ac:dyDescent="0.2">
      <c r="B438" s="128"/>
      <c r="C438" s="128"/>
      <c r="D438" s="128"/>
      <c r="E438" s="128"/>
      <c r="F438" s="128"/>
      <c r="G438" s="128"/>
      <c r="H438" s="128"/>
      <c r="I438" s="128"/>
      <c r="J438" s="128"/>
      <c r="K438" s="128"/>
      <c r="L438" s="128"/>
      <c r="M438" s="128"/>
      <c r="N438" s="128"/>
      <c r="O438" s="128"/>
      <c r="P438" s="128"/>
      <c r="Q438" s="128"/>
    </row>
    <row r="439" spans="2:17" x14ac:dyDescent="0.2">
      <c r="B439" s="128"/>
      <c r="C439" s="128"/>
      <c r="D439" s="128"/>
      <c r="E439" s="128"/>
      <c r="F439" s="128"/>
      <c r="G439" s="128"/>
      <c r="H439" s="128"/>
      <c r="I439" s="128"/>
      <c r="J439" s="128"/>
      <c r="K439" s="128"/>
      <c r="L439" s="128"/>
      <c r="M439" s="128"/>
      <c r="N439" s="128"/>
      <c r="O439" s="128"/>
      <c r="P439" s="128"/>
      <c r="Q439" s="128"/>
    </row>
    <row r="440" spans="2:17" x14ac:dyDescent="0.2">
      <c r="B440" s="128"/>
      <c r="C440" s="128"/>
      <c r="D440" s="128"/>
      <c r="E440" s="128"/>
      <c r="F440" s="128"/>
      <c r="G440" s="128"/>
      <c r="H440" s="128"/>
      <c r="I440" s="128"/>
      <c r="J440" s="128"/>
      <c r="K440" s="128"/>
      <c r="L440" s="128"/>
      <c r="M440" s="128"/>
      <c r="N440" s="128"/>
      <c r="O440" s="128"/>
      <c r="P440" s="128"/>
      <c r="Q440" s="128"/>
    </row>
    <row r="441" spans="2:17" x14ac:dyDescent="0.2">
      <c r="B441" s="128"/>
      <c r="C441" s="128"/>
      <c r="D441" s="128"/>
      <c r="E441" s="128"/>
      <c r="F441" s="128"/>
      <c r="G441" s="128"/>
      <c r="H441" s="128"/>
      <c r="I441" s="128"/>
      <c r="J441" s="128"/>
      <c r="K441" s="128"/>
      <c r="L441" s="128"/>
      <c r="M441" s="128"/>
      <c r="N441" s="128"/>
      <c r="O441" s="128"/>
      <c r="P441" s="128"/>
      <c r="Q441" s="128"/>
    </row>
    <row r="442" spans="2:17" x14ac:dyDescent="0.2">
      <c r="B442" s="128"/>
      <c r="C442" s="128"/>
      <c r="D442" s="128"/>
      <c r="E442" s="128"/>
      <c r="F442" s="128"/>
      <c r="G442" s="128"/>
      <c r="H442" s="128"/>
      <c r="I442" s="128"/>
      <c r="J442" s="128"/>
      <c r="K442" s="128"/>
      <c r="L442" s="128"/>
      <c r="M442" s="128"/>
      <c r="N442" s="128"/>
      <c r="O442" s="128"/>
      <c r="P442" s="128"/>
      <c r="Q442" s="128"/>
    </row>
    <row r="443" spans="2:17" x14ac:dyDescent="0.2">
      <c r="B443" s="128"/>
      <c r="C443" s="128"/>
      <c r="D443" s="128"/>
      <c r="E443" s="128"/>
      <c r="F443" s="128"/>
      <c r="G443" s="128"/>
      <c r="H443" s="128"/>
      <c r="I443" s="128"/>
      <c r="J443" s="128"/>
      <c r="K443" s="128"/>
      <c r="L443" s="128"/>
      <c r="M443" s="128"/>
      <c r="N443" s="128"/>
      <c r="O443" s="128"/>
      <c r="P443" s="128"/>
      <c r="Q443" s="128"/>
    </row>
    <row r="444" spans="2:17" x14ac:dyDescent="0.2">
      <c r="B444" s="128"/>
      <c r="C444" s="128"/>
      <c r="D444" s="128"/>
      <c r="E444" s="128"/>
      <c r="F444" s="128"/>
      <c r="G444" s="128"/>
      <c r="H444" s="128"/>
      <c r="I444" s="128"/>
      <c r="J444" s="128"/>
      <c r="K444" s="128"/>
      <c r="L444" s="128"/>
      <c r="M444" s="128"/>
      <c r="N444" s="128"/>
      <c r="O444" s="128"/>
      <c r="P444" s="128"/>
      <c r="Q444" s="128"/>
    </row>
    <row r="445" spans="2:17" x14ac:dyDescent="0.2">
      <c r="B445" s="128"/>
      <c r="C445" s="128"/>
      <c r="D445" s="128"/>
      <c r="E445" s="128"/>
      <c r="F445" s="128"/>
      <c r="G445" s="128"/>
      <c r="H445" s="128"/>
      <c r="I445" s="128"/>
      <c r="J445" s="128"/>
      <c r="K445" s="128"/>
      <c r="L445" s="128"/>
      <c r="M445" s="128"/>
      <c r="N445" s="128"/>
      <c r="O445" s="128"/>
      <c r="P445" s="128"/>
      <c r="Q445" s="128"/>
    </row>
    <row r="446" spans="2:17" x14ac:dyDescent="0.2">
      <c r="B446" s="128"/>
      <c r="C446" s="128"/>
      <c r="D446" s="128"/>
      <c r="E446" s="128"/>
      <c r="F446" s="128"/>
      <c r="G446" s="128"/>
      <c r="H446" s="128"/>
      <c r="I446" s="128"/>
      <c r="J446" s="128"/>
      <c r="K446" s="128"/>
      <c r="L446" s="128"/>
      <c r="M446" s="128"/>
      <c r="N446" s="128"/>
      <c r="O446" s="128"/>
      <c r="P446" s="128"/>
      <c r="Q446" s="128"/>
    </row>
    <row r="447" spans="2:17" x14ac:dyDescent="0.2">
      <c r="B447" s="128"/>
      <c r="C447" s="128"/>
      <c r="D447" s="128"/>
      <c r="E447" s="128"/>
      <c r="F447" s="128"/>
      <c r="G447" s="128"/>
      <c r="H447" s="128"/>
      <c r="I447" s="128"/>
      <c r="J447" s="128"/>
      <c r="K447" s="128"/>
      <c r="L447" s="128"/>
      <c r="M447" s="128"/>
      <c r="N447" s="128"/>
      <c r="O447" s="128"/>
      <c r="P447" s="128"/>
      <c r="Q447" s="128"/>
    </row>
    <row r="448" spans="2:17" x14ac:dyDescent="0.2">
      <c r="B448" s="128"/>
      <c r="C448" s="128"/>
      <c r="D448" s="128"/>
      <c r="E448" s="128"/>
      <c r="F448" s="128"/>
      <c r="G448" s="128"/>
      <c r="H448" s="128"/>
      <c r="I448" s="128"/>
      <c r="J448" s="128"/>
      <c r="K448" s="128"/>
      <c r="L448" s="128"/>
      <c r="M448" s="128"/>
      <c r="N448" s="128"/>
      <c r="O448" s="128"/>
      <c r="P448" s="128"/>
      <c r="Q448" s="128"/>
    </row>
    <row r="449" spans="2:17" x14ac:dyDescent="0.2">
      <c r="B449" s="128"/>
      <c r="C449" s="128"/>
      <c r="D449" s="128"/>
      <c r="E449" s="128"/>
      <c r="F449" s="128"/>
      <c r="G449" s="128"/>
      <c r="H449" s="128"/>
      <c r="I449" s="128"/>
      <c r="J449" s="128"/>
      <c r="K449" s="128"/>
      <c r="L449" s="128"/>
      <c r="M449" s="128"/>
      <c r="N449" s="128"/>
      <c r="O449" s="128"/>
      <c r="P449" s="128"/>
      <c r="Q449" s="128"/>
    </row>
    <row r="450" spans="2:17" x14ac:dyDescent="0.2">
      <c r="B450" s="128"/>
      <c r="C450" s="128"/>
      <c r="D450" s="128"/>
      <c r="E450" s="128"/>
      <c r="F450" s="128"/>
      <c r="G450" s="128"/>
      <c r="H450" s="128"/>
      <c r="I450" s="128"/>
      <c r="J450" s="128"/>
      <c r="K450" s="128"/>
      <c r="L450" s="128"/>
      <c r="M450" s="128"/>
      <c r="N450" s="128"/>
      <c r="O450" s="128"/>
      <c r="P450" s="128"/>
      <c r="Q450" s="128"/>
    </row>
    <row r="451" spans="2:17" x14ac:dyDescent="0.2">
      <c r="B451" s="128"/>
      <c r="C451" s="128"/>
      <c r="D451" s="128"/>
      <c r="E451" s="128"/>
      <c r="F451" s="128"/>
      <c r="G451" s="128"/>
      <c r="H451" s="128"/>
      <c r="I451" s="128"/>
      <c r="J451" s="128"/>
      <c r="K451" s="128"/>
      <c r="L451" s="128"/>
      <c r="M451" s="128"/>
      <c r="N451" s="128"/>
      <c r="O451" s="128"/>
      <c r="P451" s="128"/>
      <c r="Q451" s="128"/>
    </row>
    <row r="452" spans="2:17" x14ac:dyDescent="0.2">
      <c r="B452" s="128"/>
      <c r="C452" s="128"/>
      <c r="D452" s="128"/>
      <c r="E452" s="128"/>
      <c r="F452" s="128"/>
      <c r="G452" s="128"/>
      <c r="H452" s="128"/>
      <c r="I452" s="128"/>
      <c r="J452" s="128"/>
      <c r="K452" s="128"/>
      <c r="L452" s="128"/>
      <c r="M452" s="128"/>
      <c r="N452" s="128"/>
      <c r="O452" s="128"/>
      <c r="P452" s="128"/>
      <c r="Q452" s="128"/>
    </row>
    <row r="453" spans="2:17" x14ac:dyDescent="0.2">
      <c r="B453" s="128"/>
      <c r="C453" s="128"/>
      <c r="D453" s="128"/>
      <c r="E453" s="128"/>
      <c r="F453" s="128"/>
      <c r="G453" s="128"/>
      <c r="H453" s="128"/>
      <c r="I453" s="128"/>
      <c r="J453" s="128"/>
      <c r="K453" s="128"/>
      <c r="L453" s="128"/>
      <c r="M453" s="128"/>
      <c r="N453" s="128"/>
      <c r="O453" s="128"/>
      <c r="P453" s="128"/>
      <c r="Q453" s="128"/>
    </row>
    <row r="454" spans="2:17" x14ac:dyDescent="0.2">
      <c r="B454" s="128"/>
      <c r="C454" s="128"/>
      <c r="D454" s="128"/>
      <c r="E454" s="128"/>
      <c r="F454" s="128"/>
      <c r="G454" s="128"/>
      <c r="H454" s="128"/>
      <c r="I454" s="128"/>
      <c r="J454" s="128"/>
      <c r="K454" s="128"/>
      <c r="L454" s="128"/>
      <c r="M454" s="128"/>
      <c r="N454" s="128"/>
      <c r="O454" s="128"/>
      <c r="P454" s="128"/>
      <c r="Q454" s="128"/>
    </row>
    <row r="455" spans="2:17" x14ac:dyDescent="0.2">
      <c r="B455" s="128"/>
      <c r="C455" s="128"/>
      <c r="D455" s="128"/>
      <c r="E455" s="128"/>
      <c r="F455" s="128"/>
      <c r="G455" s="128"/>
      <c r="H455" s="128"/>
      <c r="I455" s="128"/>
      <c r="J455" s="128"/>
      <c r="K455" s="128"/>
      <c r="L455" s="128"/>
      <c r="M455" s="128"/>
      <c r="N455" s="128"/>
      <c r="O455" s="128"/>
      <c r="P455" s="128"/>
      <c r="Q455" s="128"/>
    </row>
    <row r="456" spans="2:17" x14ac:dyDescent="0.2">
      <c r="B456" s="128"/>
      <c r="C456" s="128"/>
      <c r="D456" s="128"/>
      <c r="E456" s="128"/>
      <c r="F456" s="128"/>
      <c r="G456" s="128"/>
      <c r="H456" s="128"/>
      <c r="I456" s="128"/>
      <c r="J456" s="128"/>
      <c r="K456" s="128"/>
      <c r="L456" s="128"/>
      <c r="M456" s="128"/>
      <c r="N456" s="128"/>
      <c r="O456" s="128"/>
      <c r="P456" s="128"/>
      <c r="Q456" s="128"/>
    </row>
    <row r="457" spans="2:17" x14ac:dyDescent="0.2">
      <c r="B457" s="128"/>
      <c r="C457" s="128"/>
      <c r="D457" s="128"/>
      <c r="E457" s="128"/>
      <c r="F457" s="128"/>
      <c r="G457" s="128"/>
      <c r="H457" s="128"/>
      <c r="I457" s="128"/>
      <c r="J457" s="128"/>
      <c r="K457" s="128"/>
      <c r="L457" s="128"/>
      <c r="M457" s="128"/>
      <c r="N457" s="128"/>
      <c r="O457" s="128"/>
      <c r="P457" s="128"/>
      <c r="Q457" s="128"/>
    </row>
    <row r="458" spans="2:17" x14ac:dyDescent="0.2">
      <c r="B458" s="128"/>
      <c r="C458" s="128"/>
      <c r="D458" s="128"/>
      <c r="E458" s="128"/>
      <c r="F458" s="128"/>
      <c r="G458" s="128"/>
      <c r="H458" s="128"/>
      <c r="I458" s="128"/>
      <c r="J458" s="128"/>
      <c r="K458" s="128"/>
      <c r="L458" s="128"/>
      <c r="M458" s="128"/>
      <c r="N458" s="128"/>
      <c r="O458" s="128"/>
      <c r="P458" s="128"/>
      <c r="Q458" s="128"/>
    </row>
    <row r="459" spans="2:17" x14ac:dyDescent="0.2">
      <c r="B459" s="128"/>
      <c r="C459" s="128"/>
      <c r="D459" s="128"/>
      <c r="E459" s="128"/>
      <c r="F459" s="128"/>
      <c r="G459" s="128"/>
      <c r="H459" s="128"/>
      <c r="I459" s="128"/>
      <c r="J459" s="128"/>
      <c r="K459" s="128"/>
      <c r="L459" s="128"/>
      <c r="M459" s="128"/>
      <c r="N459" s="128"/>
      <c r="O459" s="128"/>
      <c r="P459" s="128"/>
      <c r="Q459" s="128"/>
    </row>
    <row r="460" spans="2:17" x14ac:dyDescent="0.2">
      <c r="B460" s="128"/>
      <c r="C460" s="128"/>
      <c r="D460" s="128"/>
      <c r="E460" s="128"/>
      <c r="F460" s="128"/>
      <c r="G460" s="128"/>
      <c r="H460" s="128"/>
      <c r="I460" s="128"/>
      <c r="J460" s="128"/>
      <c r="K460" s="128"/>
      <c r="L460" s="128"/>
      <c r="M460" s="128"/>
      <c r="N460" s="128"/>
      <c r="O460" s="128"/>
      <c r="P460" s="128"/>
      <c r="Q460" s="128"/>
    </row>
    <row r="461" spans="2:17" x14ac:dyDescent="0.2">
      <c r="B461" s="128"/>
      <c r="C461" s="128"/>
      <c r="D461" s="128"/>
      <c r="E461" s="128"/>
      <c r="F461" s="128"/>
      <c r="G461" s="128"/>
      <c r="H461" s="128"/>
      <c r="I461" s="128"/>
      <c r="J461" s="128"/>
      <c r="K461" s="128"/>
      <c r="L461" s="128"/>
      <c r="M461" s="128"/>
      <c r="N461" s="128"/>
      <c r="O461" s="128"/>
      <c r="P461" s="128"/>
      <c r="Q461" s="128"/>
    </row>
    <row r="462" spans="2:17" x14ac:dyDescent="0.2">
      <c r="B462" s="128"/>
      <c r="C462" s="128"/>
      <c r="D462" s="128"/>
      <c r="E462" s="128"/>
      <c r="F462" s="128"/>
      <c r="G462" s="128"/>
      <c r="H462" s="128"/>
      <c r="I462" s="128"/>
      <c r="J462" s="128"/>
      <c r="K462" s="128"/>
      <c r="L462" s="128"/>
      <c r="M462" s="128"/>
      <c r="N462" s="128"/>
      <c r="O462" s="128"/>
      <c r="P462" s="128"/>
      <c r="Q462" s="128"/>
    </row>
    <row r="463" spans="2:17" x14ac:dyDescent="0.2">
      <c r="B463" s="128"/>
      <c r="C463" s="128"/>
      <c r="D463" s="128"/>
      <c r="E463" s="128"/>
      <c r="F463" s="128"/>
      <c r="G463" s="128"/>
      <c r="H463" s="128"/>
      <c r="I463" s="128"/>
      <c r="J463" s="128"/>
      <c r="K463" s="128"/>
      <c r="L463" s="128"/>
      <c r="M463" s="128"/>
      <c r="N463" s="128"/>
      <c r="O463" s="128"/>
      <c r="P463" s="128"/>
      <c r="Q463" s="128"/>
    </row>
    <row r="464" spans="2:17" x14ac:dyDescent="0.2">
      <c r="B464" s="128"/>
      <c r="C464" s="128"/>
      <c r="D464" s="128"/>
      <c r="E464" s="128"/>
      <c r="F464" s="128"/>
      <c r="G464" s="128"/>
      <c r="H464" s="128"/>
      <c r="I464" s="128"/>
      <c r="J464" s="128"/>
      <c r="K464" s="128"/>
      <c r="L464" s="128"/>
      <c r="M464" s="128"/>
      <c r="N464" s="128"/>
      <c r="O464" s="128"/>
      <c r="P464" s="128"/>
      <c r="Q464" s="128"/>
    </row>
    <row r="465" spans="2:17" x14ac:dyDescent="0.2">
      <c r="B465" s="128"/>
      <c r="C465" s="128"/>
      <c r="D465" s="128"/>
      <c r="E465" s="128"/>
      <c r="F465" s="128"/>
      <c r="G465" s="128"/>
      <c r="H465" s="128"/>
      <c r="I465" s="128"/>
      <c r="J465" s="128"/>
      <c r="K465" s="128"/>
      <c r="L465" s="128"/>
      <c r="M465" s="128"/>
      <c r="N465" s="128"/>
      <c r="O465" s="128"/>
      <c r="P465" s="128"/>
      <c r="Q465" s="128"/>
    </row>
    <row r="466" spans="2:17" x14ac:dyDescent="0.2">
      <c r="B466" s="128"/>
      <c r="C466" s="128"/>
      <c r="D466" s="128"/>
      <c r="E466" s="128"/>
      <c r="F466" s="128"/>
      <c r="G466" s="128"/>
      <c r="H466" s="128"/>
      <c r="I466" s="128"/>
      <c r="J466" s="128"/>
      <c r="K466" s="128"/>
      <c r="L466" s="128"/>
      <c r="M466" s="128"/>
      <c r="N466" s="128"/>
      <c r="O466" s="128"/>
      <c r="P466" s="128"/>
      <c r="Q466" s="128"/>
    </row>
    <row r="467" spans="2:17" x14ac:dyDescent="0.2">
      <c r="B467" s="128"/>
      <c r="C467" s="128"/>
      <c r="D467" s="128"/>
      <c r="E467" s="128"/>
      <c r="F467" s="128"/>
      <c r="G467" s="128"/>
      <c r="H467" s="128"/>
      <c r="I467" s="128"/>
      <c r="J467" s="128"/>
      <c r="K467" s="128"/>
      <c r="L467" s="128"/>
      <c r="M467" s="128"/>
      <c r="N467" s="128"/>
      <c r="O467" s="128"/>
      <c r="P467" s="128"/>
      <c r="Q467" s="128"/>
    </row>
    <row r="468" spans="2:17" x14ac:dyDescent="0.2">
      <c r="B468" s="128"/>
      <c r="C468" s="128"/>
      <c r="D468" s="128"/>
      <c r="E468" s="128"/>
      <c r="F468" s="128"/>
      <c r="G468" s="128"/>
      <c r="H468" s="128"/>
      <c r="I468" s="128"/>
      <c r="J468" s="128"/>
      <c r="K468" s="128"/>
      <c r="L468" s="128"/>
      <c r="M468" s="128"/>
      <c r="N468" s="128"/>
      <c r="O468" s="128"/>
      <c r="P468" s="128"/>
      <c r="Q468" s="128"/>
    </row>
    <row r="469" spans="2:17" x14ac:dyDescent="0.2">
      <c r="B469" s="128"/>
      <c r="C469" s="128"/>
      <c r="D469" s="128"/>
      <c r="E469" s="128"/>
      <c r="F469" s="128"/>
      <c r="G469" s="128"/>
      <c r="H469" s="128"/>
      <c r="I469" s="128"/>
      <c r="J469" s="128"/>
      <c r="K469" s="128"/>
      <c r="L469" s="128"/>
      <c r="M469" s="128"/>
      <c r="N469" s="128"/>
      <c r="O469" s="128"/>
      <c r="P469" s="128"/>
      <c r="Q469" s="128"/>
    </row>
    <row r="470" spans="2:17" x14ac:dyDescent="0.2">
      <c r="B470" s="128"/>
      <c r="C470" s="128"/>
      <c r="D470" s="128"/>
      <c r="E470" s="128"/>
      <c r="F470" s="128"/>
      <c r="G470" s="128"/>
      <c r="H470" s="128"/>
      <c r="I470" s="128"/>
      <c r="J470" s="128"/>
      <c r="K470" s="128"/>
      <c r="L470" s="128"/>
      <c r="M470" s="128"/>
      <c r="N470" s="128"/>
      <c r="O470" s="128"/>
      <c r="P470" s="128"/>
      <c r="Q470" s="128"/>
    </row>
    <row r="471" spans="2:17" x14ac:dyDescent="0.2">
      <c r="B471" s="128"/>
      <c r="C471" s="128"/>
      <c r="D471" s="128"/>
      <c r="E471" s="128"/>
      <c r="F471" s="128"/>
      <c r="G471" s="128"/>
      <c r="H471" s="128"/>
      <c r="I471" s="128"/>
      <c r="J471" s="128"/>
      <c r="K471" s="128"/>
      <c r="L471" s="128"/>
      <c r="M471" s="128"/>
      <c r="N471" s="128"/>
      <c r="O471" s="128"/>
      <c r="P471" s="128"/>
      <c r="Q471" s="128"/>
    </row>
    <row r="472" spans="2:17" x14ac:dyDescent="0.2">
      <c r="B472" s="128"/>
      <c r="C472" s="128"/>
      <c r="D472" s="128"/>
      <c r="E472" s="128"/>
      <c r="F472" s="128"/>
      <c r="G472" s="128"/>
      <c r="H472" s="128"/>
      <c r="I472" s="128"/>
      <c r="J472" s="128"/>
      <c r="K472" s="128"/>
      <c r="L472" s="128"/>
      <c r="M472" s="128"/>
      <c r="N472" s="128"/>
      <c r="O472" s="128"/>
      <c r="P472" s="128"/>
      <c r="Q472" s="128"/>
    </row>
    <row r="473" spans="2:17" x14ac:dyDescent="0.2">
      <c r="B473" s="128"/>
      <c r="C473" s="128"/>
      <c r="D473" s="128"/>
      <c r="E473" s="128"/>
      <c r="F473" s="128"/>
      <c r="G473" s="128"/>
      <c r="H473" s="128"/>
      <c r="I473" s="128"/>
      <c r="J473" s="128"/>
      <c r="K473" s="128"/>
      <c r="L473" s="128"/>
      <c r="M473" s="128"/>
      <c r="N473" s="128"/>
      <c r="O473" s="128"/>
      <c r="P473" s="128"/>
      <c r="Q473" s="128"/>
    </row>
    <row r="474" spans="2:17" x14ac:dyDescent="0.2">
      <c r="B474" s="128"/>
      <c r="C474" s="128"/>
      <c r="D474" s="128"/>
      <c r="E474" s="128"/>
      <c r="F474" s="128"/>
      <c r="G474" s="128"/>
      <c r="H474" s="128"/>
      <c r="I474" s="128"/>
      <c r="J474" s="128"/>
      <c r="K474" s="128"/>
      <c r="L474" s="128"/>
      <c r="M474" s="128"/>
      <c r="N474" s="128"/>
      <c r="O474" s="128"/>
      <c r="P474" s="128"/>
      <c r="Q474" s="128"/>
    </row>
    <row r="475" spans="2:17" x14ac:dyDescent="0.2">
      <c r="B475" s="128"/>
      <c r="C475" s="128"/>
      <c r="D475" s="128"/>
      <c r="E475" s="128"/>
      <c r="F475" s="128"/>
      <c r="G475" s="128"/>
      <c r="H475" s="128"/>
      <c r="I475" s="128"/>
      <c r="J475" s="128"/>
      <c r="K475" s="128"/>
      <c r="L475" s="128"/>
      <c r="M475" s="128"/>
      <c r="N475" s="128"/>
      <c r="O475" s="128"/>
      <c r="P475" s="128"/>
      <c r="Q475" s="128"/>
    </row>
    <row r="476" spans="2:17" x14ac:dyDescent="0.2">
      <c r="B476" s="128"/>
      <c r="C476" s="128"/>
      <c r="D476" s="128"/>
      <c r="E476" s="128"/>
      <c r="F476" s="128"/>
      <c r="G476" s="128"/>
      <c r="H476" s="128"/>
      <c r="I476" s="128"/>
      <c r="J476" s="128"/>
      <c r="K476" s="128"/>
      <c r="L476" s="128"/>
      <c r="M476" s="128"/>
      <c r="N476" s="128"/>
      <c r="O476" s="128"/>
      <c r="P476" s="128"/>
      <c r="Q476" s="128"/>
    </row>
    <row r="477" spans="2:17" x14ac:dyDescent="0.2">
      <c r="B477" s="128"/>
      <c r="C477" s="128"/>
      <c r="D477" s="128"/>
      <c r="E477" s="128"/>
      <c r="F477" s="128"/>
      <c r="G477" s="128"/>
      <c r="H477" s="128"/>
      <c r="I477" s="128"/>
      <c r="J477" s="128"/>
      <c r="K477" s="128"/>
      <c r="L477" s="128"/>
      <c r="M477" s="128"/>
      <c r="N477" s="128"/>
      <c r="O477" s="128"/>
      <c r="P477" s="128"/>
      <c r="Q477" s="128"/>
    </row>
    <row r="478" spans="2:17" x14ac:dyDescent="0.2">
      <c r="B478" s="128"/>
      <c r="C478" s="128"/>
      <c r="D478" s="128"/>
      <c r="E478" s="128"/>
      <c r="F478" s="128"/>
      <c r="G478" s="128"/>
      <c r="H478" s="128"/>
      <c r="I478" s="128"/>
      <c r="J478" s="128"/>
      <c r="K478" s="128"/>
      <c r="L478" s="128"/>
      <c r="M478" s="128"/>
      <c r="N478" s="128"/>
      <c r="O478" s="128"/>
      <c r="P478" s="128"/>
      <c r="Q478" s="128"/>
    </row>
    <row r="479" spans="2:17" x14ac:dyDescent="0.2">
      <c r="B479" s="128"/>
      <c r="C479" s="128"/>
      <c r="D479" s="128"/>
      <c r="E479" s="128"/>
      <c r="F479" s="128"/>
      <c r="G479" s="128"/>
      <c r="H479" s="128"/>
      <c r="I479" s="128"/>
      <c r="J479" s="128"/>
      <c r="K479" s="128"/>
      <c r="L479" s="128"/>
      <c r="M479" s="128"/>
      <c r="N479" s="128"/>
      <c r="O479" s="128"/>
      <c r="P479" s="128"/>
      <c r="Q479" s="128"/>
    </row>
    <row r="480" spans="2:17" x14ac:dyDescent="0.2">
      <c r="B480" s="128"/>
      <c r="C480" s="128"/>
      <c r="D480" s="128"/>
      <c r="E480" s="128"/>
      <c r="F480" s="128"/>
      <c r="G480" s="128"/>
      <c r="H480" s="128"/>
      <c r="I480" s="128"/>
      <c r="J480" s="128"/>
      <c r="K480" s="128"/>
      <c r="L480" s="128"/>
      <c r="M480" s="128"/>
      <c r="N480" s="128"/>
      <c r="O480" s="128"/>
      <c r="P480" s="128"/>
      <c r="Q480" s="128"/>
    </row>
    <row r="481" spans="2:17" x14ac:dyDescent="0.2">
      <c r="B481" s="128"/>
      <c r="C481" s="128"/>
      <c r="D481" s="128"/>
      <c r="E481" s="128"/>
      <c r="F481" s="128"/>
      <c r="G481" s="128"/>
      <c r="H481" s="128"/>
      <c r="I481" s="128"/>
      <c r="J481" s="128"/>
      <c r="K481" s="128"/>
      <c r="L481" s="128"/>
      <c r="M481" s="128"/>
      <c r="N481" s="128"/>
      <c r="O481" s="128"/>
      <c r="P481" s="128"/>
      <c r="Q481" s="128"/>
    </row>
    <row r="482" spans="2:17" x14ac:dyDescent="0.2">
      <c r="B482" s="128"/>
      <c r="C482" s="128"/>
      <c r="D482" s="128"/>
      <c r="E482" s="128"/>
      <c r="F482" s="128"/>
      <c r="G482" s="128"/>
      <c r="H482" s="128"/>
      <c r="I482" s="128"/>
      <c r="J482" s="128"/>
      <c r="K482" s="128"/>
      <c r="L482" s="128"/>
      <c r="M482" s="128"/>
      <c r="N482" s="128"/>
      <c r="O482" s="128"/>
      <c r="P482" s="128"/>
      <c r="Q482" s="128"/>
    </row>
    <row r="483" spans="2:17" x14ac:dyDescent="0.2">
      <c r="B483" s="128"/>
      <c r="C483" s="128"/>
      <c r="D483" s="128"/>
      <c r="E483" s="128"/>
      <c r="F483" s="128"/>
      <c r="G483" s="128"/>
      <c r="H483" s="128"/>
      <c r="I483" s="128"/>
      <c r="J483" s="128"/>
      <c r="K483" s="128"/>
      <c r="L483" s="128"/>
      <c r="M483" s="128"/>
      <c r="N483" s="128"/>
      <c r="O483" s="128"/>
      <c r="P483" s="128"/>
      <c r="Q483" s="128"/>
    </row>
    <row r="484" spans="2:17" x14ac:dyDescent="0.2">
      <c r="B484" s="128"/>
      <c r="C484" s="128"/>
      <c r="D484" s="128"/>
      <c r="E484" s="128"/>
      <c r="F484" s="128"/>
      <c r="G484" s="128"/>
      <c r="H484" s="128"/>
      <c r="I484" s="128"/>
      <c r="J484" s="128"/>
      <c r="K484" s="128"/>
      <c r="L484" s="128"/>
      <c r="M484" s="128"/>
      <c r="N484" s="128"/>
      <c r="O484" s="128"/>
      <c r="P484" s="128"/>
      <c r="Q484" s="128"/>
    </row>
    <row r="485" spans="2:17" x14ac:dyDescent="0.2">
      <c r="B485" s="128"/>
      <c r="C485" s="128"/>
      <c r="D485" s="128"/>
      <c r="E485" s="128"/>
      <c r="F485" s="128"/>
      <c r="G485" s="128"/>
      <c r="H485" s="128"/>
      <c r="I485" s="128"/>
      <c r="J485" s="128"/>
      <c r="K485" s="128"/>
      <c r="L485" s="128"/>
      <c r="M485" s="128"/>
      <c r="N485" s="128"/>
      <c r="O485" s="128"/>
      <c r="P485" s="128"/>
      <c r="Q485" s="128"/>
    </row>
    <row r="486" spans="2:17" x14ac:dyDescent="0.2">
      <c r="B486" s="128"/>
      <c r="C486" s="128"/>
      <c r="D486" s="128"/>
      <c r="E486" s="128"/>
      <c r="F486" s="128"/>
      <c r="G486" s="128"/>
      <c r="H486" s="128"/>
      <c r="I486" s="128"/>
      <c r="J486" s="128"/>
      <c r="K486" s="128"/>
      <c r="L486" s="128"/>
      <c r="M486" s="128"/>
      <c r="N486" s="128"/>
      <c r="O486" s="128"/>
      <c r="P486" s="128"/>
      <c r="Q486" s="128"/>
    </row>
    <row r="487" spans="2:17" x14ac:dyDescent="0.2">
      <c r="B487" s="128"/>
      <c r="C487" s="128"/>
      <c r="D487" s="128"/>
      <c r="E487" s="128"/>
      <c r="F487" s="128"/>
      <c r="G487" s="128"/>
      <c r="H487" s="128"/>
      <c r="I487" s="128"/>
      <c r="J487" s="128"/>
      <c r="K487" s="128"/>
      <c r="L487" s="128"/>
      <c r="M487" s="128"/>
      <c r="N487" s="128"/>
      <c r="O487" s="128"/>
      <c r="P487" s="128"/>
      <c r="Q487" s="128"/>
    </row>
    <row r="488" spans="2:17" x14ac:dyDescent="0.2">
      <c r="B488" s="128"/>
      <c r="C488" s="128"/>
      <c r="D488" s="128"/>
      <c r="E488" s="128"/>
      <c r="F488" s="128"/>
      <c r="G488" s="128"/>
      <c r="H488" s="128"/>
      <c r="I488" s="128"/>
      <c r="J488" s="128"/>
      <c r="K488" s="128"/>
      <c r="L488" s="128"/>
      <c r="M488" s="128"/>
      <c r="N488" s="128"/>
      <c r="O488" s="128"/>
      <c r="P488" s="128"/>
      <c r="Q488" s="128"/>
    </row>
    <row r="489" spans="2:17" x14ac:dyDescent="0.2">
      <c r="B489" s="128"/>
      <c r="C489" s="128"/>
      <c r="D489" s="128"/>
      <c r="E489" s="128"/>
      <c r="F489" s="128"/>
      <c r="G489" s="128"/>
      <c r="H489" s="128"/>
      <c r="I489" s="128"/>
      <c r="J489" s="128"/>
      <c r="K489" s="128"/>
      <c r="L489" s="128"/>
      <c r="M489" s="128"/>
      <c r="N489" s="128"/>
      <c r="O489" s="128"/>
      <c r="P489" s="128"/>
      <c r="Q489" s="128"/>
    </row>
    <row r="490" spans="2:17" x14ac:dyDescent="0.2">
      <c r="B490" s="128"/>
      <c r="C490" s="128"/>
      <c r="D490" s="128"/>
      <c r="E490" s="128"/>
      <c r="F490" s="128"/>
      <c r="G490" s="128"/>
      <c r="H490" s="128"/>
      <c r="I490" s="128"/>
      <c r="J490" s="128"/>
      <c r="K490" s="128"/>
      <c r="L490" s="128"/>
      <c r="M490" s="128"/>
      <c r="N490" s="128"/>
      <c r="O490" s="128"/>
      <c r="P490" s="128"/>
      <c r="Q490" s="128"/>
    </row>
    <row r="491" spans="2:17" x14ac:dyDescent="0.2">
      <c r="B491" s="128"/>
      <c r="C491" s="128"/>
      <c r="D491" s="128"/>
      <c r="E491" s="128"/>
      <c r="F491" s="128"/>
      <c r="G491" s="128"/>
      <c r="H491" s="128"/>
      <c r="I491" s="128"/>
      <c r="J491" s="128"/>
      <c r="K491" s="128"/>
      <c r="L491" s="128"/>
      <c r="M491" s="128"/>
      <c r="N491" s="128"/>
      <c r="O491" s="128"/>
      <c r="P491" s="128"/>
      <c r="Q491" s="128"/>
    </row>
    <row r="492" spans="2:17" x14ac:dyDescent="0.2">
      <c r="B492" s="128"/>
      <c r="C492" s="128"/>
      <c r="D492" s="128"/>
      <c r="E492" s="128"/>
      <c r="F492" s="128"/>
      <c r="G492" s="128"/>
      <c r="H492" s="128"/>
      <c r="I492" s="128"/>
      <c r="J492" s="128"/>
      <c r="K492" s="128"/>
      <c r="L492" s="128"/>
      <c r="M492" s="128"/>
      <c r="N492" s="128"/>
      <c r="O492" s="128"/>
      <c r="P492" s="128"/>
      <c r="Q492" s="128"/>
    </row>
    <row r="493" spans="2:17" x14ac:dyDescent="0.2">
      <c r="B493" s="128"/>
      <c r="C493" s="128"/>
      <c r="D493" s="128"/>
      <c r="E493" s="128"/>
      <c r="F493" s="128"/>
      <c r="G493" s="128"/>
      <c r="H493" s="128"/>
      <c r="I493" s="128"/>
      <c r="J493" s="128"/>
      <c r="K493" s="128"/>
      <c r="L493" s="128"/>
      <c r="M493" s="128"/>
      <c r="N493" s="128"/>
      <c r="O493" s="128"/>
      <c r="P493" s="128"/>
      <c r="Q493" s="128"/>
    </row>
    <row r="494" spans="2:17" x14ac:dyDescent="0.2">
      <c r="B494" s="128"/>
      <c r="C494" s="128"/>
      <c r="D494" s="128"/>
      <c r="E494" s="128"/>
      <c r="F494" s="128"/>
      <c r="G494" s="128"/>
      <c r="H494" s="128"/>
      <c r="I494" s="128"/>
      <c r="J494" s="128"/>
      <c r="K494" s="128"/>
      <c r="L494" s="128"/>
      <c r="M494" s="128"/>
      <c r="N494" s="128"/>
      <c r="O494" s="128"/>
      <c r="P494" s="128"/>
      <c r="Q494" s="128"/>
    </row>
    <row r="495" spans="2:17" x14ac:dyDescent="0.2">
      <c r="B495" s="128"/>
      <c r="C495" s="128"/>
      <c r="D495" s="128"/>
      <c r="E495" s="128"/>
      <c r="F495" s="128"/>
      <c r="G495" s="128"/>
      <c r="H495" s="128"/>
      <c r="I495" s="128"/>
      <c r="J495" s="128"/>
      <c r="K495" s="128"/>
      <c r="L495" s="128"/>
      <c r="M495" s="128"/>
      <c r="N495" s="128"/>
      <c r="O495" s="128"/>
      <c r="P495" s="128"/>
      <c r="Q495" s="128"/>
    </row>
    <row r="496" spans="2:17" x14ac:dyDescent="0.2">
      <c r="B496" s="128"/>
      <c r="C496" s="128"/>
      <c r="D496" s="128"/>
      <c r="E496" s="128"/>
      <c r="F496" s="128"/>
      <c r="G496" s="128"/>
      <c r="H496" s="128"/>
      <c r="I496" s="128"/>
      <c r="J496" s="128"/>
      <c r="K496" s="128"/>
      <c r="L496" s="128"/>
      <c r="M496" s="128"/>
      <c r="N496" s="128"/>
      <c r="O496" s="128"/>
      <c r="P496" s="128"/>
      <c r="Q496" s="128"/>
    </row>
    <row r="497" spans="2:17" x14ac:dyDescent="0.2">
      <c r="B497" s="128"/>
      <c r="C497" s="128"/>
      <c r="D497" s="128"/>
      <c r="E497" s="128"/>
      <c r="F497" s="128"/>
      <c r="G497" s="128"/>
      <c r="H497" s="128"/>
      <c r="I497" s="128"/>
      <c r="J497" s="128"/>
      <c r="K497" s="128"/>
      <c r="L497" s="128"/>
      <c r="M497" s="128"/>
      <c r="N497" s="128"/>
      <c r="O497" s="128"/>
      <c r="P497" s="128"/>
      <c r="Q497" s="128"/>
    </row>
    <row r="498" spans="2:17" x14ac:dyDescent="0.2">
      <c r="B498" s="128"/>
      <c r="C498" s="128"/>
      <c r="D498" s="128"/>
      <c r="E498" s="128"/>
      <c r="F498" s="128"/>
      <c r="G498" s="128"/>
      <c r="H498" s="128"/>
      <c r="I498" s="128"/>
      <c r="J498" s="128"/>
      <c r="K498" s="128"/>
      <c r="L498" s="128"/>
      <c r="M498" s="128"/>
      <c r="N498" s="128"/>
      <c r="O498" s="128"/>
      <c r="P498" s="128"/>
      <c r="Q498" s="128"/>
    </row>
    <row r="499" spans="2:17" x14ac:dyDescent="0.2">
      <c r="B499" s="128"/>
      <c r="C499" s="128"/>
      <c r="D499" s="128"/>
      <c r="E499" s="128"/>
      <c r="F499" s="128"/>
      <c r="G499" s="128"/>
      <c r="H499" s="128"/>
      <c r="I499" s="128"/>
      <c r="J499" s="128"/>
      <c r="K499" s="128"/>
      <c r="L499" s="128"/>
      <c r="M499" s="128"/>
      <c r="N499" s="128"/>
      <c r="O499" s="128"/>
      <c r="P499" s="128"/>
      <c r="Q499" s="128"/>
    </row>
    <row r="500" spans="2:17" x14ac:dyDescent="0.2">
      <c r="B500" s="128"/>
      <c r="C500" s="128"/>
      <c r="D500" s="128"/>
      <c r="E500" s="128"/>
      <c r="F500" s="128"/>
      <c r="G500" s="128"/>
      <c r="H500" s="128"/>
      <c r="I500" s="128"/>
      <c r="J500" s="128"/>
      <c r="K500" s="128"/>
      <c r="L500" s="128"/>
      <c r="M500" s="128"/>
      <c r="N500" s="128"/>
      <c r="O500" s="128"/>
      <c r="P500" s="128"/>
      <c r="Q500" s="128"/>
    </row>
    <row r="501" spans="2:17" x14ac:dyDescent="0.2">
      <c r="B501" s="128"/>
      <c r="C501" s="128"/>
      <c r="D501" s="128"/>
      <c r="E501" s="128"/>
      <c r="F501" s="128"/>
      <c r="G501" s="128"/>
      <c r="H501" s="128"/>
      <c r="I501" s="128"/>
      <c r="J501" s="128"/>
      <c r="K501" s="128"/>
      <c r="L501" s="128"/>
      <c r="M501" s="128"/>
      <c r="N501" s="128"/>
      <c r="O501" s="128"/>
      <c r="P501" s="128"/>
      <c r="Q501" s="128"/>
    </row>
    <row r="502" spans="2:17" x14ac:dyDescent="0.2">
      <c r="B502" s="128"/>
      <c r="C502" s="128"/>
      <c r="D502" s="128"/>
      <c r="E502" s="128"/>
      <c r="F502" s="128"/>
      <c r="G502" s="128"/>
      <c r="H502" s="128"/>
      <c r="I502" s="128"/>
      <c r="J502" s="128"/>
      <c r="K502" s="128"/>
      <c r="L502" s="128"/>
      <c r="M502" s="128"/>
      <c r="N502" s="128"/>
      <c r="O502" s="128"/>
      <c r="P502" s="128"/>
      <c r="Q502" s="128"/>
    </row>
    <row r="503" spans="2:17" x14ac:dyDescent="0.2">
      <c r="B503" s="128"/>
      <c r="C503" s="128"/>
      <c r="D503" s="128"/>
      <c r="E503" s="128"/>
      <c r="F503" s="128"/>
      <c r="G503" s="128"/>
      <c r="H503" s="128"/>
      <c r="I503" s="128"/>
      <c r="J503" s="128"/>
      <c r="K503" s="128"/>
      <c r="L503" s="128"/>
      <c r="M503" s="128"/>
      <c r="N503" s="128"/>
      <c r="O503" s="128"/>
      <c r="P503" s="128"/>
      <c r="Q503" s="128"/>
    </row>
    <row r="504" spans="2:17" x14ac:dyDescent="0.2">
      <c r="B504" s="128"/>
      <c r="C504" s="128"/>
      <c r="D504" s="128"/>
      <c r="E504" s="128"/>
      <c r="F504" s="128"/>
      <c r="G504" s="128"/>
      <c r="H504" s="128"/>
      <c r="I504" s="128"/>
      <c r="J504" s="128"/>
      <c r="K504" s="128"/>
      <c r="L504" s="128"/>
      <c r="M504" s="128"/>
      <c r="N504" s="128"/>
      <c r="O504" s="128"/>
      <c r="P504" s="128"/>
      <c r="Q504" s="128"/>
    </row>
    <row r="505" spans="2:17" x14ac:dyDescent="0.2">
      <c r="B505" s="128"/>
      <c r="C505" s="128"/>
      <c r="D505" s="128"/>
      <c r="E505" s="128"/>
      <c r="F505" s="128"/>
      <c r="G505" s="128"/>
      <c r="H505" s="128"/>
      <c r="I505" s="128"/>
      <c r="J505" s="128"/>
      <c r="K505" s="128"/>
      <c r="L505" s="128"/>
      <c r="M505" s="128"/>
      <c r="N505" s="128"/>
      <c r="O505" s="128"/>
      <c r="P505" s="128"/>
      <c r="Q505" s="128"/>
    </row>
    <row r="506" spans="2:17" x14ac:dyDescent="0.2">
      <c r="B506" s="128"/>
      <c r="C506" s="128"/>
      <c r="D506" s="128"/>
      <c r="E506" s="128"/>
      <c r="F506" s="128"/>
      <c r="G506" s="128"/>
      <c r="H506" s="128"/>
      <c r="I506" s="128"/>
      <c r="J506" s="128"/>
      <c r="K506" s="128"/>
      <c r="L506" s="128"/>
      <c r="M506" s="128"/>
      <c r="N506" s="128"/>
      <c r="O506" s="128"/>
      <c r="P506" s="128"/>
      <c r="Q506" s="128"/>
    </row>
    <row r="507" spans="2:17" x14ac:dyDescent="0.2">
      <c r="B507" s="128"/>
      <c r="C507" s="128"/>
      <c r="D507" s="128"/>
      <c r="E507" s="128"/>
      <c r="F507" s="128"/>
      <c r="G507" s="128"/>
      <c r="H507" s="128"/>
      <c r="I507" s="128"/>
      <c r="J507" s="128"/>
      <c r="K507" s="128"/>
      <c r="L507" s="128"/>
      <c r="M507" s="128"/>
      <c r="N507" s="128"/>
      <c r="O507" s="128"/>
      <c r="P507" s="128"/>
      <c r="Q507" s="128"/>
    </row>
    <row r="508" spans="2:17" x14ac:dyDescent="0.2">
      <c r="B508" s="128"/>
      <c r="C508" s="128"/>
      <c r="D508" s="128"/>
      <c r="E508" s="128"/>
      <c r="F508" s="128"/>
      <c r="G508" s="128"/>
      <c r="H508" s="128"/>
      <c r="I508" s="128"/>
      <c r="J508" s="128"/>
      <c r="K508" s="128"/>
      <c r="L508" s="128"/>
      <c r="M508" s="128"/>
      <c r="N508" s="128"/>
      <c r="O508" s="128"/>
      <c r="P508" s="128"/>
      <c r="Q508" s="128"/>
    </row>
    <row r="509" spans="2:17" x14ac:dyDescent="0.2">
      <c r="B509" s="128"/>
      <c r="C509" s="128"/>
      <c r="D509" s="128"/>
      <c r="E509" s="128"/>
      <c r="F509" s="128"/>
      <c r="G509" s="128"/>
      <c r="H509" s="128"/>
      <c r="I509" s="128"/>
      <c r="J509" s="128"/>
      <c r="K509" s="128"/>
      <c r="L509" s="128"/>
      <c r="M509" s="128"/>
      <c r="N509" s="128"/>
      <c r="O509" s="128"/>
      <c r="P509" s="128"/>
      <c r="Q509" s="128"/>
    </row>
    <row r="510" spans="2:17" x14ac:dyDescent="0.2">
      <c r="B510" s="128"/>
      <c r="C510" s="128"/>
      <c r="D510" s="128"/>
      <c r="E510" s="128"/>
      <c r="F510" s="128"/>
      <c r="G510" s="128"/>
      <c r="H510" s="128"/>
      <c r="I510" s="128"/>
      <c r="J510" s="128"/>
      <c r="K510" s="128"/>
      <c r="L510" s="128"/>
      <c r="M510" s="128"/>
      <c r="N510" s="128"/>
      <c r="O510" s="128"/>
      <c r="P510" s="128"/>
      <c r="Q510" s="128"/>
    </row>
    <row r="511" spans="2:17" x14ac:dyDescent="0.2">
      <c r="B511" s="128"/>
      <c r="C511" s="128"/>
      <c r="D511" s="128"/>
      <c r="E511" s="128"/>
      <c r="F511" s="128"/>
      <c r="G511" s="128"/>
      <c r="H511" s="128"/>
      <c r="I511" s="128"/>
      <c r="J511" s="128"/>
      <c r="K511" s="128"/>
      <c r="L511" s="128"/>
      <c r="M511" s="128"/>
      <c r="N511" s="128"/>
      <c r="O511" s="128"/>
      <c r="P511" s="128"/>
      <c r="Q511" s="128"/>
    </row>
    <row r="512" spans="2:17" x14ac:dyDescent="0.2">
      <c r="B512" s="128"/>
      <c r="C512" s="128"/>
      <c r="D512" s="128"/>
      <c r="E512" s="128"/>
      <c r="F512" s="128"/>
      <c r="G512" s="128"/>
      <c r="H512" s="128"/>
      <c r="I512" s="128"/>
      <c r="J512" s="128"/>
      <c r="K512" s="128"/>
      <c r="L512" s="128"/>
      <c r="M512" s="128"/>
      <c r="N512" s="128"/>
      <c r="O512" s="128"/>
      <c r="P512" s="128"/>
      <c r="Q512" s="128"/>
    </row>
    <row r="513" spans="2:17" x14ac:dyDescent="0.2">
      <c r="B513" s="128"/>
      <c r="C513" s="128"/>
      <c r="D513" s="128"/>
      <c r="E513" s="128"/>
      <c r="F513" s="128"/>
      <c r="G513" s="128"/>
      <c r="H513" s="128"/>
      <c r="I513" s="128"/>
      <c r="J513" s="128"/>
      <c r="K513" s="128"/>
      <c r="L513" s="128"/>
      <c r="M513" s="128"/>
      <c r="N513" s="128"/>
      <c r="O513" s="128"/>
      <c r="P513" s="128"/>
      <c r="Q513" s="128"/>
    </row>
    <row r="514" spans="2:17" x14ac:dyDescent="0.2">
      <c r="B514" s="128"/>
      <c r="C514" s="128"/>
      <c r="D514" s="128"/>
      <c r="E514" s="128"/>
      <c r="F514" s="128"/>
      <c r="G514" s="128"/>
      <c r="H514" s="128"/>
      <c r="I514" s="128"/>
      <c r="J514" s="128"/>
      <c r="K514" s="128"/>
      <c r="L514" s="128"/>
      <c r="M514" s="128"/>
      <c r="N514" s="128"/>
      <c r="O514" s="128"/>
      <c r="P514" s="128"/>
      <c r="Q514" s="128"/>
    </row>
    <row r="515" spans="2:17" x14ac:dyDescent="0.2">
      <c r="B515" s="128"/>
      <c r="C515" s="128"/>
      <c r="D515" s="128"/>
      <c r="E515" s="128"/>
      <c r="F515" s="128"/>
      <c r="G515" s="128"/>
      <c r="H515" s="128"/>
      <c r="I515" s="128"/>
      <c r="J515" s="128"/>
      <c r="K515" s="128"/>
      <c r="L515" s="128"/>
      <c r="M515" s="128"/>
      <c r="N515" s="128"/>
      <c r="O515" s="128"/>
      <c r="P515" s="128"/>
      <c r="Q515" s="128"/>
    </row>
    <row r="516" spans="2:17" x14ac:dyDescent="0.2">
      <c r="B516" s="128"/>
      <c r="C516" s="128"/>
      <c r="D516" s="128"/>
      <c r="E516" s="128"/>
      <c r="F516" s="128"/>
      <c r="G516" s="128"/>
      <c r="H516" s="128"/>
      <c r="I516" s="128"/>
      <c r="J516" s="128"/>
      <c r="K516" s="128"/>
      <c r="L516" s="128"/>
      <c r="M516" s="128"/>
      <c r="N516" s="128"/>
      <c r="O516" s="128"/>
      <c r="P516" s="128"/>
      <c r="Q516" s="128"/>
    </row>
    <row r="517" spans="2:17" x14ac:dyDescent="0.2">
      <c r="B517" s="128"/>
      <c r="C517" s="128"/>
      <c r="D517" s="128"/>
      <c r="E517" s="128"/>
      <c r="F517" s="128"/>
      <c r="G517" s="128"/>
      <c r="H517" s="128"/>
      <c r="I517" s="128"/>
      <c r="J517" s="128"/>
      <c r="K517" s="128"/>
      <c r="L517" s="128"/>
      <c r="M517" s="128"/>
      <c r="N517" s="128"/>
      <c r="O517" s="128"/>
      <c r="P517" s="128"/>
      <c r="Q517" s="128"/>
    </row>
    <row r="518" spans="2:17" x14ac:dyDescent="0.2">
      <c r="B518" s="128"/>
      <c r="C518" s="128"/>
      <c r="D518" s="128"/>
      <c r="E518" s="128"/>
      <c r="F518" s="128"/>
      <c r="G518" s="128"/>
      <c r="H518" s="128"/>
      <c r="I518" s="128"/>
      <c r="J518" s="128"/>
      <c r="K518" s="128"/>
      <c r="L518" s="128"/>
      <c r="M518" s="128"/>
      <c r="N518" s="128"/>
      <c r="O518" s="128"/>
      <c r="P518" s="128"/>
      <c r="Q518" s="128"/>
    </row>
    <row r="519" spans="2:17" x14ac:dyDescent="0.2">
      <c r="B519" s="128"/>
      <c r="C519" s="128"/>
      <c r="D519" s="128"/>
      <c r="E519" s="128"/>
      <c r="F519" s="128"/>
      <c r="G519" s="128"/>
      <c r="H519" s="128"/>
      <c r="I519" s="128"/>
      <c r="J519" s="128"/>
      <c r="K519" s="128"/>
      <c r="L519" s="128"/>
      <c r="M519" s="128"/>
      <c r="N519" s="128"/>
      <c r="O519" s="128"/>
      <c r="P519" s="128"/>
      <c r="Q519" s="128"/>
    </row>
    <row r="520" spans="2:17" x14ac:dyDescent="0.2">
      <c r="B520" s="128"/>
      <c r="C520" s="128"/>
      <c r="D520" s="128"/>
      <c r="E520" s="128"/>
      <c r="F520" s="128"/>
      <c r="G520" s="128"/>
      <c r="H520" s="128"/>
      <c r="I520" s="128"/>
      <c r="J520" s="128"/>
      <c r="K520" s="128"/>
      <c r="L520" s="128"/>
      <c r="M520" s="128"/>
      <c r="N520" s="128"/>
      <c r="O520" s="128"/>
      <c r="P520" s="128"/>
      <c r="Q520" s="128"/>
    </row>
    <row r="521" spans="2:17" x14ac:dyDescent="0.2">
      <c r="B521" s="128"/>
      <c r="C521" s="128"/>
      <c r="D521" s="128"/>
      <c r="E521" s="128"/>
      <c r="F521" s="128"/>
      <c r="G521" s="128"/>
      <c r="H521" s="128"/>
      <c r="I521" s="128"/>
      <c r="J521" s="128"/>
      <c r="K521" s="128"/>
      <c r="L521" s="128"/>
      <c r="M521" s="128"/>
      <c r="N521" s="128"/>
      <c r="O521" s="128"/>
      <c r="P521" s="128"/>
      <c r="Q521" s="128"/>
    </row>
    <row r="522" spans="2:17" x14ac:dyDescent="0.2">
      <c r="B522" s="128"/>
      <c r="C522" s="128"/>
      <c r="D522" s="128"/>
      <c r="E522" s="128"/>
      <c r="F522" s="128"/>
      <c r="G522" s="128"/>
      <c r="H522" s="128"/>
      <c r="I522" s="128"/>
      <c r="J522" s="128"/>
      <c r="K522" s="128"/>
      <c r="L522" s="128"/>
      <c r="M522" s="128"/>
      <c r="N522" s="128"/>
      <c r="O522" s="128"/>
      <c r="P522" s="128"/>
      <c r="Q522" s="128"/>
    </row>
    <row r="523" spans="2:17" x14ac:dyDescent="0.2">
      <c r="B523" s="128"/>
      <c r="C523" s="128"/>
      <c r="D523" s="128"/>
      <c r="E523" s="128"/>
      <c r="F523" s="128"/>
      <c r="G523" s="128"/>
      <c r="H523" s="128"/>
      <c r="I523" s="128"/>
      <c r="J523" s="128"/>
      <c r="K523" s="128"/>
      <c r="L523" s="128"/>
      <c r="M523" s="128"/>
      <c r="N523" s="128"/>
      <c r="O523" s="128"/>
      <c r="P523" s="128"/>
      <c r="Q523" s="128"/>
    </row>
    <row r="524" spans="2:17" x14ac:dyDescent="0.2">
      <c r="B524" s="128"/>
      <c r="C524" s="128"/>
      <c r="D524" s="128"/>
      <c r="E524" s="128"/>
      <c r="F524" s="128"/>
      <c r="G524" s="128"/>
      <c r="H524" s="128"/>
      <c r="I524" s="128"/>
      <c r="J524" s="128"/>
      <c r="K524" s="128"/>
      <c r="L524" s="128"/>
      <c r="M524" s="128"/>
      <c r="N524" s="128"/>
      <c r="O524" s="128"/>
      <c r="P524" s="128"/>
      <c r="Q524" s="128"/>
    </row>
    <row r="525" spans="2:17" x14ac:dyDescent="0.2">
      <c r="B525" s="128"/>
      <c r="C525" s="128"/>
      <c r="D525" s="128"/>
      <c r="E525" s="128"/>
      <c r="F525" s="128"/>
      <c r="G525" s="128"/>
      <c r="H525" s="128"/>
      <c r="I525" s="128"/>
      <c r="J525" s="128"/>
      <c r="K525" s="128"/>
      <c r="L525" s="128"/>
      <c r="M525" s="128"/>
      <c r="N525" s="128"/>
      <c r="O525" s="128"/>
      <c r="P525" s="128"/>
      <c r="Q525" s="128"/>
    </row>
    <row r="526" spans="2:17" x14ac:dyDescent="0.2">
      <c r="B526" s="128"/>
      <c r="C526" s="128"/>
      <c r="D526" s="128"/>
      <c r="E526" s="128"/>
      <c r="F526" s="128"/>
      <c r="G526" s="128"/>
      <c r="H526" s="128"/>
      <c r="I526" s="128"/>
      <c r="J526" s="128"/>
      <c r="K526" s="128"/>
      <c r="L526" s="128"/>
      <c r="M526" s="128"/>
      <c r="N526" s="128"/>
      <c r="O526" s="128"/>
      <c r="P526" s="128"/>
      <c r="Q526" s="128"/>
    </row>
    <row r="527" spans="2:17" x14ac:dyDescent="0.2">
      <c r="B527" s="128"/>
      <c r="C527" s="128"/>
      <c r="D527" s="128"/>
      <c r="E527" s="128"/>
      <c r="F527" s="128"/>
      <c r="G527" s="128"/>
      <c r="H527" s="128"/>
      <c r="I527" s="128"/>
      <c r="J527" s="128"/>
      <c r="K527" s="128"/>
      <c r="L527" s="128"/>
      <c r="M527" s="128"/>
      <c r="N527" s="128"/>
      <c r="O527" s="128"/>
      <c r="P527" s="128"/>
      <c r="Q527" s="128"/>
    </row>
    <row r="528" spans="2:17" x14ac:dyDescent="0.2">
      <c r="B528" s="128"/>
      <c r="C528" s="128"/>
      <c r="D528" s="128"/>
      <c r="E528" s="128"/>
      <c r="F528" s="128"/>
      <c r="G528" s="128"/>
      <c r="H528" s="128"/>
      <c r="I528" s="128"/>
      <c r="J528" s="128"/>
      <c r="K528" s="128"/>
      <c r="L528" s="128"/>
      <c r="M528" s="128"/>
      <c r="N528" s="128"/>
      <c r="O528" s="128"/>
      <c r="P528" s="128"/>
      <c r="Q528" s="128"/>
    </row>
    <row r="529" spans="2:17" x14ac:dyDescent="0.2">
      <c r="B529" s="128"/>
      <c r="C529" s="128"/>
      <c r="D529" s="128"/>
      <c r="E529" s="128"/>
      <c r="F529" s="128"/>
      <c r="G529" s="128"/>
      <c r="H529" s="128"/>
      <c r="I529" s="128"/>
      <c r="J529" s="128"/>
      <c r="K529" s="128"/>
      <c r="L529" s="128"/>
      <c r="M529" s="128"/>
      <c r="N529" s="128"/>
      <c r="O529" s="128"/>
      <c r="P529" s="128"/>
      <c r="Q529" s="128"/>
    </row>
    <row r="530" spans="2:17" x14ac:dyDescent="0.2">
      <c r="B530" s="128"/>
      <c r="C530" s="128"/>
      <c r="D530" s="128"/>
      <c r="E530" s="128"/>
      <c r="F530" s="128"/>
      <c r="G530" s="128"/>
      <c r="H530" s="128"/>
      <c r="I530" s="128"/>
      <c r="J530" s="128"/>
      <c r="K530" s="128"/>
      <c r="L530" s="128"/>
      <c r="M530" s="128"/>
      <c r="N530" s="128"/>
      <c r="O530" s="128"/>
      <c r="P530" s="128"/>
      <c r="Q530" s="128"/>
    </row>
    <row r="531" spans="2:17" x14ac:dyDescent="0.2">
      <c r="B531" s="128"/>
      <c r="C531" s="128"/>
      <c r="D531" s="128"/>
      <c r="E531" s="128"/>
      <c r="F531" s="128"/>
      <c r="G531" s="128"/>
      <c r="H531" s="128"/>
      <c r="I531" s="128"/>
      <c r="J531" s="128"/>
      <c r="K531" s="128"/>
      <c r="L531" s="128"/>
      <c r="M531" s="128"/>
      <c r="N531" s="128"/>
      <c r="O531" s="128"/>
      <c r="P531" s="128"/>
      <c r="Q531" s="128"/>
    </row>
    <row r="532" spans="2:17" x14ac:dyDescent="0.2">
      <c r="B532" s="128"/>
      <c r="C532" s="128"/>
      <c r="D532" s="128"/>
      <c r="E532" s="128"/>
      <c r="F532" s="128"/>
      <c r="G532" s="128"/>
      <c r="H532" s="128"/>
      <c r="I532" s="128"/>
      <c r="J532" s="128"/>
      <c r="K532" s="128"/>
      <c r="L532" s="128"/>
      <c r="M532" s="128"/>
      <c r="N532" s="128"/>
      <c r="O532" s="128"/>
      <c r="P532" s="128"/>
      <c r="Q532" s="128"/>
    </row>
    <row r="533" spans="2:17" x14ac:dyDescent="0.2">
      <c r="B533" s="128"/>
      <c r="C533" s="128"/>
      <c r="D533" s="128"/>
      <c r="E533" s="128"/>
      <c r="F533" s="128"/>
      <c r="G533" s="128"/>
      <c r="H533" s="128"/>
      <c r="I533" s="128"/>
      <c r="J533" s="128"/>
      <c r="K533" s="128"/>
      <c r="L533" s="128"/>
      <c r="M533" s="128"/>
      <c r="N533" s="128"/>
      <c r="O533" s="128"/>
      <c r="P533" s="128"/>
      <c r="Q533" s="128"/>
    </row>
    <row r="534" spans="2:17" x14ac:dyDescent="0.2">
      <c r="B534" s="128"/>
      <c r="C534" s="128"/>
      <c r="D534" s="128"/>
      <c r="E534" s="128"/>
      <c r="F534" s="128"/>
      <c r="G534" s="128"/>
      <c r="H534" s="128"/>
      <c r="I534" s="128"/>
      <c r="J534" s="128"/>
      <c r="K534" s="128"/>
      <c r="L534" s="128"/>
      <c r="M534" s="128"/>
      <c r="N534" s="128"/>
      <c r="O534" s="128"/>
      <c r="P534" s="128"/>
      <c r="Q534" s="128"/>
    </row>
    <row r="535" spans="2:17" x14ac:dyDescent="0.2">
      <c r="B535" s="128"/>
      <c r="C535" s="128"/>
      <c r="D535" s="128"/>
      <c r="E535" s="128"/>
      <c r="F535" s="128"/>
      <c r="G535" s="128"/>
      <c r="H535" s="128"/>
      <c r="I535" s="128"/>
      <c r="J535" s="128"/>
      <c r="K535" s="128"/>
      <c r="L535" s="128"/>
      <c r="M535" s="128"/>
      <c r="N535" s="128"/>
      <c r="O535" s="128"/>
      <c r="P535" s="128"/>
      <c r="Q535" s="128"/>
    </row>
    <row r="536" spans="2:17" x14ac:dyDescent="0.2">
      <c r="B536" s="128"/>
      <c r="C536" s="128"/>
      <c r="D536" s="128"/>
      <c r="E536" s="128"/>
      <c r="F536" s="128"/>
      <c r="G536" s="128"/>
      <c r="H536" s="128"/>
      <c r="I536" s="128"/>
      <c r="J536" s="128"/>
      <c r="K536" s="128"/>
      <c r="L536" s="128"/>
      <c r="M536" s="128"/>
      <c r="N536" s="128"/>
      <c r="O536" s="128"/>
      <c r="P536" s="128"/>
      <c r="Q536" s="128"/>
    </row>
    <row r="537" spans="2:17" x14ac:dyDescent="0.2">
      <c r="B537" s="128"/>
      <c r="C537" s="128"/>
      <c r="D537" s="128"/>
      <c r="E537" s="128"/>
      <c r="F537" s="128"/>
      <c r="G537" s="128"/>
      <c r="H537" s="128"/>
      <c r="I537" s="128"/>
      <c r="J537" s="128"/>
      <c r="K537" s="128"/>
      <c r="L537" s="128"/>
      <c r="M537" s="128"/>
      <c r="N537" s="128"/>
      <c r="O537" s="128"/>
      <c r="P537" s="128"/>
      <c r="Q537" s="128"/>
    </row>
    <row r="538" spans="2:17" x14ac:dyDescent="0.2">
      <c r="B538" s="128"/>
      <c r="C538" s="128"/>
      <c r="D538" s="128"/>
      <c r="E538" s="128"/>
      <c r="F538" s="128"/>
      <c r="G538" s="128"/>
      <c r="H538" s="128"/>
      <c r="I538" s="128"/>
      <c r="J538" s="128"/>
      <c r="K538" s="128"/>
      <c r="L538" s="128"/>
      <c r="M538" s="128"/>
      <c r="N538" s="128"/>
      <c r="O538" s="128"/>
      <c r="P538" s="128"/>
      <c r="Q538" s="128"/>
    </row>
    <row r="539" spans="2:17" x14ac:dyDescent="0.2">
      <c r="B539" s="128"/>
      <c r="C539" s="128"/>
      <c r="D539" s="128"/>
      <c r="E539" s="128"/>
      <c r="F539" s="128"/>
      <c r="G539" s="128"/>
      <c r="H539" s="128"/>
      <c r="I539" s="128"/>
      <c r="J539" s="128"/>
      <c r="K539" s="128"/>
      <c r="L539" s="128"/>
      <c r="M539" s="128"/>
      <c r="N539" s="128"/>
      <c r="O539" s="128"/>
      <c r="P539" s="128"/>
      <c r="Q539" s="128"/>
    </row>
    <row r="540" spans="2:17" x14ac:dyDescent="0.2">
      <c r="B540" s="128"/>
      <c r="C540" s="128"/>
      <c r="D540" s="128"/>
      <c r="E540" s="128"/>
      <c r="F540" s="128"/>
      <c r="G540" s="128"/>
      <c r="H540" s="128"/>
      <c r="I540" s="128"/>
      <c r="J540" s="128"/>
      <c r="K540" s="128"/>
      <c r="L540" s="128"/>
      <c r="M540" s="128"/>
      <c r="N540" s="128"/>
      <c r="O540" s="128"/>
      <c r="P540" s="128"/>
      <c r="Q540" s="128"/>
    </row>
    <row r="541" spans="2:17" x14ac:dyDescent="0.2">
      <c r="B541" s="128"/>
      <c r="C541" s="128"/>
      <c r="D541" s="128"/>
      <c r="E541" s="128"/>
      <c r="F541" s="128"/>
      <c r="G541" s="128"/>
      <c r="H541" s="128"/>
      <c r="I541" s="128"/>
      <c r="J541" s="128"/>
      <c r="K541" s="128"/>
      <c r="L541" s="128"/>
      <c r="M541" s="128"/>
      <c r="N541" s="128"/>
      <c r="O541" s="128"/>
      <c r="P541" s="128"/>
      <c r="Q541" s="128"/>
    </row>
    <row r="542" spans="2:17" x14ac:dyDescent="0.2">
      <c r="B542" s="128"/>
      <c r="C542" s="128"/>
      <c r="D542" s="128"/>
      <c r="E542" s="128"/>
      <c r="F542" s="128"/>
      <c r="G542" s="128"/>
      <c r="H542" s="128"/>
      <c r="I542" s="128"/>
      <c r="J542" s="128"/>
      <c r="K542" s="128"/>
      <c r="L542" s="128"/>
      <c r="M542" s="128"/>
      <c r="N542" s="128"/>
      <c r="O542" s="128"/>
      <c r="P542" s="128"/>
      <c r="Q542" s="128"/>
    </row>
    <row r="543" spans="2:17" x14ac:dyDescent="0.2">
      <c r="B543" s="128"/>
      <c r="C543" s="128"/>
      <c r="D543" s="128"/>
      <c r="E543" s="128"/>
      <c r="F543" s="128"/>
      <c r="G543" s="128"/>
      <c r="H543" s="128"/>
      <c r="I543" s="128"/>
      <c r="J543" s="128"/>
      <c r="K543" s="128"/>
      <c r="L543" s="128"/>
      <c r="M543" s="128"/>
      <c r="N543" s="128"/>
      <c r="O543" s="128"/>
      <c r="P543" s="128"/>
      <c r="Q543" s="128"/>
    </row>
    <row r="544" spans="2:17" x14ac:dyDescent="0.2">
      <c r="B544" s="128"/>
      <c r="C544" s="128"/>
      <c r="D544" s="128"/>
      <c r="E544" s="128"/>
      <c r="F544" s="128"/>
      <c r="G544" s="128"/>
      <c r="H544" s="128"/>
      <c r="I544" s="128"/>
      <c r="J544" s="128"/>
      <c r="K544" s="128"/>
      <c r="L544" s="128"/>
      <c r="M544" s="128"/>
      <c r="N544" s="128"/>
      <c r="O544" s="128"/>
      <c r="P544" s="128"/>
      <c r="Q544" s="128"/>
    </row>
    <row r="545" spans="2:17" x14ac:dyDescent="0.2">
      <c r="B545" s="128"/>
      <c r="C545" s="128"/>
      <c r="D545" s="128"/>
      <c r="E545" s="128"/>
      <c r="F545" s="128"/>
      <c r="G545" s="128"/>
      <c r="H545" s="128"/>
      <c r="I545" s="128"/>
      <c r="J545" s="128"/>
      <c r="K545" s="128"/>
      <c r="L545" s="128"/>
      <c r="M545" s="128"/>
      <c r="N545" s="128"/>
      <c r="O545" s="128"/>
      <c r="P545" s="128"/>
      <c r="Q545" s="128"/>
    </row>
    <row r="546" spans="2:17" x14ac:dyDescent="0.2">
      <c r="B546" s="128"/>
      <c r="C546" s="128"/>
      <c r="D546" s="128"/>
      <c r="E546" s="128"/>
      <c r="F546" s="128"/>
      <c r="G546" s="128"/>
      <c r="H546" s="128"/>
      <c r="I546" s="128"/>
      <c r="J546" s="128"/>
      <c r="K546" s="128"/>
      <c r="L546" s="128"/>
      <c r="M546" s="128"/>
      <c r="N546" s="128"/>
      <c r="O546" s="128"/>
      <c r="P546" s="128"/>
      <c r="Q546" s="128"/>
    </row>
    <row r="547" spans="2:17" x14ac:dyDescent="0.2">
      <c r="B547" s="128"/>
      <c r="C547" s="128"/>
      <c r="D547" s="128"/>
      <c r="E547" s="128"/>
      <c r="F547" s="128"/>
      <c r="G547" s="128"/>
      <c r="H547" s="128"/>
      <c r="I547" s="128"/>
      <c r="J547" s="128"/>
      <c r="K547" s="128"/>
      <c r="L547" s="128"/>
      <c r="M547" s="128"/>
      <c r="N547" s="128"/>
      <c r="O547" s="128"/>
      <c r="P547" s="128"/>
      <c r="Q547" s="128"/>
    </row>
    <row r="548" spans="2:17" x14ac:dyDescent="0.2">
      <c r="B548" s="128"/>
      <c r="C548" s="128"/>
      <c r="D548" s="128"/>
      <c r="E548" s="128"/>
      <c r="F548" s="128"/>
      <c r="G548" s="128"/>
      <c r="H548" s="128"/>
      <c r="I548" s="128"/>
      <c r="J548" s="128"/>
      <c r="K548" s="128"/>
      <c r="L548" s="128"/>
      <c r="M548" s="128"/>
      <c r="N548" s="128"/>
      <c r="O548" s="128"/>
      <c r="P548" s="128"/>
      <c r="Q548" s="128"/>
    </row>
    <row r="549" spans="2:17" x14ac:dyDescent="0.2">
      <c r="B549" s="128"/>
      <c r="C549" s="128"/>
      <c r="D549" s="128"/>
      <c r="E549" s="128"/>
      <c r="F549" s="128"/>
      <c r="G549" s="128"/>
      <c r="H549" s="128"/>
      <c r="I549" s="128"/>
      <c r="J549" s="128"/>
      <c r="K549" s="128"/>
      <c r="L549" s="128"/>
      <c r="M549" s="128"/>
      <c r="N549" s="128"/>
      <c r="O549" s="128"/>
      <c r="P549" s="128"/>
      <c r="Q549" s="128"/>
    </row>
    <row r="550" spans="2:17" x14ac:dyDescent="0.2">
      <c r="B550" s="128"/>
      <c r="C550" s="128"/>
      <c r="D550" s="128"/>
      <c r="E550" s="128"/>
      <c r="F550" s="128"/>
      <c r="G550" s="128"/>
      <c r="H550" s="128"/>
      <c r="I550" s="128"/>
      <c r="J550" s="128"/>
      <c r="K550" s="128"/>
      <c r="L550" s="128"/>
      <c r="M550" s="128"/>
      <c r="N550" s="128"/>
      <c r="O550" s="128"/>
      <c r="P550" s="128"/>
      <c r="Q550" s="128"/>
    </row>
    <row r="551" spans="2:17" x14ac:dyDescent="0.2">
      <c r="B551" s="128"/>
      <c r="C551" s="128"/>
      <c r="D551" s="128"/>
      <c r="E551" s="128"/>
      <c r="F551" s="128"/>
      <c r="G551" s="128"/>
      <c r="H551" s="128"/>
      <c r="I551" s="128"/>
      <c r="J551" s="128"/>
      <c r="K551" s="128"/>
      <c r="L551" s="128"/>
      <c r="M551" s="128"/>
      <c r="N551" s="128"/>
      <c r="O551" s="128"/>
      <c r="P551" s="128"/>
      <c r="Q551" s="128"/>
    </row>
    <row r="552" spans="2:17" x14ac:dyDescent="0.2">
      <c r="B552" s="128"/>
      <c r="C552" s="128"/>
      <c r="D552" s="128"/>
      <c r="E552" s="128"/>
      <c r="F552" s="128"/>
      <c r="G552" s="128"/>
      <c r="H552" s="128"/>
      <c r="I552" s="128"/>
      <c r="J552" s="128"/>
      <c r="K552" s="128"/>
      <c r="L552" s="128"/>
      <c r="M552" s="128"/>
      <c r="N552" s="128"/>
      <c r="O552" s="128"/>
      <c r="P552" s="128"/>
      <c r="Q552" s="128"/>
    </row>
    <row r="553" spans="2:17" x14ac:dyDescent="0.2">
      <c r="B553" s="128"/>
      <c r="C553" s="128"/>
      <c r="D553" s="128"/>
      <c r="E553" s="128"/>
      <c r="F553" s="128"/>
      <c r="G553" s="128"/>
      <c r="H553" s="128"/>
      <c r="I553" s="128"/>
      <c r="J553" s="128"/>
      <c r="K553" s="128"/>
      <c r="L553" s="128"/>
      <c r="M553" s="128"/>
      <c r="N553" s="128"/>
      <c r="O553" s="128"/>
      <c r="P553" s="128"/>
      <c r="Q553" s="128"/>
    </row>
    <row r="554" spans="2:17" x14ac:dyDescent="0.2">
      <c r="B554" s="128"/>
      <c r="C554" s="128"/>
      <c r="D554" s="128"/>
      <c r="E554" s="128"/>
      <c r="F554" s="128"/>
      <c r="G554" s="128"/>
      <c r="H554" s="128"/>
      <c r="I554" s="128"/>
      <c r="J554" s="128"/>
      <c r="K554" s="128"/>
      <c r="L554" s="128"/>
      <c r="M554" s="128"/>
      <c r="N554" s="128"/>
      <c r="O554" s="128"/>
      <c r="P554" s="128"/>
      <c r="Q554" s="128"/>
    </row>
    <row r="555" spans="2:17" x14ac:dyDescent="0.2">
      <c r="B555" s="128"/>
      <c r="C555" s="128"/>
      <c r="D555" s="128"/>
      <c r="E555" s="128"/>
      <c r="F555" s="128"/>
      <c r="G555" s="128"/>
      <c r="H555" s="128"/>
      <c r="I555" s="128"/>
      <c r="J555" s="128"/>
      <c r="K555" s="128"/>
      <c r="L555" s="128"/>
      <c r="M555" s="128"/>
      <c r="N555" s="128"/>
      <c r="O555" s="128"/>
      <c r="P555" s="128"/>
      <c r="Q555" s="128"/>
    </row>
    <row r="556" spans="2:17" x14ac:dyDescent="0.2">
      <c r="B556" s="128"/>
      <c r="C556" s="128"/>
      <c r="D556" s="128"/>
      <c r="E556" s="128"/>
      <c r="F556" s="128"/>
      <c r="G556" s="128"/>
      <c r="H556" s="128"/>
      <c r="I556" s="128"/>
      <c r="J556" s="128"/>
      <c r="K556" s="128"/>
      <c r="L556" s="128"/>
      <c r="M556" s="128"/>
      <c r="N556" s="128"/>
      <c r="O556" s="128"/>
      <c r="P556" s="128"/>
      <c r="Q556" s="128"/>
    </row>
    <row r="557" spans="2:17" x14ac:dyDescent="0.2">
      <c r="B557" s="128"/>
      <c r="C557" s="128"/>
      <c r="D557" s="128"/>
      <c r="E557" s="128"/>
      <c r="F557" s="128"/>
      <c r="G557" s="128"/>
      <c r="H557" s="128"/>
      <c r="I557" s="128"/>
      <c r="J557" s="128"/>
      <c r="K557" s="128"/>
      <c r="L557" s="128"/>
      <c r="M557" s="128"/>
      <c r="N557" s="128"/>
      <c r="O557" s="128"/>
      <c r="P557" s="128"/>
      <c r="Q557" s="128"/>
    </row>
    <row r="558" spans="2:17" x14ac:dyDescent="0.2">
      <c r="B558" s="128"/>
      <c r="C558" s="128"/>
      <c r="D558" s="128"/>
      <c r="E558" s="128"/>
      <c r="F558" s="128"/>
      <c r="G558" s="128"/>
      <c r="H558" s="128"/>
      <c r="I558" s="128"/>
      <c r="J558" s="128"/>
      <c r="K558" s="128"/>
      <c r="L558" s="128"/>
      <c r="M558" s="128"/>
      <c r="N558" s="128"/>
      <c r="O558" s="128"/>
      <c r="P558" s="128"/>
      <c r="Q558" s="128"/>
    </row>
    <row r="559" spans="2:17" x14ac:dyDescent="0.2">
      <c r="B559" s="128"/>
      <c r="C559" s="128"/>
      <c r="D559" s="128"/>
      <c r="E559" s="128"/>
      <c r="F559" s="128"/>
      <c r="G559" s="128"/>
      <c r="H559" s="128"/>
      <c r="I559" s="128"/>
      <c r="J559" s="128"/>
      <c r="K559" s="128"/>
      <c r="L559" s="128"/>
      <c r="M559" s="128"/>
      <c r="N559" s="128"/>
      <c r="O559" s="128"/>
      <c r="P559" s="128"/>
      <c r="Q559" s="128"/>
    </row>
    <row r="560" spans="2:17" x14ac:dyDescent="0.2">
      <c r="B560" s="128"/>
      <c r="C560" s="128"/>
      <c r="D560" s="128"/>
      <c r="E560" s="128"/>
      <c r="F560" s="128"/>
      <c r="G560" s="128"/>
      <c r="H560" s="128"/>
      <c r="I560" s="128"/>
      <c r="J560" s="128"/>
      <c r="K560" s="128"/>
      <c r="L560" s="128"/>
      <c r="M560" s="128"/>
      <c r="N560" s="128"/>
      <c r="O560" s="128"/>
      <c r="P560" s="128"/>
      <c r="Q560" s="128"/>
    </row>
    <row r="561" spans="2:17" x14ac:dyDescent="0.2">
      <c r="B561" s="128"/>
      <c r="C561" s="128"/>
      <c r="D561" s="128"/>
      <c r="E561" s="128"/>
      <c r="F561" s="128"/>
      <c r="G561" s="128"/>
      <c r="H561" s="128"/>
      <c r="I561" s="128"/>
      <c r="J561" s="128"/>
      <c r="K561" s="128"/>
      <c r="L561" s="128"/>
      <c r="M561" s="128"/>
      <c r="N561" s="128"/>
      <c r="O561" s="128"/>
      <c r="P561" s="128"/>
      <c r="Q561" s="128"/>
    </row>
    <row r="562" spans="2:17" x14ac:dyDescent="0.2">
      <c r="B562" s="128"/>
      <c r="C562" s="128"/>
      <c r="D562" s="128"/>
      <c r="E562" s="128"/>
      <c r="F562" s="128"/>
      <c r="G562" s="128"/>
      <c r="H562" s="128"/>
      <c r="I562" s="128"/>
      <c r="J562" s="128"/>
      <c r="K562" s="128"/>
      <c r="L562" s="128"/>
      <c r="M562" s="128"/>
      <c r="N562" s="128"/>
      <c r="O562" s="128"/>
      <c r="P562" s="128"/>
      <c r="Q562" s="128"/>
    </row>
    <row r="563" spans="2:17" x14ac:dyDescent="0.2">
      <c r="B563" s="128"/>
      <c r="C563" s="128"/>
      <c r="D563" s="128"/>
      <c r="E563" s="128"/>
      <c r="F563" s="128"/>
      <c r="G563" s="128"/>
      <c r="H563" s="128"/>
      <c r="I563" s="128"/>
      <c r="J563" s="128"/>
      <c r="K563" s="128"/>
      <c r="L563" s="128"/>
      <c r="M563" s="128"/>
      <c r="N563" s="128"/>
      <c r="O563" s="128"/>
      <c r="P563" s="128"/>
      <c r="Q563" s="128"/>
    </row>
    <row r="564" spans="2:17" x14ac:dyDescent="0.2">
      <c r="B564" s="128"/>
      <c r="C564" s="128"/>
      <c r="D564" s="128"/>
      <c r="E564" s="128"/>
      <c r="F564" s="128"/>
      <c r="G564" s="128"/>
      <c r="H564" s="128"/>
      <c r="I564" s="128"/>
      <c r="J564" s="128"/>
      <c r="K564" s="128"/>
      <c r="L564" s="128"/>
      <c r="M564" s="128"/>
      <c r="N564" s="128"/>
      <c r="O564" s="128"/>
      <c r="P564" s="128"/>
      <c r="Q564" s="128"/>
    </row>
    <row r="565" spans="2:17" x14ac:dyDescent="0.2">
      <c r="B565" s="128"/>
      <c r="C565" s="128"/>
      <c r="D565" s="128"/>
      <c r="E565" s="128"/>
      <c r="F565" s="128"/>
      <c r="G565" s="128"/>
      <c r="H565" s="128"/>
      <c r="I565" s="128"/>
      <c r="J565" s="128"/>
      <c r="K565" s="128"/>
      <c r="L565" s="128"/>
      <c r="M565" s="128"/>
      <c r="N565" s="128"/>
      <c r="O565" s="128"/>
      <c r="P565" s="128"/>
      <c r="Q565" s="128"/>
    </row>
    <row r="566" spans="2:17" x14ac:dyDescent="0.2">
      <c r="B566" s="128"/>
      <c r="C566" s="128"/>
      <c r="D566" s="128"/>
      <c r="E566" s="128"/>
      <c r="F566" s="128"/>
      <c r="G566" s="128"/>
      <c r="H566" s="128"/>
      <c r="I566" s="128"/>
      <c r="J566" s="128"/>
      <c r="K566" s="128"/>
      <c r="L566" s="128"/>
      <c r="M566" s="128"/>
      <c r="N566" s="128"/>
      <c r="O566" s="128"/>
      <c r="P566" s="128"/>
      <c r="Q566" s="128"/>
    </row>
    <row r="567" spans="2:17" x14ac:dyDescent="0.2">
      <c r="B567" s="128"/>
      <c r="C567" s="128"/>
      <c r="D567" s="128"/>
      <c r="E567" s="128"/>
      <c r="F567" s="128"/>
      <c r="G567" s="128"/>
      <c r="H567" s="128"/>
      <c r="I567" s="128"/>
      <c r="J567" s="128"/>
      <c r="K567" s="128"/>
      <c r="L567" s="128"/>
      <c r="M567" s="128"/>
      <c r="N567" s="128"/>
      <c r="O567" s="128"/>
      <c r="P567" s="128"/>
      <c r="Q567" s="128"/>
    </row>
    <row r="568" spans="2:17" x14ac:dyDescent="0.2">
      <c r="B568" s="128"/>
      <c r="C568" s="128"/>
      <c r="D568" s="128"/>
      <c r="E568" s="128"/>
      <c r="F568" s="128"/>
      <c r="G568" s="128"/>
      <c r="H568" s="128"/>
      <c r="I568" s="128"/>
      <c r="J568" s="128"/>
      <c r="K568" s="128"/>
      <c r="L568" s="128"/>
      <c r="M568" s="128"/>
      <c r="N568" s="128"/>
      <c r="O568" s="128"/>
      <c r="P568" s="128"/>
      <c r="Q568" s="128"/>
    </row>
    <row r="569" spans="2:17" x14ac:dyDescent="0.2">
      <c r="B569" s="128"/>
      <c r="C569" s="128"/>
      <c r="D569" s="128"/>
      <c r="E569" s="128"/>
      <c r="F569" s="128"/>
      <c r="G569" s="128"/>
      <c r="H569" s="128"/>
      <c r="I569" s="128"/>
      <c r="J569" s="128"/>
      <c r="K569" s="128"/>
      <c r="L569" s="128"/>
      <c r="M569" s="128"/>
      <c r="N569" s="128"/>
      <c r="O569" s="128"/>
      <c r="P569" s="128"/>
      <c r="Q569" s="128"/>
    </row>
    <row r="570" spans="2:17" x14ac:dyDescent="0.2">
      <c r="B570" s="128"/>
      <c r="C570" s="128"/>
      <c r="D570" s="128"/>
      <c r="E570" s="128"/>
      <c r="F570" s="128"/>
      <c r="G570" s="128"/>
      <c r="H570" s="128"/>
      <c r="I570" s="128"/>
      <c r="J570" s="128"/>
      <c r="K570" s="128"/>
      <c r="L570" s="128"/>
      <c r="M570" s="128"/>
      <c r="N570" s="128"/>
      <c r="O570" s="128"/>
      <c r="P570" s="128"/>
      <c r="Q570" s="128"/>
    </row>
    <row r="571" spans="2:17" x14ac:dyDescent="0.2">
      <c r="B571" s="128"/>
      <c r="C571" s="128"/>
      <c r="D571" s="128"/>
      <c r="E571" s="128"/>
      <c r="F571" s="128"/>
      <c r="G571" s="128"/>
      <c r="H571" s="128"/>
      <c r="I571" s="128"/>
      <c r="J571" s="128"/>
      <c r="K571" s="128"/>
      <c r="L571" s="128"/>
      <c r="M571" s="128"/>
      <c r="N571" s="128"/>
      <c r="O571" s="128"/>
      <c r="P571" s="128"/>
      <c r="Q571" s="128"/>
    </row>
    <row r="572" spans="2:17" x14ac:dyDescent="0.2">
      <c r="B572" s="128"/>
      <c r="C572" s="128"/>
      <c r="D572" s="128"/>
      <c r="E572" s="128"/>
      <c r="F572" s="128"/>
      <c r="G572" s="128"/>
      <c r="H572" s="128"/>
      <c r="I572" s="128"/>
      <c r="J572" s="128"/>
      <c r="K572" s="128"/>
      <c r="L572" s="128"/>
      <c r="M572" s="128"/>
      <c r="N572" s="128"/>
      <c r="O572" s="128"/>
      <c r="P572" s="128"/>
      <c r="Q572" s="128"/>
    </row>
    <row r="573" spans="2:17" x14ac:dyDescent="0.2">
      <c r="B573" s="128"/>
      <c r="C573" s="128"/>
      <c r="D573" s="128"/>
      <c r="E573" s="128"/>
      <c r="F573" s="128"/>
      <c r="G573" s="128"/>
      <c r="H573" s="128"/>
      <c r="I573" s="128"/>
      <c r="J573" s="128"/>
      <c r="K573" s="128"/>
      <c r="L573" s="128"/>
      <c r="M573" s="128"/>
      <c r="N573" s="128"/>
      <c r="O573" s="128"/>
      <c r="P573" s="128"/>
      <c r="Q573" s="128"/>
    </row>
    <row r="574" spans="2:17" x14ac:dyDescent="0.2">
      <c r="B574" s="128"/>
      <c r="C574" s="128"/>
      <c r="D574" s="128"/>
      <c r="E574" s="128"/>
      <c r="F574" s="128"/>
      <c r="G574" s="128"/>
      <c r="H574" s="128"/>
      <c r="I574" s="128"/>
      <c r="J574" s="128"/>
      <c r="K574" s="128"/>
      <c r="L574" s="128"/>
      <c r="M574" s="128"/>
      <c r="N574" s="128"/>
      <c r="O574" s="128"/>
      <c r="P574" s="128"/>
      <c r="Q574" s="128"/>
    </row>
    <row r="575" spans="2:17" x14ac:dyDescent="0.2">
      <c r="B575" s="128"/>
      <c r="C575" s="128"/>
      <c r="D575" s="128"/>
      <c r="E575" s="128"/>
      <c r="F575" s="128"/>
      <c r="G575" s="128"/>
      <c r="H575" s="128"/>
      <c r="I575" s="128"/>
      <c r="J575" s="128"/>
      <c r="K575" s="128"/>
      <c r="L575" s="128"/>
      <c r="M575" s="128"/>
      <c r="N575" s="128"/>
      <c r="O575" s="128"/>
      <c r="P575" s="128"/>
      <c r="Q575" s="128"/>
    </row>
    <row r="576" spans="2:17" x14ac:dyDescent="0.2">
      <c r="B576" s="128"/>
      <c r="C576" s="128"/>
      <c r="D576" s="128"/>
      <c r="E576" s="128"/>
      <c r="F576" s="128"/>
      <c r="G576" s="128"/>
      <c r="H576" s="128"/>
      <c r="I576" s="128"/>
      <c r="J576" s="128"/>
      <c r="K576" s="128"/>
      <c r="L576" s="128"/>
      <c r="M576" s="128"/>
      <c r="N576" s="128"/>
      <c r="O576" s="128"/>
      <c r="P576" s="128"/>
      <c r="Q576" s="128"/>
    </row>
    <row r="577" spans="2:17" x14ac:dyDescent="0.2">
      <c r="B577" s="128"/>
      <c r="C577" s="128"/>
      <c r="D577" s="128"/>
      <c r="E577" s="128"/>
      <c r="F577" s="128"/>
      <c r="G577" s="128"/>
      <c r="H577" s="128"/>
      <c r="I577" s="128"/>
      <c r="J577" s="128"/>
      <c r="K577" s="128"/>
      <c r="L577" s="128"/>
      <c r="M577" s="128"/>
      <c r="N577" s="128"/>
      <c r="O577" s="128"/>
      <c r="P577" s="128"/>
      <c r="Q577" s="128"/>
    </row>
    <row r="578" spans="2:17" x14ac:dyDescent="0.2">
      <c r="B578" s="128"/>
      <c r="C578" s="128"/>
      <c r="D578" s="128"/>
      <c r="E578" s="128"/>
      <c r="F578" s="128"/>
      <c r="G578" s="128"/>
      <c r="H578" s="128"/>
      <c r="I578" s="128"/>
      <c r="J578" s="128"/>
      <c r="K578" s="128"/>
      <c r="L578" s="128"/>
      <c r="M578" s="128"/>
      <c r="N578" s="128"/>
      <c r="O578" s="128"/>
      <c r="P578" s="128"/>
      <c r="Q578" s="128"/>
    </row>
    <row r="579" spans="2:17" x14ac:dyDescent="0.2">
      <c r="B579" s="128"/>
      <c r="C579" s="128"/>
      <c r="D579" s="128"/>
      <c r="E579" s="128"/>
      <c r="F579" s="128"/>
      <c r="G579" s="128"/>
      <c r="H579" s="128"/>
      <c r="I579" s="128"/>
      <c r="J579" s="128"/>
      <c r="K579" s="128"/>
      <c r="L579" s="128"/>
      <c r="M579" s="128"/>
      <c r="N579" s="128"/>
      <c r="O579" s="128"/>
      <c r="P579" s="128"/>
      <c r="Q579" s="128"/>
    </row>
    <row r="580" spans="2:17" x14ac:dyDescent="0.2">
      <c r="B580" s="128"/>
      <c r="C580" s="128"/>
      <c r="D580" s="128"/>
      <c r="E580" s="128"/>
      <c r="F580" s="128"/>
      <c r="G580" s="128"/>
      <c r="H580" s="128"/>
      <c r="I580" s="128"/>
      <c r="J580" s="128"/>
      <c r="K580" s="128"/>
      <c r="L580" s="128"/>
      <c r="M580" s="128"/>
      <c r="N580" s="128"/>
      <c r="O580" s="128"/>
      <c r="P580" s="128"/>
      <c r="Q580" s="128"/>
    </row>
    <row r="581" spans="2:17" x14ac:dyDescent="0.2">
      <c r="B581" s="128"/>
      <c r="C581" s="128"/>
      <c r="D581" s="128"/>
      <c r="E581" s="128"/>
      <c r="F581" s="128"/>
      <c r="G581" s="128"/>
      <c r="H581" s="128"/>
      <c r="I581" s="128"/>
      <c r="J581" s="128"/>
      <c r="K581" s="128"/>
      <c r="L581" s="128"/>
      <c r="M581" s="128"/>
      <c r="N581" s="128"/>
      <c r="O581" s="128"/>
      <c r="P581" s="128"/>
      <c r="Q581" s="128"/>
    </row>
    <row r="582" spans="2:17" x14ac:dyDescent="0.2">
      <c r="B582" s="128"/>
      <c r="C582" s="128"/>
      <c r="D582" s="128"/>
      <c r="E582" s="128"/>
      <c r="F582" s="128"/>
      <c r="G582" s="128"/>
      <c r="H582" s="128"/>
      <c r="I582" s="128"/>
      <c r="J582" s="128"/>
      <c r="K582" s="128"/>
      <c r="L582" s="128"/>
      <c r="M582" s="128"/>
      <c r="N582" s="128"/>
      <c r="O582" s="128"/>
      <c r="P582" s="128"/>
      <c r="Q582" s="128"/>
    </row>
    <row r="583" spans="2:17" x14ac:dyDescent="0.2">
      <c r="B583" s="128"/>
      <c r="C583" s="128"/>
      <c r="D583" s="128"/>
      <c r="E583" s="128"/>
      <c r="F583" s="128"/>
      <c r="G583" s="128"/>
      <c r="H583" s="128"/>
      <c r="I583" s="128"/>
      <c r="J583" s="128"/>
      <c r="K583" s="128"/>
      <c r="L583" s="128"/>
      <c r="M583" s="128"/>
      <c r="N583" s="128"/>
      <c r="O583" s="128"/>
      <c r="P583" s="128"/>
      <c r="Q583" s="128"/>
    </row>
    <row r="584" spans="2:17" x14ac:dyDescent="0.2">
      <c r="B584" s="128"/>
      <c r="C584" s="128"/>
      <c r="D584" s="128"/>
      <c r="E584" s="128"/>
      <c r="F584" s="128"/>
      <c r="G584" s="128"/>
      <c r="H584" s="128"/>
      <c r="I584" s="128"/>
      <c r="J584" s="128"/>
      <c r="K584" s="128"/>
      <c r="L584" s="128"/>
      <c r="M584" s="128"/>
      <c r="N584" s="128"/>
      <c r="O584" s="128"/>
      <c r="P584" s="128"/>
      <c r="Q584" s="128"/>
    </row>
    <row r="585" spans="2:17" x14ac:dyDescent="0.2">
      <c r="B585" s="128"/>
      <c r="C585" s="128"/>
      <c r="D585" s="128"/>
      <c r="E585" s="128"/>
      <c r="F585" s="128"/>
      <c r="G585" s="128"/>
      <c r="H585" s="128"/>
      <c r="I585" s="128"/>
      <c r="J585" s="128"/>
      <c r="K585" s="128"/>
      <c r="L585" s="128"/>
      <c r="M585" s="128"/>
      <c r="N585" s="128"/>
      <c r="O585" s="128"/>
      <c r="P585" s="128"/>
      <c r="Q585" s="128"/>
    </row>
    <row r="586" spans="2:17" x14ac:dyDescent="0.2">
      <c r="B586" s="128"/>
      <c r="C586" s="128"/>
      <c r="D586" s="128"/>
      <c r="E586" s="128"/>
      <c r="F586" s="128"/>
      <c r="G586" s="128"/>
      <c r="H586" s="128"/>
      <c r="I586" s="128"/>
      <c r="J586" s="128"/>
      <c r="K586" s="128"/>
      <c r="L586" s="128"/>
      <c r="M586" s="128"/>
      <c r="N586" s="128"/>
      <c r="O586" s="128"/>
      <c r="P586" s="128"/>
      <c r="Q586" s="128"/>
    </row>
    <row r="587" spans="2:17" x14ac:dyDescent="0.2">
      <c r="B587" s="128"/>
      <c r="C587" s="128"/>
      <c r="D587" s="128"/>
      <c r="E587" s="128"/>
      <c r="F587" s="128"/>
      <c r="G587" s="128"/>
      <c r="H587" s="128"/>
      <c r="I587" s="128"/>
      <c r="J587" s="128"/>
      <c r="K587" s="128"/>
      <c r="L587" s="128"/>
      <c r="M587" s="128"/>
      <c r="N587" s="128"/>
      <c r="O587" s="128"/>
      <c r="P587" s="128"/>
      <c r="Q587" s="128"/>
    </row>
    <row r="588" spans="2:17" x14ac:dyDescent="0.2">
      <c r="B588" s="128"/>
      <c r="C588" s="128"/>
      <c r="D588" s="128"/>
      <c r="E588" s="128"/>
      <c r="F588" s="128"/>
      <c r="G588" s="128"/>
      <c r="H588" s="128"/>
      <c r="I588" s="128"/>
      <c r="J588" s="128"/>
      <c r="K588" s="128"/>
      <c r="L588" s="128"/>
      <c r="M588" s="128"/>
      <c r="N588" s="128"/>
      <c r="O588" s="128"/>
      <c r="P588" s="128"/>
      <c r="Q588" s="128"/>
    </row>
    <row r="589" spans="2:17" x14ac:dyDescent="0.2">
      <c r="B589" s="128"/>
      <c r="C589" s="128"/>
      <c r="D589" s="128"/>
      <c r="E589" s="128"/>
      <c r="F589" s="128"/>
      <c r="G589" s="128"/>
      <c r="H589" s="128"/>
      <c r="I589" s="128"/>
      <c r="J589" s="128"/>
      <c r="K589" s="128"/>
      <c r="L589" s="128"/>
      <c r="M589" s="128"/>
      <c r="N589" s="128"/>
      <c r="O589" s="128"/>
      <c r="P589" s="128"/>
      <c r="Q589" s="128"/>
    </row>
    <row r="590" spans="2:17" x14ac:dyDescent="0.2">
      <c r="B590" s="128"/>
      <c r="C590" s="128"/>
      <c r="D590" s="128"/>
      <c r="E590" s="128"/>
      <c r="F590" s="128"/>
      <c r="G590" s="128"/>
      <c r="H590" s="128"/>
      <c r="I590" s="128"/>
      <c r="J590" s="128"/>
      <c r="K590" s="128"/>
      <c r="L590" s="128"/>
      <c r="M590" s="128"/>
      <c r="N590" s="128"/>
      <c r="O590" s="128"/>
      <c r="P590" s="128"/>
      <c r="Q590" s="128"/>
    </row>
    <row r="591" spans="2:17" x14ac:dyDescent="0.2">
      <c r="B591" s="128"/>
      <c r="C591" s="128"/>
      <c r="D591" s="128"/>
      <c r="E591" s="128"/>
      <c r="F591" s="128"/>
      <c r="G591" s="128"/>
      <c r="H591" s="128"/>
      <c r="I591" s="128"/>
      <c r="J591" s="128"/>
      <c r="K591" s="128"/>
      <c r="L591" s="128"/>
      <c r="M591" s="128"/>
      <c r="N591" s="128"/>
      <c r="O591" s="128"/>
      <c r="P591" s="128"/>
      <c r="Q591" s="128"/>
    </row>
    <row r="592" spans="2:17" x14ac:dyDescent="0.2">
      <c r="B592" s="128"/>
      <c r="C592" s="128"/>
      <c r="D592" s="128"/>
      <c r="E592" s="128"/>
      <c r="F592" s="128"/>
      <c r="G592" s="128"/>
      <c r="H592" s="128"/>
      <c r="I592" s="128"/>
      <c r="J592" s="128"/>
      <c r="K592" s="128"/>
      <c r="L592" s="128"/>
      <c r="M592" s="128"/>
      <c r="N592" s="128"/>
      <c r="O592" s="128"/>
      <c r="P592" s="128"/>
      <c r="Q592" s="128"/>
    </row>
    <row r="593" spans="2:17" x14ac:dyDescent="0.2">
      <c r="B593" s="128"/>
      <c r="C593" s="128"/>
      <c r="D593" s="128"/>
      <c r="E593" s="128"/>
      <c r="F593" s="128"/>
      <c r="G593" s="128"/>
      <c r="H593" s="128"/>
      <c r="I593" s="128"/>
      <c r="J593" s="128"/>
      <c r="K593" s="128"/>
      <c r="L593" s="128"/>
      <c r="M593" s="128"/>
      <c r="N593" s="128"/>
      <c r="O593" s="128"/>
      <c r="P593" s="128"/>
      <c r="Q593" s="128"/>
    </row>
    <row r="594" spans="2:17" x14ac:dyDescent="0.2">
      <c r="B594" s="128"/>
      <c r="C594" s="128"/>
      <c r="D594" s="128"/>
      <c r="E594" s="128"/>
      <c r="F594" s="128"/>
      <c r="G594" s="128"/>
      <c r="H594" s="128"/>
      <c r="I594" s="128"/>
      <c r="J594" s="128"/>
      <c r="K594" s="128"/>
      <c r="L594" s="128"/>
      <c r="M594" s="128"/>
      <c r="N594" s="128"/>
      <c r="O594" s="128"/>
      <c r="P594" s="128"/>
      <c r="Q594" s="128"/>
    </row>
    <row r="595" spans="2:17" x14ac:dyDescent="0.2">
      <c r="B595" s="128"/>
      <c r="C595" s="128"/>
      <c r="D595" s="128"/>
      <c r="E595" s="128"/>
      <c r="F595" s="128"/>
      <c r="G595" s="128"/>
      <c r="H595" s="128"/>
      <c r="I595" s="128"/>
      <c r="J595" s="128"/>
      <c r="K595" s="128"/>
      <c r="L595" s="128"/>
      <c r="M595" s="128"/>
      <c r="N595" s="128"/>
      <c r="O595" s="128"/>
      <c r="P595" s="128"/>
      <c r="Q595" s="128"/>
    </row>
    <row r="596" spans="2:17" x14ac:dyDescent="0.2">
      <c r="B596" s="128"/>
      <c r="C596" s="128"/>
      <c r="D596" s="128"/>
      <c r="E596" s="128"/>
      <c r="F596" s="128"/>
      <c r="G596" s="128"/>
      <c r="H596" s="128"/>
      <c r="I596" s="128"/>
      <c r="J596" s="128"/>
      <c r="K596" s="128"/>
      <c r="L596" s="128"/>
      <c r="M596" s="128"/>
      <c r="N596" s="128"/>
      <c r="O596" s="128"/>
      <c r="P596" s="128"/>
      <c r="Q596" s="128"/>
    </row>
    <row r="597" spans="2:17" x14ac:dyDescent="0.2">
      <c r="B597" s="128"/>
      <c r="C597" s="128"/>
      <c r="D597" s="128"/>
      <c r="E597" s="128"/>
      <c r="F597" s="128"/>
      <c r="G597" s="128"/>
      <c r="H597" s="128"/>
      <c r="I597" s="128"/>
      <c r="J597" s="128"/>
      <c r="K597" s="128"/>
      <c r="L597" s="128"/>
      <c r="M597" s="128"/>
      <c r="N597" s="128"/>
      <c r="O597" s="128"/>
      <c r="P597" s="128"/>
      <c r="Q597" s="128"/>
    </row>
    <row r="598" spans="2:17" x14ac:dyDescent="0.2">
      <c r="B598" s="128"/>
      <c r="C598" s="128"/>
      <c r="D598" s="128"/>
      <c r="E598" s="128"/>
      <c r="F598" s="128"/>
      <c r="G598" s="128"/>
      <c r="H598" s="128"/>
      <c r="I598" s="128"/>
      <c r="J598" s="128"/>
      <c r="K598" s="128"/>
      <c r="L598" s="128"/>
      <c r="M598" s="128"/>
      <c r="N598" s="128"/>
      <c r="O598" s="128"/>
      <c r="P598" s="128"/>
      <c r="Q598" s="128"/>
    </row>
    <row r="599" spans="2:17" x14ac:dyDescent="0.2">
      <c r="B599" s="128"/>
      <c r="C599" s="128"/>
      <c r="D599" s="128"/>
      <c r="E599" s="128"/>
      <c r="F599" s="128"/>
      <c r="G599" s="128"/>
      <c r="H599" s="128"/>
      <c r="I599" s="128"/>
      <c r="J599" s="128"/>
      <c r="K599" s="128"/>
      <c r="L599" s="128"/>
      <c r="M599" s="128"/>
      <c r="N599" s="128"/>
      <c r="O599" s="128"/>
      <c r="P599" s="128"/>
      <c r="Q599" s="128"/>
    </row>
    <row r="600" spans="2:17" x14ac:dyDescent="0.2">
      <c r="B600" s="128"/>
      <c r="C600" s="128"/>
      <c r="D600" s="128"/>
      <c r="E600" s="128"/>
      <c r="F600" s="128"/>
      <c r="G600" s="128"/>
      <c r="H600" s="128"/>
      <c r="I600" s="128"/>
      <c r="J600" s="128"/>
      <c r="K600" s="128"/>
      <c r="L600" s="128"/>
      <c r="M600" s="128"/>
      <c r="N600" s="128"/>
      <c r="O600" s="128"/>
      <c r="P600" s="128"/>
      <c r="Q600" s="128"/>
    </row>
    <row r="601" spans="2:17" x14ac:dyDescent="0.2">
      <c r="B601" s="128"/>
      <c r="C601" s="128"/>
      <c r="D601" s="128"/>
      <c r="E601" s="128"/>
      <c r="F601" s="128"/>
      <c r="G601" s="128"/>
      <c r="H601" s="12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42578125" style="2" customWidth="1"/>
    <col min="9" max="16384" width="9.140625" style="2"/>
  </cols>
  <sheetData>
    <row r="1" spans="1:81" s="3" customFormat="1" ht="15.75" x14ac:dyDescent="0.25">
      <c r="B1" s="3" t="s">
        <v>860</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2" customFormat="1" ht="54" customHeight="1" thickBot="1" x14ac:dyDescent="0.25">
      <c r="B3" s="148" t="s">
        <v>1036</v>
      </c>
      <c r="C3" s="13" t="s">
        <v>883</v>
      </c>
      <c r="D3" s="13" t="s">
        <v>312</v>
      </c>
      <c r="E3" s="13" t="s">
        <v>314</v>
      </c>
      <c r="F3" s="13" t="s">
        <v>456</v>
      </c>
      <c r="G3" s="124" t="s">
        <v>685</v>
      </c>
      <c r="H3" s="137" t="s">
        <v>711</v>
      </c>
    </row>
    <row r="4" spans="1:81" s="12" customFormat="1" ht="268.5" thickBot="1" x14ac:dyDescent="0.25">
      <c r="A4" s="40">
        <v>1</v>
      </c>
      <c r="B4" s="158" t="s">
        <v>726</v>
      </c>
      <c r="C4" s="161" t="s">
        <v>736</v>
      </c>
      <c r="D4" s="161" t="s">
        <v>730</v>
      </c>
      <c r="E4" s="161" t="s">
        <v>731</v>
      </c>
      <c r="F4" s="161" t="s">
        <v>732</v>
      </c>
      <c r="G4" s="153" t="s">
        <v>218</v>
      </c>
      <c r="H4" s="155" t="s">
        <v>218</v>
      </c>
    </row>
    <row r="5" spans="1:81" ht="202.5" customHeight="1" thickBot="1" x14ac:dyDescent="0.25">
      <c r="A5" s="4">
        <v>2</v>
      </c>
      <c r="B5" s="129" t="s">
        <v>511</v>
      </c>
      <c r="C5" s="143" t="s">
        <v>356</v>
      </c>
      <c r="D5" s="143" t="s">
        <v>357</v>
      </c>
      <c r="E5" s="143" t="s">
        <v>324</v>
      </c>
      <c r="F5" s="133" t="s">
        <v>218</v>
      </c>
      <c r="G5" s="144" t="s">
        <v>218</v>
      </c>
      <c r="H5" s="145" t="s">
        <v>218</v>
      </c>
    </row>
    <row r="6" spans="1:81" ht="202.5" customHeight="1" thickBot="1" x14ac:dyDescent="0.25">
      <c r="A6" s="4">
        <v>3</v>
      </c>
      <c r="B6" s="5" t="s">
        <v>512</v>
      </c>
      <c r="C6" s="6" t="s">
        <v>383</v>
      </c>
      <c r="D6" s="7" t="s">
        <v>384</v>
      </c>
      <c r="E6" s="7" t="s">
        <v>325</v>
      </c>
      <c r="F6" s="7" t="s">
        <v>218</v>
      </c>
      <c r="G6" s="138" t="s">
        <v>218</v>
      </c>
      <c r="H6" s="139" t="s">
        <v>218</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8" width="30.7109375" customWidth="1"/>
  </cols>
  <sheetData>
    <row r="1" spans="1:8" ht="15.75" x14ac:dyDescent="0.25">
      <c r="A1" s="3"/>
      <c r="B1" s="3" t="s">
        <v>882</v>
      </c>
      <c r="C1" s="3"/>
      <c r="D1" s="3"/>
      <c r="E1" s="3"/>
      <c r="F1" s="2"/>
    </row>
    <row r="2" spans="1:8" ht="16.5" thickBot="1" x14ac:dyDescent="0.3">
      <c r="A2" s="3"/>
      <c r="B2" s="3"/>
      <c r="C2" s="3"/>
      <c r="D2" s="3"/>
      <c r="E2" s="3"/>
      <c r="F2" s="2"/>
    </row>
    <row r="3" spans="1:8" s="14" customFormat="1" ht="54" customHeight="1" thickBot="1" x14ac:dyDescent="0.25">
      <c r="A3" s="12"/>
      <c r="B3" s="148" t="s">
        <v>884</v>
      </c>
      <c r="C3" s="124" t="s">
        <v>883</v>
      </c>
      <c r="D3" s="83" t="s">
        <v>312</v>
      </c>
      <c r="E3" s="83" t="s">
        <v>314</v>
      </c>
      <c r="F3" s="83" t="s">
        <v>456</v>
      </c>
      <c r="G3" s="124" t="s">
        <v>685</v>
      </c>
      <c r="H3" s="137" t="s">
        <v>711</v>
      </c>
    </row>
    <row r="4" spans="1:8" ht="102.75" thickBot="1" x14ac:dyDescent="0.25">
      <c r="A4" s="173">
        <v>1</v>
      </c>
      <c r="B4" s="5" t="s">
        <v>513</v>
      </c>
      <c r="C4" s="6" t="s">
        <v>432</v>
      </c>
      <c r="D4" s="7" t="s">
        <v>433</v>
      </c>
      <c r="E4" s="7" t="s">
        <v>218</v>
      </c>
      <c r="F4" s="7" t="s">
        <v>218</v>
      </c>
      <c r="G4" s="138" t="s">
        <v>218</v>
      </c>
      <c r="H4" s="139" t="s">
        <v>218</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0" customWidth="1"/>
    <col min="2" max="2" width="26.85546875" style="30" customWidth="1"/>
    <col min="3" max="3" width="61.42578125" style="30" customWidth="1"/>
    <col min="4" max="4" width="32.7109375" style="30" customWidth="1"/>
    <col min="5" max="5" width="31.85546875" style="30" customWidth="1"/>
    <col min="6" max="6" width="30.85546875" style="30" customWidth="1"/>
    <col min="7" max="7" width="41.5703125" style="30" customWidth="1"/>
    <col min="8" max="8" width="35.7109375" style="30" customWidth="1"/>
    <col min="9" max="16384" width="9.140625" style="30"/>
  </cols>
  <sheetData>
    <row r="1" spans="1:80" s="29" customFormat="1" ht="15.75" x14ac:dyDescent="0.25">
      <c r="B1" s="41" t="s">
        <v>881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row>
    <row r="2" spans="1:80" s="29" customFormat="1" ht="16.5" thickBot="1" x14ac:dyDescent="0.3">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row>
    <row r="3" spans="1:80" s="38" customFormat="1" ht="54" customHeight="1" thickBot="1" x14ac:dyDescent="0.25">
      <c r="B3" s="148" t="s">
        <v>884</v>
      </c>
      <c r="C3" s="124" t="s">
        <v>883</v>
      </c>
      <c r="D3" s="83" t="s">
        <v>312</v>
      </c>
      <c r="E3" s="83" t="s">
        <v>314</v>
      </c>
      <c r="F3" s="83" t="s">
        <v>456</v>
      </c>
      <c r="G3" s="124" t="s">
        <v>685</v>
      </c>
      <c r="H3" s="137" t="s">
        <v>711</v>
      </c>
    </row>
    <row r="4" spans="1:80" s="38" customFormat="1" ht="266.25" customHeight="1" thickBot="1" x14ac:dyDescent="0.25">
      <c r="A4" s="40">
        <v>1</v>
      </c>
      <c r="B4" s="231" t="s">
        <v>1026</v>
      </c>
      <c r="C4" s="153" t="s">
        <v>1029</v>
      </c>
      <c r="D4" s="153" t="s">
        <v>1027</v>
      </c>
      <c r="E4" s="153" t="s">
        <v>1032</v>
      </c>
      <c r="F4" s="153" t="s">
        <v>1028</v>
      </c>
      <c r="G4" s="198" t="s">
        <v>218</v>
      </c>
      <c r="H4" s="199" t="s">
        <v>218</v>
      </c>
    </row>
    <row r="5" spans="1:80" s="38" customFormat="1" ht="228.75" customHeight="1" thickBot="1" x14ac:dyDescent="0.25">
      <c r="A5" s="40">
        <v>2</v>
      </c>
      <c r="B5" s="129" t="s">
        <v>902</v>
      </c>
      <c r="C5" s="153" t="s">
        <v>688</v>
      </c>
      <c r="D5" s="153" t="s">
        <v>689</v>
      </c>
      <c r="E5" s="153" t="s">
        <v>690</v>
      </c>
      <c r="F5" s="153" t="s">
        <v>691</v>
      </c>
      <c r="G5" s="177" t="s">
        <v>712</v>
      </c>
      <c r="H5" s="155" t="s">
        <v>713</v>
      </c>
    </row>
    <row r="6" spans="1:80" s="38" customFormat="1" ht="327" customHeight="1" thickBot="1" x14ac:dyDescent="0.25">
      <c r="A6" s="40">
        <v>3</v>
      </c>
      <c r="B6" s="129" t="s">
        <v>471</v>
      </c>
      <c r="C6" s="131" t="s">
        <v>472</v>
      </c>
      <c r="D6" s="154" t="s">
        <v>473</v>
      </c>
      <c r="E6" s="154" t="s">
        <v>474</v>
      </c>
      <c r="F6" s="154" t="s">
        <v>475</v>
      </c>
      <c r="G6" s="144" t="s">
        <v>218</v>
      </c>
      <c r="H6" s="145" t="s">
        <v>218</v>
      </c>
    </row>
    <row r="7" spans="1:80" s="38" customFormat="1" ht="211.5" customHeight="1" thickBot="1" x14ac:dyDescent="0.25">
      <c r="A7" s="40">
        <v>4</v>
      </c>
      <c r="B7" s="129" t="s">
        <v>903</v>
      </c>
      <c r="C7" s="152" t="s">
        <v>547</v>
      </c>
      <c r="D7" s="153" t="s">
        <v>548</v>
      </c>
      <c r="E7" s="153" t="s">
        <v>821</v>
      </c>
      <c r="F7" s="153" t="s">
        <v>549</v>
      </c>
      <c r="G7" s="144" t="s">
        <v>218</v>
      </c>
      <c r="H7" s="145" t="s">
        <v>218</v>
      </c>
    </row>
    <row r="8" spans="1:80" ht="193.5" customHeight="1" thickBot="1" x14ac:dyDescent="0.25">
      <c r="A8" s="40">
        <v>5</v>
      </c>
      <c r="B8" s="129" t="s">
        <v>904</v>
      </c>
      <c r="C8" s="131" t="s">
        <v>126</v>
      </c>
      <c r="D8" s="133" t="s">
        <v>236</v>
      </c>
      <c r="E8" s="133" t="s">
        <v>122</v>
      </c>
      <c r="F8" s="133" t="s">
        <v>218</v>
      </c>
      <c r="G8" s="144" t="s">
        <v>218</v>
      </c>
      <c r="H8" s="145" t="s">
        <v>218</v>
      </c>
    </row>
    <row r="9" spans="1:80" ht="193.5" customHeight="1" thickBot="1" x14ac:dyDescent="0.25">
      <c r="A9" s="40">
        <v>6</v>
      </c>
      <c r="B9" s="5" t="s">
        <v>905</v>
      </c>
      <c r="C9" s="6" t="s">
        <v>467</v>
      </c>
      <c r="D9" s="7" t="s">
        <v>468</v>
      </c>
      <c r="E9" s="7" t="s">
        <v>396</v>
      </c>
      <c r="F9" s="7" t="s">
        <v>218</v>
      </c>
      <c r="G9" s="138" t="s">
        <v>218</v>
      </c>
      <c r="H9" s="139" t="s">
        <v>218</v>
      </c>
    </row>
    <row r="10" spans="1:80" ht="141" thickBot="1" x14ac:dyDescent="0.25">
      <c r="A10" s="40">
        <v>7</v>
      </c>
      <c r="B10" s="130" t="s">
        <v>906</v>
      </c>
      <c r="C10" s="80" t="s">
        <v>476</v>
      </c>
      <c r="D10" s="134" t="s">
        <v>157</v>
      </c>
      <c r="E10" s="134" t="s">
        <v>323</v>
      </c>
      <c r="F10" s="134" t="s">
        <v>218</v>
      </c>
      <c r="G10" s="140" t="s">
        <v>218</v>
      </c>
      <c r="H10" s="141" t="s">
        <v>218</v>
      </c>
    </row>
    <row r="11" spans="1:80" ht="141" thickBot="1" x14ac:dyDescent="0.25">
      <c r="A11" s="40">
        <v>8</v>
      </c>
      <c r="B11" s="5" t="s">
        <v>514</v>
      </c>
      <c r="C11" s="6" t="s">
        <v>289</v>
      </c>
      <c r="D11" s="7" t="s">
        <v>290</v>
      </c>
      <c r="E11" s="7" t="s">
        <v>218</v>
      </c>
      <c r="F11" s="7" t="s">
        <v>218</v>
      </c>
      <c r="G11" s="138" t="s">
        <v>218</v>
      </c>
      <c r="H11" s="139" t="s">
        <v>218</v>
      </c>
    </row>
    <row r="12" spans="1:80" ht="115.5" thickBot="1" x14ac:dyDescent="0.25">
      <c r="A12" s="40">
        <v>9</v>
      </c>
      <c r="B12" s="130" t="s">
        <v>907</v>
      </c>
      <c r="C12" s="132" t="s">
        <v>373</v>
      </c>
      <c r="D12" s="134" t="s">
        <v>74</v>
      </c>
      <c r="E12" s="134" t="s">
        <v>218</v>
      </c>
      <c r="F12" s="134" t="s">
        <v>218</v>
      </c>
      <c r="G12" s="140" t="s">
        <v>218</v>
      </c>
      <c r="H12" s="141" t="s">
        <v>218</v>
      </c>
    </row>
    <row r="13" spans="1:80" ht="115.5" thickBot="1" x14ac:dyDescent="0.25">
      <c r="A13" s="40">
        <v>10</v>
      </c>
      <c r="B13" s="5" t="s">
        <v>908</v>
      </c>
      <c r="C13" s="6" t="s">
        <v>414</v>
      </c>
      <c r="D13" s="7" t="s">
        <v>444</v>
      </c>
      <c r="E13" s="7" t="s">
        <v>218</v>
      </c>
      <c r="F13" s="7" t="s">
        <v>218</v>
      </c>
      <c r="G13" s="138" t="s">
        <v>218</v>
      </c>
      <c r="H13" s="139" t="s">
        <v>218</v>
      </c>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880</v>
      </c>
      <c r="C1" s="3"/>
      <c r="D1" s="3"/>
      <c r="E1" s="3"/>
      <c r="F1" s="2"/>
    </row>
    <row r="2" spans="1:8" ht="16.5" thickBot="1" x14ac:dyDescent="0.3">
      <c r="A2" s="3"/>
      <c r="B2" s="3"/>
      <c r="C2" s="3"/>
      <c r="D2" s="3"/>
      <c r="E2" s="3"/>
      <c r="F2" s="2"/>
    </row>
    <row r="3" spans="1:8" ht="45.75" thickBot="1" x14ac:dyDescent="0.25">
      <c r="A3" s="12"/>
      <c r="B3" s="148" t="s">
        <v>884</v>
      </c>
      <c r="C3" s="124" t="s">
        <v>883</v>
      </c>
      <c r="D3" s="83" t="s">
        <v>312</v>
      </c>
      <c r="E3" s="83" t="s">
        <v>314</v>
      </c>
      <c r="F3" s="83" t="s">
        <v>456</v>
      </c>
      <c r="G3" s="124" t="s">
        <v>685</v>
      </c>
      <c r="H3" s="137" t="s">
        <v>711</v>
      </c>
    </row>
    <row r="4" spans="1:8" ht="271.5" customHeight="1" thickBot="1" x14ac:dyDescent="0.25">
      <c r="A4" s="233">
        <v>1</v>
      </c>
      <c r="B4" s="5" t="s">
        <v>561</v>
      </c>
      <c r="C4" s="6" t="s">
        <v>481</v>
      </c>
      <c r="D4" s="146" t="s">
        <v>482</v>
      </c>
      <c r="E4" s="7" t="s">
        <v>483</v>
      </c>
      <c r="F4" s="18" t="s">
        <v>484</v>
      </c>
      <c r="G4" s="138" t="s">
        <v>218</v>
      </c>
      <c r="H4" s="139" t="s">
        <v>218</v>
      </c>
    </row>
    <row r="10" spans="1:8" ht="15.75" x14ac:dyDescent="0.25">
      <c r="D10" s="76"/>
      <c r="F10" s="77"/>
    </row>
    <row r="13" spans="1:8" x14ac:dyDescent="0.2">
      <c r="D13" s="75"/>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Cover</vt:lpstr>
      <vt:lpstr>Caveats,limitations,definitions</vt:lpstr>
      <vt:lpstr> April 2017 Inspire Programme</vt:lpstr>
      <vt:lpstr>April 2017 St Giles Trust</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Documentation</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Purver, Mark</cp:lastModifiedBy>
  <cp:lastPrinted>2016-03-11T14:53:36Z</cp:lastPrinted>
  <dcterms:created xsi:type="dcterms:W3CDTF">2014-02-07T12:03:08Z</dcterms:created>
  <dcterms:modified xsi:type="dcterms:W3CDTF">2017-04-11T14:29:59Z</dcterms:modified>
</cp:coreProperties>
</file>