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95" yWindow="2265" windowWidth="12120" windowHeight="5280" tabRatio="726" activeTab="2"/>
  </bookViews>
  <sheets>
    <sheet name="Billing Authorities" sheetId="32436" r:id="rId1"/>
    <sheet name="Precepting Authorities" sheetId="32465" r:id="rId2"/>
    <sheet name="GLA" sheetId="32469" r:id="rId3"/>
    <sheet name="Data" sheetId="32467" r:id="rId4"/>
    <sheet name="List" sheetId="32472" state="hidden" r:id="rId5"/>
    <sheet name="List2" sheetId="32473" state="hidden" r:id="rId6"/>
    <sheet name="Precepting Bodies" sheetId="32445" state="hidden" r:id="rId7"/>
    <sheet name="Lookup" sheetId="3246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R">#REF!</definedName>
    <definedName name="_CTR1">#REF!</definedName>
    <definedName name="_CTR11415">'Precepting Bodies'!$A:$F</definedName>
    <definedName name="_xlnm._FilterDatabase" localSheetId="3" hidden="1">Data!$C$340:$C$432</definedName>
    <definedName name="_xlnm._FilterDatabase" localSheetId="6" hidden="1">'Precepting Bodies'!#REF!</definedName>
    <definedName name="_xlnm._FilterDatabase" hidden="1">#REF!</definedName>
    <definedName name="_Order1" hidden="1">255</definedName>
    <definedName name="_Order2" hidden="1">0</definedName>
    <definedName name="Adur">[1]DATA!#REF!</definedName>
    <definedName name="AllCTR1Data">Data!$A$4:$AM$442</definedName>
    <definedName name="AllCTR2Data">Data!$A$340:$M$447</definedName>
    <definedName name="ALLCTRDATA">Data!$A:$AM</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Authorities'!$N$194:$S$194</definedName>
    <definedName name="CTR">'[4]CTR1 Form'!$N$245:$N$250</definedName>
    <definedName name="CTRprint1">'Billing Authorities'!$B$1:$I$76</definedName>
    <definedName name="CTRprint2">'Billing Authorities'!$B$77:$I$137</definedName>
    <definedName name="Data1516">#REF!</definedName>
    <definedName name="datar" localSheetId="6">'Precepting Bodies'!$A$5:$H$334</definedName>
    <definedName name="datar">'Precepting Bodies'!$A$5:$F$331</definedName>
    <definedName name="detruse" localSheetId="0">'Billing Authorities'!$M$183:$S$183</definedName>
    <definedName name="detruse">#REF!</definedName>
    <definedName name="dtlruse">#REF!</definedName>
    <definedName name="go">[5]DATA!$A$7:$AC$362</definedName>
    <definedName name="LAcodes" localSheetId="6">'Precepting Bodies'!$C$8:$C$334</definedName>
    <definedName name="LAcodes">#REF!</definedName>
    <definedName name="LAlist" localSheetId="6">'Precepting Bodies'!$B$8:$B$334</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Authorities'!$A$1:$J$86</definedName>
    <definedName name="_xlnm.Print_Area" localSheetId="1">'Precepting Authorities'!$A$1:$H$50</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6">'[7]CTR1 Form'!#REF!</definedName>
    <definedName name="QRC4R1">'[2]BR1 Form'!#REF!</definedName>
    <definedName name="QRC4R10" localSheetId="6">'[7]CTR1 Form'!#REF!</definedName>
    <definedName name="QRC4R10">'[2]BR1 Form'!#REF!</definedName>
    <definedName name="QRC4R12" localSheetId="6">'[7]CTR1 Form'!#REF!</definedName>
    <definedName name="QRC4R12">'[2]BR1 Form'!#REF!</definedName>
    <definedName name="QRC4R13" localSheetId="6">'[7]CTR1 Form'!#REF!</definedName>
    <definedName name="QRC4R13">'[2]BR1 Form'!#REF!</definedName>
    <definedName name="QRC4R14" localSheetId="6">'[7]CTR1 Form'!#REF!</definedName>
    <definedName name="QRC4R14">'[2]BR1 Form'!#REF!</definedName>
    <definedName name="QRC4R15" localSheetId="6">'[7]CTR1 Form'!#REF!</definedName>
    <definedName name="QRC4R15">'[2]BR1 Form'!#REF!</definedName>
    <definedName name="QRC4R17" localSheetId="6">'[7]CTR1 Form'!#REF!</definedName>
    <definedName name="QRC4R17">'[2]BR1 Form'!#REF!</definedName>
    <definedName name="QRC4R18" localSheetId="6">'[7]CTR1 Form'!#REF!</definedName>
    <definedName name="QRC4R18">'[2]BR1 Form'!#REF!</definedName>
    <definedName name="QRC4R19" localSheetId="6">'[7]CTR1 Form'!#REF!</definedName>
    <definedName name="QRC4R19">'[2]BR1 Form'!#REF!</definedName>
    <definedName name="QRC4R2" localSheetId="6">'[7]CTR1 Form'!#REF!</definedName>
    <definedName name="QRC4R20" localSheetId="6">'[7]CTR1 Form'!#REF!</definedName>
    <definedName name="QRC4R20">'[2]BR1 Form'!#REF!</definedName>
    <definedName name="QRC4R21" localSheetId="6">'[7]CTR1 Form'!#REF!</definedName>
    <definedName name="QRC4R21">'[2]BR1 Form'!#REF!</definedName>
    <definedName name="QRC4R22" localSheetId="6">'[7]CTR1 Form'!#REF!</definedName>
    <definedName name="QRC4R22">'[2]BR1 Form'!#REF!</definedName>
    <definedName name="QRC4R23" localSheetId="6">'[7]CTR1 Form'!#REF!</definedName>
    <definedName name="QRC4R23">'[2]BR1 Form'!#REF!</definedName>
    <definedName name="QRC4R24" localSheetId="6">'[7]CTR1 Form'!#REF!</definedName>
    <definedName name="QRC4R24">'[2]BR1 Form'!#REF!</definedName>
    <definedName name="QRC4R3" localSheetId="6">'[7]CTR1 Form'!#REF!</definedName>
    <definedName name="QRC4R3">'[2]BR1 Form'!#REF!</definedName>
    <definedName name="QRC4R4" localSheetId="6">'[7]CTR1 Form'!#REF!</definedName>
    <definedName name="QRC4R5" localSheetId="6">'[7]CTR1 Form'!#REF!</definedName>
    <definedName name="QRC4R5">'[2]BR1 Form'!#REF!</definedName>
    <definedName name="QRC4R6" localSheetId="6">'[7]CTR1 Form'!#REF!</definedName>
    <definedName name="QRC4R7" localSheetId="6">'[7]CTR1 Form'!#REF!</definedName>
    <definedName name="QRC4R8" localSheetId="6">'[7]CTR1 Form'!#REF!</definedName>
    <definedName name="QRC4R8">'[2]BR1 Form'!#REF!</definedName>
    <definedName name="QRC4R9" localSheetId="6">'[7]CTR1 Form'!#REF!</definedName>
    <definedName name="QRC4R9">'[2]BR1 Form'!#REF!</definedName>
    <definedName name="s">'[2]BR1 Form'!#REF!</definedName>
    <definedName name="T9201415">#REF!</definedName>
    <definedName name="Table" localSheetId="6">'Precepting Bodies'!$A$5:$C$334</definedName>
    <definedName name="Table">'Precepting Bodies'!$A$5:$C$334</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45621"/>
</workbook>
</file>

<file path=xl/calcChain.xml><?xml version="1.0" encoding="utf-8"?>
<calcChain xmlns="http://schemas.openxmlformats.org/spreadsheetml/2006/main">
  <c r="H18" i="32469" l="1"/>
  <c r="J18" i="32469"/>
  <c r="K33" i="32465" l="1"/>
  <c r="B35" i="32465" s="1"/>
  <c r="J1" i="32436" l="1"/>
  <c r="F23" i="32436" l="1"/>
  <c r="H1" i="32465"/>
  <c r="F35" i="32436" l="1"/>
  <c r="F42" i="32436"/>
  <c r="G39" i="32465"/>
  <c r="E48" i="32465"/>
  <c r="E22" i="32465"/>
  <c r="F57" i="32436"/>
  <c r="H85" i="32436"/>
  <c r="H81" i="32436"/>
  <c r="F33" i="32436"/>
  <c r="H83" i="32436"/>
  <c r="F60" i="32436"/>
  <c r="F37" i="32436"/>
  <c r="H33" i="32436"/>
  <c r="F29" i="32436"/>
  <c r="F27" i="32436"/>
  <c r="F39" i="32436"/>
  <c r="F25" i="32436"/>
  <c r="H27" i="32436"/>
  <c r="H39" i="32436"/>
  <c r="G33" i="32465"/>
  <c r="G28" i="32465"/>
  <c r="E28" i="32465"/>
  <c r="G25" i="32465"/>
  <c r="E25" i="32465"/>
  <c r="G37" i="32465"/>
  <c r="C71" i="32436"/>
  <c r="C69" i="32436"/>
  <c r="C73" i="32436"/>
  <c r="F44" i="32436" l="1"/>
  <c r="P167" i="32465"/>
  <c r="H33" i="32469"/>
  <c r="J36" i="32469" s="1"/>
  <c r="J27" i="32469"/>
  <c r="H27" i="32469"/>
  <c r="L21" i="32469"/>
  <c r="L18" i="32469"/>
  <c r="S167" i="32465"/>
  <c r="R167" i="32465"/>
  <c r="Q167" i="32465"/>
  <c r="S194" i="32436"/>
  <c r="R194" i="32436"/>
  <c r="L29" i="32469" l="1"/>
  <c r="F93" i="32436"/>
  <c r="B61" i="32436" l="1"/>
  <c r="B58" i="32436" l="1"/>
  <c r="Q194" i="32436" l="1"/>
  <c r="O194" i="32436"/>
  <c r="H73" i="32436" l="1"/>
  <c r="H71" i="32436"/>
  <c r="H69" i="32436"/>
  <c r="H23" i="32436"/>
  <c r="F83" i="32436" l="1"/>
  <c r="H25" i="32436"/>
  <c r="H47" i="32436"/>
  <c r="F81" i="32436"/>
  <c r="F85" i="32436"/>
  <c r="H29" i="32436"/>
  <c r="H37" i="32436"/>
  <c r="G22" i="32465"/>
  <c r="H50" i="32436" l="1"/>
  <c r="H52" i="32436"/>
  <c r="H35" i="32436"/>
  <c r="H44" i="32436"/>
  <c r="H42" i="32436"/>
  <c r="G41" i="32465" l="1"/>
  <c r="E33" i="32465"/>
  <c r="H75" i="32436" l="1"/>
</calcChain>
</file>

<file path=xl/sharedStrings.xml><?xml version="1.0" encoding="utf-8"?>
<sst xmlns="http://schemas.openxmlformats.org/spreadsheetml/2006/main" count="7398" uniqueCount="1045">
  <si>
    <t>No</t>
  </si>
  <si>
    <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</si>
  <si>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</si>
  <si>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</si>
  <si>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</si>
  <si>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</si>
  <si>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</si>
  <si>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</si>
  <si>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</si>
  <si>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</si>
  <si>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</si>
  <si>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</si>
  <si>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</si>
  <si>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</si>
  <si>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</si>
  <si>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</si>
  <si>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</si>
  <si>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</si>
  <si>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</si>
  <si>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</si>
  <si>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</si>
  <si>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</si>
  <si>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</si>
  <si>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</si>
  <si>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</si>
  <si>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</si>
  <si>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</si>
  <si>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</si>
  <si>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</si>
  <si>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</si>
  <si>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</si>
  <si>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</si>
  <si>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</si>
  <si>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</si>
  <si>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</si>
  <si>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</si>
  <si>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</si>
  <si>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</si>
  <si>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</si>
  <si>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</si>
  <si>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</si>
  <si>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</si>
  <si>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</si>
  <si>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</si>
  <si>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</si>
  <si>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</si>
  <si>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</si>
  <si>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</si>
  <si>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</si>
  <si>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</si>
  <si>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</si>
  <si>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</si>
  <si>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</si>
  <si>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E2003</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</si>
  <si>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</si>
  <si>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</si>
  <si>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</si>
  <si>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</si>
  <si>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</si>
  <si>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</si>
  <si>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</si>
  <si>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</si>
  <si>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</si>
  <si>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</si>
  <si>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</si>
  <si>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</si>
  <si>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</si>
  <si>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</si>
  <si>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</si>
  <si>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</si>
  <si>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</si>
  <si>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</si>
  <si>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</si>
  <si>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</si>
  <si>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</si>
  <si>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</si>
  <si>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</si>
  <si>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</si>
  <si>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</si>
  <si>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</si>
  <si>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</si>
  <si>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</si>
  <si>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</si>
  <si>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</si>
  <si>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</si>
  <si>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E0421</t>
  </si>
  <si>
    <t>Buckinghamshire</t>
  </si>
  <si>
    <t>E6104</t>
  </si>
  <si>
    <t>E5016</t>
  </si>
  <si>
    <t>Kettering</t>
  </si>
  <si>
    <t>E2834</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</si>
  <si>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</si>
  <si>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</si>
  <si>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</si>
  <si>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</si>
  <si>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</si>
  <si>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</si>
  <si>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</si>
  <si>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</si>
  <si>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</si>
  <si>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</si>
  <si>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</si>
  <si>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</si>
  <si>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</si>
  <si>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</si>
  <si>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</si>
  <si>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</si>
  <si>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</si>
  <si>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</si>
  <si>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</si>
  <si>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</si>
  <si>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</si>
  <si>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</si>
  <si>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</si>
  <si>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</si>
  <si>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</si>
  <si>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</si>
  <si>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</si>
  <si>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</si>
  <si>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</si>
  <si>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</si>
  <si>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</si>
  <si>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</si>
  <si>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</si>
  <si>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</si>
  <si>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</si>
  <si>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</si>
  <si>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</si>
  <si>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</si>
  <si>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</si>
  <si>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</si>
  <si>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</si>
  <si>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</si>
  <si>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</si>
  <si>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</si>
  <si>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</si>
  <si>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</si>
  <si>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</si>
  <si>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E1221</t>
  </si>
  <si>
    <t>Dorset</t>
  </si>
  <si>
    <t>E2820</t>
  </si>
  <si>
    <t>Northamptonshire</t>
  </si>
  <si>
    <t>E2721</t>
  </si>
  <si>
    <t>North Yorkshire</t>
  </si>
  <si>
    <t>E6127</t>
  </si>
  <si>
    <t>E1121</t>
  </si>
  <si>
    <t>Devon</t>
  </si>
  <si>
    <t>E6161</t>
  </si>
  <si>
    <t>E1421</t>
  </si>
  <si>
    <t>East Sussex</t>
  </si>
  <si>
    <t>E6114</t>
  </si>
  <si>
    <t>E3620</t>
  </si>
  <si>
    <t>Surrey</t>
  </si>
  <si>
    <t>Wiltshire</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</si>
  <si>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</si>
  <si>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</si>
  <si>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</si>
  <si>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</si>
  <si>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</si>
  <si>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</si>
  <si>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</si>
  <si>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</si>
  <si>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</si>
  <si>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</si>
  <si>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</si>
  <si>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</si>
  <si>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</si>
  <si>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</si>
  <si>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</si>
  <si>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</si>
  <si>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</si>
  <si>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</si>
  <si>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</si>
  <si>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</si>
  <si>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</si>
  <si>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</si>
  <si>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</si>
  <si>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</si>
  <si>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</si>
  <si>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</si>
  <si>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</si>
  <si>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</si>
  <si>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</si>
  <si>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</si>
  <si>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</si>
  <si>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</si>
  <si>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</si>
  <si>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</si>
  <si>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</si>
  <si>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</si>
  <si>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</si>
  <si>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</si>
  <si>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</si>
  <si>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</si>
  <si>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</si>
  <si>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</si>
  <si>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</si>
  <si>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</si>
  <si>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</si>
  <si>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Bournemouth</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</si>
  <si>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</si>
  <si>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</si>
  <si>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</si>
  <si>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</si>
  <si>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</si>
  <si>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</si>
  <si>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</si>
  <si>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</si>
  <si>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</si>
  <si>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</si>
  <si>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</si>
  <si>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</si>
  <si>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</si>
  <si>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</si>
  <si>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</si>
  <si>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</si>
  <si>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Weymouth and Portland</t>
  </si>
  <si>
    <t>Windsor and Maidenhead</t>
  </si>
  <si>
    <t>Wokingham</t>
  </si>
  <si>
    <t>York</t>
  </si>
  <si>
    <t>ZZZZ</t>
  </si>
  <si>
    <t>E-code</t>
  </si>
  <si>
    <t>Local Authority</t>
  </si>
  <si>
    <t>E3520</t>
  </si>
  <si>
    <t>Suffolk</t>
  </si>
  <si>
    <t>E1521</t>
  </si>
  <si>
    <t>Essex</t>
  </si>
  <si>
    <t>E6115</t>
  </si>
  <si>
    <t>E1721</t>
  </si>
  <si>
    <t>Hampshire</t>
  </si>
  <si>
    <t>E6117</t>
  </si>
  <si>
    <t>E2437</t>
  </si>
  <si>
    <t>Northampton</t>
  </si>
  <si>
    <t>E2835</t>
  </si>
  <si>
    <t>Norwich</t>
  </si>
  <si>
    <t>E2636</t>
  </si>
  <si>
    <t>E3001</t>
  </si>
  <si>
    <t>E3732</t>
  </si>
  <si>
    <t>E2438</t>
  </si>
  <si>
    <t>Oldham</t>
  </si>
  <si>
    <t>E4204</t>
  </si>
  <si>
    <t>Oxford</t>
  </si>
  <si>
    <t>E3132</t>
  </si>
  <si>
    <t>Pendle</t>
  </si>
  <si>
    <t>E2338</t>
  </si>
  <si>
    <t>E0501</t>
  </si>
  <si>
    <t>E1101</t>
  </si>
  <si>
    <t>E1201</t>
  </si>
  <si>
    <t>E1701</t>
  </si>
  <si>
    <t>Preston</t>
  </si>
  <si>
    <t>E2339</t>
  </si>
  <si>
    <t>Purbeck</t>
  </si>
  <si>
    <t>E1236</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</si>
  <si>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</si>
  <si>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</si>
  <si>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</si>
  <si>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</si>
  <si>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</si>
  <si>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</si>
  <si>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</si>
  <si>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</si>
  <si>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</si>
  <si>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</si>
  <si>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</si>
  <si>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</si>
  <si>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</si>
  <si>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</si>
  <si>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</si>
  <si>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</si>
  <si>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</si>
  <si>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</si>
  <si>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</si>
  <si>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</si>
  <si>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</si>
  <si>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</si>
  <si>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</si>
  <si>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</si>
  <si>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</si>
  <si>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</si>
  <si>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</si>
  <si>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</si>
  <si>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</si>
  <si>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</si>
  <si>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</si>
  <si>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</si>
  <si>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</si>
  <si>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</si>
  <si>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</si>
  <si>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</si>
  <si>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</si>
  <si>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</si>
  <si>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</si>
  <si>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</si>
  <si>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</si>
  <si>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</si>
  <si>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</si>
  <si>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</si>
  <si>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</si>
  <si>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</si>
  <si>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</si>
  <si>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</si>
  <si>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</si>
  <si>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</si>
  <si>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</si>
  <si>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</si>
  <si>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</si>
  <si>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</si>
  <si>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</si>
  <si>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</si>
  <si>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</si>
  <si>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</si>
  <si>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</si>
  <si>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</si>
  <si>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</si>
  <si>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</si>
  <si>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</si>
  <si>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</si>
  <si>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</si>
  <si>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</si>
  <si>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</si>
  <si>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</si>
  <si>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</si>
  <si>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</si>
  <si>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</si>
  <si>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</si>
  <si>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</si>
  <si>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</si>
  <si>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</si>
  <si>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</si>
  <si>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</si>
  <si>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</si>
  <si>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</si>
  <si>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</si>
  <si>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</si>
  <si>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</si>
  <si>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</si>
  <si>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</si>
  <si>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</si>
  <si>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</si>
  <si>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</si>
  <si>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</si>
  <si>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</si>
  <si>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</si>
  <si>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</si>
  <si>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</si>
  <si>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</si>
  <si>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</si>
  <si>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</si>
  <si>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</si>
  <si>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</si>
  <si>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</si>
  <si>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</si>
  <si>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</si>
  <si>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</si>
  <si>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</si>
  <si>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</si>
  <si>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</si>
  <si>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</si>
  <si>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</si>
  <si>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</si>
  <si>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</si>
  <si>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</si>
  <si>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</si>
  <si>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</si>
  <si>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</si>
  <si>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</si>
  <si>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</si>
  <si>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</si>
  <si>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</si>
  <si>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</si>
  <si>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</si>
  <si>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</si>
  <si>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</si>
  <si>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</si>
  <si>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</si>
  <si>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</si>
  <si>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</si>
  <si>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</si>
  <si>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</si>
  <si>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</si>
  <si>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</si>
  <si>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</si>
  <si>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</si>
  <si>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</si>
  <si>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</si>
  <si>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</si>
  <si>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</si>
  <si>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</si>
  <si>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</si>
  <si>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</si>
  <si>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</si>
  <si>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</si>
  <si>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</si>
  <si>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</si>
  <si>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</si>
  <si>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</si>
  <si>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</si>
  <si>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</si>
  <si>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</si>
  <si>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</si>
  <si>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</si>
  <si>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</si>
  <si>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</si>
  <si>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</si>
  <si>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</si>
  <si>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</si>
  <si>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</si>
  <si>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</si>
  <si>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</si>
  <si>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</si>
  <si>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</si>
  <si>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</si>
  <si>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</si>
  <si>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</si>
  <si>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</si>
  <si>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</si>
  <si>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E1301</t>
  </si>
  <si>
    <t>Dartford</t>
  </si>
  <si>
    <t>E2233</t>
  </si>
  <si>
    <t>Daventry</t>
  </si>
  <si>
    <t>E2832</t>
  </si>
  <si>
    <t>E1001</t>
  </si>
  <si>
    <t>Derbyshire Dales</t>
  </si>
  <si>
    <t>E1035</t>
  </si>
  <si>
    <t>Doncaster</t>
  </si>
  <si>
    <t>E4402</t>
  </si>
  <si>
    <t>Dover</t>
  </si>
  <si>
    <t>E2234</t>
  </si>
  <si>
    <t>Dudley</t>
  </si>
  <si>
    <t>E4603</t>
  </si>
  <si>
    <t>Durham</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</si>
  <si>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</si>
  <si>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</si>
  <si>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</si>
  <si>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</si>
  <si>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</si>
  <si>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</si>
  <si>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</si>
  <si>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</si>
  <si>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</si>
  <si>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</si>
  <si>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</si>
  <si>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</si>
  <si>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</si>
  <si>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</si>
  <si>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</si>
  <si>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</si>
  <si>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</si>
  <si>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</si>
  <si>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</si>
  <si>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</si>
  <si>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</si>
  <si>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</si>
  <si>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</si>
  <si>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</si>
  <si>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</si>
  <si>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</si>
  <si>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</si>
  <si>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</si>
  <si>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</si>
  <si>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</si>
  <si>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</si>
  <si>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</si>
  <si>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</si>
  <si>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</si>
  <si>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</si>
  <si>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</si>
  <si>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</si>
  <si>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</si>
  <si>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</si>
  <si>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</si>
  <si>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</si>
  <si>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</si>
  <si>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</si>
  <si>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</si>
  <si>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</si>
  <si>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</si>
  <si>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</si>
  <si>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</si>
  <si>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</si>
  <si>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</si>
  <si>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</si>
  <si>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</si>
  <si>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</si>
  <si>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</si>
  <si>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</si>
  <si>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</si>
  <si>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</si>
  <si>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</si>
  <si>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</si>
  <si>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</si>
  <si>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</si>
  <si>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</si>
  <si>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</si>
  <si>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</si>
  <si>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</si>
  <si>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</si>
  <si>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</si>
  <si>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</si>
  <si>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</si>
  <si>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</si>
  <si>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</si>
  <si>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</si>
  <si>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</si>
  <si>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</si>
  <si>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</si>
  <si>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</si>
  <si>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</si>
  <si>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</si>
  <si>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</si>
  <si>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Please note: All financial information is required to the nearest £ except council tax which is required to the nearest penny.</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</si>
  <si>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</si>
  <si>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</si>
  <si>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</si>
  <si>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</si>
  <si>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</si>
  <si>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</si>
  <si>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</si>
  <si>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</si>
  <si>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</si>
  <si>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</si>
  <si>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</si>
  <si>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</si>
  <si>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</si>
  <si>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</si>
  <si>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</si>
  <si>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</si>
  <si>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</si>
  <si>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</si>
  <si>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</si>
  <si>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</si>
  <si>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</si>
  <si>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</si>
  <si>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</si>
  <si>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</si>
  <si>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</si>
  <si>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</si>
  <si>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</si>
  <si>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</si>
  <si>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</si>
  <si>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</si>
  <si>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</si>
  <si>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</si>
  <si>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</si>
  <si>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</si>
  <si>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</si>
  <si>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</si>
  <si>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Poole</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</si>
  <si>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</si>
  <si>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</si>
  <si>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</si>
  <si>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</si>
  <si>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</si>
  <si>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</si>
  <si>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</si>
  <si>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</si>
  <si>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</si>
  <si>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</si>
  <si>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</si>
  <si>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</si>
  <si>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</si>
  <si>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</si>
  <si>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</si>
  <si>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</si>
  <si>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</si>
  <si>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</si>
  <si>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</si>
  <si>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</si>
  <si>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</si>
  <si>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</si>
  <si>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</si>
  <si>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</si>
  <si>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Shepway</t>
  </si>
  <si>
    <t>E2240</t>
  </si>
  <si>
    <t>E0304</t>
  </si>
  <si>
    <t>Solihull</t>
  </si>
  <si>
    <t>E4605</t>
  </si>
  <si>
    <t>South Bucks</t>
  </si>
  <si>
    <t>E0434</t>
  </si>
  <si>
    <t>South Cambridgeshire</t>
  </si>
  <si>
    <t>E0536</t>
  </si>
  <si>
    <t>South Derbyshire</t>
  </si>
  <si>
    <t>E1039</t>
  </si>
  <si>
    <t>E0103</t>
  </si>
  <si>
    <t>South Hams</t>
  </si>
  <si>
    <t>E1136</t>
  </si>
  <si>
    <t>South Holland</t>
  </si>
  <si>
    <t>E2535</t>
  </si>
  <si>
    <t>E3837</t>
  </si>
  <si>
    <t>Wychavon</t>
  </si>
  <si>
    <t>E1838</t>
  </si>
  <si>
    <t>Wycombe</t>
  </si>
  <si>
    <t>E0435</t>
  </si>
  <si>
    <t>Wyre</t>
  </si>
  <si>
    <t>E2344</t>
  </si>
  <si>
    <t>Wyre Forest</t>
  </si>
  <si>
    <t>E1839</t>
  </si>
  <si>
    <t>E2701</t>
  </si>
  <si>
    <t>EZZZZ</t>
  </si>
  <si>
    <t>Basingstoke &amp; Deane</t>
  </si>
  <si>
    <t>Epsom &amp; Ewell</t>
  </si>
  <si>
    <t>Name of major precepting authority</t>
  </si>
  <si>
    <t>(a)</t>
  </si>
  <si>
    <t>(b)</t>
  </si>
  <si>
    <t>(Police)</t>
  </si>
  <si>
    <t>(County or GLA)</t>
  </si>
  <si>
    <t>(Fire)</t>
  </si>
  <si>
    <t>£</t>
  </si>
  <si>
    <t>(c)</t>
  </si>
  <si>
    <t>COUNCIL TAXES (to nearest penny)</t>
  </si>
  <si>
    <t>Ecode</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</si>
  <si>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</si>
  <si>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</si>
  <si>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</si>
  <si>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</si>
  <si>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</si>
  <si>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</si>
  <si>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</si>
  <si>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</si>
  <si>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</si>
  <si>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</si>
  <si>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</si>
  <si>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</si>
  <si>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</si>
  <si>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</si>
  <si>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</si>
  <si>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</si>
  <si>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</si>
  <si>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</si>
  <si>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</si>
  <si>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</si>
  <si>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</si>
  <si>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</si>
  <si>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</si>
  <si>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</si>
  <si>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</si>
  <si>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</si>
  <si>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</si>
  <si>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</si>
  <si>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</si>
  <si>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</si>
  <si>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</si>
  <si>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</si>
  <si>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</si>
  <si>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</si>
  <si>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</si>
  <si>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</si>
  <si>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</si>
  <si>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</si>
  <si>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E0704</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</si>
  <si>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</si>
  <si>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</si>
  <si>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</si>
  <si>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</si>
  <si>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</si>
  <si>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</si>
  <si>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</si>
  <si>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</si>
  <si>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</si>
  <si>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</si>
  <si>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</si>
  <si>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</si>
  <si>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</si>
  <si>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</si>
  <si>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</si>
  <si>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</si>
  <si>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</si>
  <si>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</si>
  <si>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</si>
  <si>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</si>
  <si>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</si>
  <si>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</si>
  <si>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</si>
  <si>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</si>
  <si>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</si>
  <si>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</si>
  <si>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</si>
  <si>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</si>
  <si>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</si>
  <si>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</si>
  <si>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</si>
  <si>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</si>
  <si>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</si>
  <si>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</si>
  <si>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</si>
  <si>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</si>
  <si>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</si>
  <si>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</si>
  <si>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</si>
  <si>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</si>
  <si>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</si>
  <si>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</si>
  <si>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</si>
  <si>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</si>
  <si>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</si>
  <si>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</si>
  <si>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</si>
  <si>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</si>
  <si>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</si>
  <si>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</si>
  <si>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</si>
  <si>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</si>
  <si>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</si>
  <si>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E6144</t>
  </si>
  <si>
    <t>E6146</t>
  </si>
  <si>
    <t>West Midlands Fire</t>
  </si>
  <si>
    <t>E6142</t>
  </si>
  <si>
    <t>Greater Manchester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</si>
  <si>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</si>
  <si>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</si>
  <si>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</si>
  <si>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</si>
  <si>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</si>
  <si>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</si>
  <si>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</si>
  <si>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</si>
  <si>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</si>
  <si>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</si>
  <si>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</si>
  <si>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</si>
  <si>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</si>
  <si>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</si>
  <si>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</si>
  <si>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</si>
  <si>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</si>
  <si>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</si>
  <si>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</si>
  <si>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</si>
  <si>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</si>
  <si>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</si>
  <si>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</si>
  <si>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</si>
  <si>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</si>
  <si>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</si>
  <si>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</si>
  <si>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</si>
  <si>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</si>
  <si>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</si>
  <si>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</si>
  <si>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</si>
  <si>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</si>
  <si>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</si>
  <si>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</si>
  <si>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</si>
  <si>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</si>
  <si>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</si>
  <si>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</si>
  <si>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</si>
  <si>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</si>
  <si>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</si>
  <si>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</si>
  <si>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</si>
  <si>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 xml:space="preserve"> Select your local authority's name from this list</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</si>
  <si>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</si>
  <si>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</si>
  <si>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</si>
  <si>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</si>
  <si>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</si>
  <si>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</si>
  <si>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</si>
  <si>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</si>
  <si>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</si>
  <si>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</si>
  <si>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</si>
  <si>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</si>
  <si>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</si>
  <si>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</si>
  <si>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</si>
  <si>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</si>
  <si>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</si>
  <si>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</si>
  <si>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</si>
  <si>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</si>
  <si>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</si>
  <si>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</si>
  <si>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</si>
  <si>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</si>
  <si>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</si>
  <si>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E1731</t>
  </si>
  <si>
    <t>SD</t>
  </si>
  <si>
    <t>UA</t>
  </si>
  <si>
    <t>Contact Name:</t>
  </si>
  <si>
    <t>2015-16</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</si>
  <si>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</si>
  <si>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</si>
  <si>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</si>
  <si>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</si>
  <si>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</si>
  <si>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</si>
  <si>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</si>
  <si>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</si>
  <si>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</si>
  <si>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</si>
  <si>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</si>
  <si>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</si>
  <si>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</si>
  <si>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</si>
  <si>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South Yorkshire Police and Crime Commissioner and Chief Constable</t>
  </si>
  <si>
    <t xml:space="preserve">South Yorkshire Fire </t>
  </si>
  <si>
    <t>Essex Police and Crime Commissioner and Chief Constable</t>
  </si>
  <si>
    <t>Essex Fire</t>
  </si>
  <si>
    <t>Hampshire Police and Crime Commissioner and Chief Constable</t>
  </si>
  <si>
    <t>Hampshire Fire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</si>
  <si>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</si>
  <si>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</si>
  <si>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</si>
  <si>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</si>
  <si>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</si>
  <si>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</si>
  <si>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</si>
  <si>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</si>
  <si>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</si>
  <si>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Greater Manchester Police and Crime Commissioner and Chief Constable</t>
  </si>
  <si>
    <t>Lincolnshire Police and Crime Commissioner and Chief Constable</t>
  </si>
  <si>
    <t>Dorset Police and Crime Commissioner and Chief Constable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</si>
  <si>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</si>
  <si>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</si>
  <si>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</si>
  <si>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</si>
  <si>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</si>
  <si>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</si>
  <si>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</si>
  <si>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</si>
  <si>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</si>
  <si>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</si>
  <si>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Staffordshire Fire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</si>
  <si>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</si>
  <si>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</si>
  <si>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</si>
  <si>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</si>
  <si>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</si>
  <si>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</si>
  <si>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North Yorkshire Fire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</si>
  <si>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</si>
  <si>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</si>
  <si>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</si>
  <si>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</si>
  <si>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</si>
  <si>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</si>
  <si>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</si>
  <si>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</si>
  <si>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</si>
  <si>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</si>
  <si>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</si>
  <si>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</si>
  <si>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</si>
  <si>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</si>
  <si>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</si>
  <si>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MD</t>
  </si>
  <si>
    <t>12. Is the council tax your authority set subject to a referendum?</t>
  </si>
  <si>
    <t>13. Are one or more precepting authorities in your area holding a referendum?</t>
  </si>
  <si>
    <t xml:space="preserve">14. Average council tax of major precepting authorities in the billing authority's area </t>
  </si>
  <si>
    <t>3a. The amount of any levies and special levies issued for the year, or anticipated in pursuance of regulations under section 74 or 75 of the 1988 Act included in line 3.</t>
  </si>
  <si>
    <t>COUNCIL TAX REQUIREMENT RETURN (CTR2)</t>
  </si>
  <si>
    <t>For completion by major precepting authorities (except the GLA)</t>
  </si>
  <si>
    <t>Select your local authority's name from this list</t>
  </si>
  <si>
    <t>1. Council Tax Requirement</t>
  </si>
  <si>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</si>
  <si>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</si>
  <si>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</si>
  <si>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</si>
  <si>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</si>
  <si>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</si>
  <si>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</si>
  <si>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</si>
  <si>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</si>
  <si>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</si>
  <si>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</si>
  <si>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</si>
  <si>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</si>
  <si>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</si>
  <si>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</si>
  <si>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</si>
  <si>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</si>
  <si>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</si>
  <si>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</si>
  <si>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</si>
  <si>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</si>
  <si>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</si>
  <si>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</si>
  <si>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</si>
  <si>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</si>
  <si>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E7042</t>
  </si>
  <si>
    <t>Hampshire Combined Fire Authority</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</si>
  <si>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</si>
  <si>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</si>
  <si>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</si>
  <si>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</si>
  <si>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</si>
  <si>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</si>
  <si>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</si>
  <si>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</si>
  <si>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</si>
  <si>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</si>
  <si>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</si>
  <si>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</si>
  <si>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</si>
  <si>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</si>
  <si>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</si>
  <si>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North Yorkshire Combined Fire Authority</t>
  </si>
  <si>
    <t>E7027</t>
  </si>
  <si>
    <t>E7028</t>
  </si>
  <si>
    <t>E7045</t>
  </si>
  <si>
    <t>Nottinghamshire Combined Fire Authority</t>
  </si>
  <si>
    <t>E7030</t>
  </si>
  <si>
    <t>Shropshire Combined Fire Authority</t>
  </si>
  <si>
    <t>South Yorkshire Fire &amp; CD Authority</t>
  </si>
  <si>
    <t>E7044</t>
  </si>
  <si>
    <t>Staffordshire Combined Fire Authority</t>
  </si>
  <si>
    <t>E7034</t>
  </si>
  <si>
    <t>E7035</t>
  </si>
  <si>
    <t>E7036</t>
  </si>
  <si>
    <t>E7053</t>
  </si>
  <si>
    <t>E7054</t>
  </si>
  <si>
    <t>Tyne and Wear Fire &amp; CD Authority</t>
  </si>
  <si>
    <t>E7037</t>
  </si>
  <si>
    <t>E7055</t>
  </si>
  <si>
    <t>West Midlands Fire Authority</t>
  </si>
  <si>
    <t>E7046</t>
  </si>
  <si>
    <t>West Yorkshire Fire &amp; CD Authority</t>
  </si>
  <si>
    <t>E7047</t>
  </si>
  <si>
    <t>Wiltshire Combined Fire Authority</t>
  </si>
  <si>
    <t>E7039</t>
  </si>
  <si>
    <t>County or GLA</t>
  </si>
  <si>
    <t>CTB</t>
  </si>
  <si>
    <t>England</t>
  </si>
  <si>
    <t>COUNCIL TAX REQUIREMENT RETURN (CTR3)</t>
  </si>
  <si>
    <t>For completion by the Greater London Authority</t>
  </si>
  <si>
    <t>Please note:  All financial information is required to the nearest £ except council tax which is required to the nearest penny.</t>
  </si>
  <si>
    <t>The budget requirement figures shown should be the combined GLA and Mayor figures.</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</si>
  <si>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</si>
  <si>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</si>
  <si>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</si>
  <si>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</si>
  <si>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</si>
  <si>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</si>
  <si>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</si>
  <si>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</si>
  <si>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</si>
  <si>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</si>
  <si>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</si>
  <si>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</si>
  <si>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</si>
  <si>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</si>
  <si>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</si>
  <si>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</si>
  <si>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</si>
  <si>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</si>
  <si>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</si>
  <si>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t>
  </si>
  <si>
    <t>CFA</t>
  </si>
  <si>
    <t>OLB</t>
  </si>
  <si>
    <t>SC</t>
  </si>
  <si>
    <t>ILB</t>
  </si>
  <si>
    <t>GLA</t>
  </si>
  <si>
    <t>MF</t>
  </si>
  <si>
    <t>Eng</t>
  </si>
  <si>
    <t>3a. Levies and special levies</t>
  </si>
  <si>
    <t>4. Tax base (after council tax reduction scheme)</t>
  </si>
  <si>
    <t>Precepting authorities</t>
  </si>
  <si>
    <t>Billing authorities</t>
  </si>
  <si>
    <t>Metropolitan Districts</t>
  </si>
  <si>
    <t>Metropolitan Fire</t>
  </si>
  <si>
    <t>Shire Counties</t>
  </si>
  <si>
    <t>Combined Fire Authorities</t>
  </si>
  <si>
    <t>Police authorities (incl Met Police)</t>
  </si>
  <si>
    <t>Police authorities ex Met Police</t>
  </si>
  <si>
    <t>2. Parish precepts</t>
  </si>
  <si>
    <t>London Boroughs less CoL</t>
  </si>
  <si>
    <t>Whole of GLA's area</t>
  </si>
  <si>
    <t>Tax Base</t>
  </si>
  <si>
    <t>Please email to : ctr.statistics@communities.gsi.gov.uk</t>
  </si>
  <si>
    <t>2016-17</t>
  </si>
  <si>
    <t xml:space="preserve">1. Council Tax Requirement for billing authority including special expenses, local precepts and Adult Social Care Precept. </t>
  </si>
  <si>
    <t>3. Council Tax Requirement for billing authority (including special expenses and Adult Social Care precept, but excluding local precepts) (line 1 - line 2)</t>
  </si>
  <si>
    <t>5. Estimated collection rate (%)</t>
  </si>
  <si>
    <t>6. Tax base adjustment (contributions in lieu of Class O exempt dwellings)</t>
  </si>
  <si>
    <t xml:space="preserve">7. Council tax base for billing authority's area for council tax setting purposes (line 4 x line 5 + line 6). </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</si>
  <si>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</si>
  <si>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</si>
  <si>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</si>
  <si>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t>
  </si>
  <si>
    <t>15. Average (Band D 2 adult equivalent) council tax for area of the billing authority including both local and major precepts.  (Lines 8 + 14(a) + 14(b) + 14(c))</t>
  </si>
  <si>
    <t>Column 1 / line 7</t>
  </si>
  <si>
    <t>16. All parishes that exist in the authority's area in 2016-17 (whether they set a precept or not)</t>
  </si>
  <si>
    <t>17. Charter Trustees in the authority's area - 2016-17</t>
  </si>
  <si>
    <t>18. Precepting parishes, Charter Trustees and Temples in the authority's area setting a precept in 2016-17</t>
  </si>
  <si>
    <t>Please email to CTr.statistics@communities.gsi.gov.uk</t>
  </si>
  <si>
    <r>
      <t xml:space="preserve">Please note: All financial information is required to the nearest £ </t>
    </r>
    <r>
      <rPr>
        <b/>
        <u/>
        <sz val="12"/>
        <color indexed="10"/>
        <rFont val="Arial"/>
        <family val="2"/>
      </rPr>
      <t>except</t>
    </r>
    <r>
      <rPr>
        <b/>
        <sz val="12"/>
        <color indexed="10"/>
        <rFont val="Arial"/>
        <family val="2"/>
      </rPr>
      <t xml:space="preserve"> council tax (line 3) which is required to the nearest penny.</t>
    </r>
  </si>
  <si>
    <t>1a. The amount of any levies and special levies issued for the year, or anticipated in pursuance of regulations under section 74 or 75 of the 1988 Act included in line 1.</t>
  </si>
  <si>
    <t>2. Council tax base for the major precepting authority's area for precept purposes after council tax reduction scheme (to 1 decimal place)</t>
  </si>
  <si>
    <t>3. Average (Band D 2 Adult equivalent) council tax of major precepting authority (line 1 / line 2)</t>
  </si>
  <si>
    <t>4. Total Adult Social Care precept</t>
  </si>
  <si>
    <t>Please email to ctr.statistics@communities.gsi.gov.uk</t>
  </si>
  <si>
    <t>E6162</t>
  </si>
  <si>
    <t>Dorset and Wiltshire Fire and Rescue Authority</t>
  </si>
  <si>
    <t>Line 1</t>
  </si>
  <si>
    <t>Line 2</t>
  </si>
  <si>
    <t>Line 3</t>
  </si>
  <si>
    <t>Line 3a</t>
  </si>
  <si>
    <t>Line 4</t>
  </si>
  <si>
    <t>Line 5</t>
  </si>
  <si>
    <t>Line 6</t>
  </si>
  <si>
    <t>Line 7</t>
  </si>
  <si>
    <t>Line 8</t>
  </si>
  <si>
    <t>Line 9</t>
  </si>
  <si>
    <t>Line 10</t>
  </si>
  <si>
    <t>Line 12</t>
  </si>
  <si>
    <t>Line 13</t>
  </si>
  <si>
    <t>Line 15</t>
  </si>
  <si>
    <t>Line 14a</t>
  </si>
  <si>
    <t>Line 14c</t>
  </si>
  <si>
    <t>Line 14b</t>
  </si>
  <si>
    <t>Line 16a</t>
  </si>
  <si>
    <t>Line 16b</t>
  </si>
  <si>
    <t>Line 17a</t>
  </si>
  <si>
    <t>Line 17b</t>
  </si>
  <si>
    <t>Line 18a</t>
  </si>
  <si>
    <t>Line 18b</t>
  </si>
  <si>
    <t>Line 1a</t>
  </si>
  <si>
    <t>6. Is your authority holding a referendum?</t>
  </si>
  <si>
    <t>Line 11 a</t>
  </si>
  <si>
    <t>Line 11 b</t>
  </si>
  <si>
    <t>10. Total Adult Social Care precept (£)</t>
  </si>
  <si>
    <t>Line 5 a</t>
  </si>
  <si>
    <t>Line 5 b</t>
  </si>
  <si>
    <t>3. Council Tax Requirement for billing authority (including special expenses and Adult Social Care precept, but excluding local precepts)</t>
  </si>
  <si>
    <t>7. Council tax base for council tax setting purposes</t>
  </si>
  <si>
    <t>8. Average (Band D 2 Adult equivalent) council tax (including Adult Social Care precept and local precepts)</t>
  </si>
  <si>
    <t>Dorset &amp; Wiltshire Fire</t>
  </si>
  <si>
    <t>9. Average (Band D 2 Adult equivalent) council tax (including Adult Social Care precept and excluding local precepts)</t>
  </si>
  <si>
    <t>11a. Adult Social Care precept element of the 2017-18 Average (Band D 2 Adult equivalent) council tax (£)</t>
  </si>
  <si>
    <t>2017-18</t>
  </si>
  <si>
    <t>11b. Adult Social Care precept as a percentage of the 2016-17 Average Band D 2 Adult equivalent council tax, excluding local precepts, (maximum 2%)</t>
  </si>
  <si>
    <t xml:space="preserve">2017-18 </t>
  </si>
  <si>
    <t>15. Average (Band D 2 adult equivalent) council tax for area of the billing authority including both local and major precepts.  (Lines 8+ 14(a) + 14(b) + 14(c))</t>
  </si>
  <si>
    <t>2016-2017</t>
  </si>
  <si>
    <t>2017-2018</t>
  </si>
  <si>
    <t>Error</t>
  </si>
  <si>
    <t>5a. Adult Social Care precept element of the 2017-18 Average (Band D 2 Adult equivalent) council tax (£)</t>
  </si>
  <si>
    <t>5a. Adult Social Care precept as a percentage of the 2017-18 Average Band D 2 Adult equivalent council tax (maximum 3%)</t>
  </si>
  <si>
    <t>11b. Adult Social Care precept as a percentage of the 2017-18 Average Band D 2 Adult equivalent council tax, excluding local precepts, (maximum 3%)</t>
  </si>
  <si>
    <t>16. All parishes that exist in the authority's area in 2017-18 (whether they set a precept or not)</t>
  </si>
  <si>
    <t>17. Charter Trustees in the authority's area - 2017-18</t>
  </si>
  <si>
    <t>18. Precepting parishes, Charter Trustees and Temples in the authority's area setting a precept in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</si>
</sst>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0000"/>
    <numFmt numFmtId="167" formatCode="0.0%"/>
    <numFmt numFmtId="168" formatCode="_(* #,##0_);_(* \(#,##0\);_(* &quot;-&quot;??_);_(@_)"/>
    <numFmt numFmtId="169" formatCode="_(* #,##0.0_);_(* \(#,##0.0\);_(* &quot;-&quot;??_);_(@_)"/>
    <numFmt numFmtId="170" formatCode="_-* #,##0_-;\-* #,##0_-;_-* &quot;-&quot;??_-;_-@_-"/>
  </numFmts>
  <fonts count="94" x14ac:knownFonts="1">
    <font>
      <sz val="10"/>
      <name val="Arial"/>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i/>
      <sz val="13"/>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16"/>
      <color indexed="9"/>
      <name val="Arial"/>
      <family val="2"/>
    </font>
    <font>
      <sz val="9"/>
      <color indexed="9"/>
      <name val="Arial"/>
      <family val="2"/>
    </font>
    <font>
      <b/>
      <u/>
      <sz val="13"/>
      <name val="Arial"/>
      <family val="2"/>
    </font>
    <font>
      <sz val="10"/>
      <name val="Arial"/>
      <family val="2"/>
    </font>
    <font>
      <b/>
      <sz val="16"/>
      <color indexed="9"/>
      <name val="Arial"/>
      <family val="2"/>
    </font>
    <font>
      <b/>
      <u/>
      <sz val="12"/>
      <color indexed="10"/>
      <name val="Arial"/>
      <family val="2"/>
    </font>
    <font>
      <b/>
      <sz val="12"/>
      <color indexed="8"/>
      <name val="Arial"/>
      <family val="2"/>
    </font>
    <font>
      <b/>
      <u/>
      <sz val="16"/>
      <name val="Arial"/>
      <family val="2"/>
    </font>
    <font>
      <sz val="10"/>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0"/>
      <color theme="6" tint="0.79998168889431442"/>
      <name val="Arial"/>
      <family val="2"/>
    </font>
    <font>
      <b/>
      <sz val="48"/>
      <color rgb="FFFF000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b/>
      <u/>
      <sz val="10"/>
      <color rgb="FFFF0000"/>
      <name val="Arial"/>
      <family val="2"/>
    </font>
    <font>
      <b/>
      <sz val="10"/>
      <color rgb="FFFF0000"/>
      <name val="Arial"/>
      <family val="2"/>
    </font>
    <font>
      <sz val="14"/>
      <color rgb="FFFF0000"/>
      <name val="Arial"/>
      <family val="2"/>
    </font>
    <font>
      <sz val="13"/>
      <color rgb="FFFF0000"/>
      <name val="Arial"/>
      <family val="2"/>
    </font>
    <font>
      <b/>
      <sz val="10"/>
      <color theme="0"/>
      <name val="Arial"/>
      <family val="2"/>
    </font>
    <font>
      <b/>
      <sz val="13"/>
      <color rgb="FFFF0000"/>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top/>
      <bottom style="thin">
        <color theme="1"/>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style="thin">
        <color theme="0"/>
      </bottom>
      <diagonal/>
    </border>
    <border>
      <left style="medium">
        <color theme="0"/>
      </left>
      <right style="thin">
        <color indexed="64"/>
      </right>
      <top style="medium">
        <color theme="0"/>
      </top>
      <bottom style="medium">
        <color theme="0"/>
      </bottom>
      <diagonal/>
    </border>
    <border>
      <left/>
      <right/>
      <top style="medium">
        <color theme="0"/>
      </top>
      <bottom style="medium">
        <color theme="0"/>
      </bottom>
      <diagonal/>
    </border>
  </borders>
  <cellStyleXfs count="165">
    <xf numFmtId="0" fontId="0" fillId="0" borderId="0"/>
    <xf numFmtId="0" fontId="3"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16" borderId="1" applyNumberFormat="0" applyAlignment="0" applyProtection="0"/>
    <xf numFmtId="0" fontId="40" fillId="16" borderId="1" applyNumberFormat="0" applyAlignment="0" applyProtection="0"/>
    <xf numFmtId="0" fontId="40" fillId="16" borderId="1" applyNumberFormat="0" applyAlignment="0" applyProtection="0"/>
    <xf numFmtId="3" fontId="3" fillId="17" borderId="2">
      <alignment horizontal="right"/>
    </xf>
    <xf numFmtId="3" fontId="3" fillId="17" borderId="2">
      <alignment horizontal="right"/>
    </xf>
    <xf numFmtId="3" fontId="2" fillId="17" borderId="3">
      <alignment horizontal="right"/>
    </xf>
    <xf numFmtId="3" fontId="3" fillId="17" borderId="3">
      <alignment horizontal="right"/>
    </xf>
    <xf numFmtId="3" fontId="3" fillId="17" borderId="3">
      <alignment horizontal="right"/>
    </xf>
    <xf numFmtId="0" fontId="41" fillId="18" borderId="4" applyNumberFormat="0" applyAlignment="0" applyProtection="0"/>
    <xf numFmtId="0" fontId="41" fillId="18" borderId="4" applyNumberFormat="0" applyAlignment="0" applyProtection="0"/>
    <xf numFmtId="0" fontId="41" fillId="18" borderId="4" applyNumberFormat="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4" fillId="0" borderId="5"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8" fillId="0" borderId="8"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15" fillId="0" borderId="0"/>
    <xf numFmtId="0" fontId="5" fillId="0" borderId="0"/>
    <xf numFmtId="0" fontId="3" fillId="0" borderId="0"/>
    <xf numFmtId="0" fontId="3" fillId="0" borderId="0"/>
    <xf numFmtId="0" fontId="15" fillId="0" borderId="0"/>
    <xf numFmtId="0" fontId="3" fillId="0" borderId="0"/>
    <xf numFmtId="0" fontId="5" fillId="0" borderId="0"/>
    <xf numFmtId="0" fontId="15" fillId="0" borderId="0"/>
    <xf numFmtId="0" fontId="3" fillId="0" borderId="0"/>
    <xf numFmtId="0" fontId="3" fillId="0" borderId="0"/>
    <xf numFmtId="0" fontId="3" fillId="0" borderId="0"/>
    <xf numFmtId="0" fontId="72" fillId="0" borderId="0"/>
    <xf numFmtId="0" fontId="66" fillId="0" borderId="0"/>
    <xf numFmtId="0" fontId="72" fillId="0" borderId="0"/>
    <xf numFmtId="0" fontId="5"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50" fillId="16" borderId="10" applyNumberFormat="0" applyAlignment="0" applyProtection="0"/>
    <xf numFmtId="0" fontId="50" fillId="16" borderId="10" applyNumberFormat="0" applyAlignment="0" applyProtection="0"/>
    <xf numFmtId="0" fontId="50" fillId="16"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99">
    <xf numFmtId="0" fontId="0" fillId="0" borderId="0" xfId="0"/>
    <xf numFmtId="0" fontId="7" fillId="19" borderId="0" xfId="0" applyFont="1" applyFill="1" applyBorder="1" applyAlignment="1" applyProtection="1">
      <alignment horizontal="centerContinuous"/>
    </xf>
    <xf numFmtId="3" fontId="17"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3" fillId="0" borderId="0" xfId="0" applyFont="1" applyBorder="1" applyProtection="1"/>
    <xf numFmtId="0" fontId="24" fillId="20" borderId="0" xfId="0" applyFont="1" applyFill="1" applyBorder="1" applyAlignment="1" applyProtection="1">
      <alignment horizontal="centerContinuous"/>
    </xf>
    <xf numFmtId="0" fontId="0" fillId="20" borderId="17" xfId="0" applyFill="1" applyBorder="1" applyProtection="1"/>
    <xf numFmtId="0" fontId="7" fillId="20" borderId="18" xfId="0" applyFont="1" applyFill="1" applyBorder="1" applyAlignment="1" applyProtection="1">
      <alignment horizontal="centerContinuous"/>
    </xf>
    <xf numFmtId="0" fontId="8" fillId="20" borderId="18" xfId="0" applyFont="1" applyFill="1" applyBorder="1" applyAlignment="1" applyProtection="1">
      <alignment horizontal="centerContinuous"/>
    </xf>
    <xf numFmtId="0" fontId="0" fillId="19" borderId="13" xfId="0" applyFill="1" applyBorder="1" applyProtection="1"/>
    <xf numFmtId="0" fontId="7" fillId="19" borderId="14" xfId="0" applyFont="1" applyFill="1" applyBorder="1" applyAlignment="1" applyProtection="1">
      <alignment horizontal="centerContinuous"/>
    </xf>
    <xf numFmtId="0" fontId="8"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8" fillId="19" borderId="0" xfId="0" applyFont="1" applyFill="1" applyBorder="1" applyAlignment="1" applyProtection="1">
      <alignment horizontal="centerContinuous"/>
    </xf>
    <xf numFmtId="0" fontId="27" fillId="19" borderId="0" xfId="0" applyFont="1" applyFill="1" applyBorder="1" applyProtection="1"/>
    <xf numFmtId="0" fontId="9" fillId="19" borderId="0" xfId="0" applyFont="1" applyFill="1" applyBorder="1" applyProtection="1"/>
    <xf numFmtId="0" fontId="7" fillId="19" borderId="0" xfId="0" applyFont="1" applyFill="1" applyBorder="1" applyProtection="1"/>
    <xf numFmtId="0" fontId="6" fillId="19" borderId="0" xfId="0" applyFont="1" applyFill="1" applyBorder="1" applyProtection="1"/>
    <xf numFmtId="0" fontId="5" fillId="19" borderId="0" xfId="0" applyFont="1" applyFill="1" applyBorder="1" applyProtection="1"/>
    <xf numFmtId="0" fontId="0" fillId="19" borderId="17" xfId="0" applyFill="1" applyBorder="1" applyProtection="1"/>
    <xf numFmtId="0" fontId="0" fillId="19" borderId="18" xfId="0" applyFill="1" applyBorder="1" applyProtection="1"/>
    <xf numFmtId="0" fontId="7" fillId="19" borderId="0" xfId="0" applyFont="1" applyFill="1" applyBorder="1" applyAlignment="1" applyProtection="1">
      <alignment horizontal="center"/>
    </xf>
    <xf numFmtId="0" fontId="8" fillId="19" borderId="0" xfId="0" applyFont="1" applyFill="1" applyBorder="1" applyAlignment="1" applyProtection="1">
      <alignment horizontal="center"/>
    </xf>
    <xf numFmtId="0" fontId="24" fillId="19" borderId="0" xfId="0" quotePrefix="1" applyFont="1" applyFill="1" applyBorder="1" applyAlignment="1" applyProtection="1">
      <alignment horizontal="center"/>
    </xf>
    <xf numFmtId="0" fontId="24" fillId="19" borderId="0" xfId="0" applyFont="1" applyFill="1" applyBorder="1" applyAlignment="1" applyProtection="1">
      <alignment horizontal="center"/>
    </xf>
    <xf numFmtId="0" fontId="17" fillId="19" borderId="0" xfId="0" applyFont="1" applyFill="1" applyBorder="1" applyAlignment="1" applyProtection="1">
      <alignment horizontal="right" vertical="center" indent="3"/>
    </xf>
    <xf numFmtId="0" fontId="21" fillId="19" borderId="0" xfId="0" applyFont="1" applyFill="1" applyBorder="1" applyAlignment="1" applyProtection="1">
      <alignment horizontal="center"/>
    </xf>
    <xf numFmtId="0" fontId="20" fillId="0" borderId="0" xfId="0" applyFont="1" applyBorder="1" applyProtection="1"/>
    <xf numFmtId="0" fontId="17" fillId="19" borderId="14" xfId="0" applyFont="1" applyFill="1" applyBorder="1" applyAlignment="1" applyProtection="1">
      <alignment horizontal="right" vertical="center" indent="1"/>
    </xf>
    <xf numFmtId="0" fontId="24" fillId="19" borderId="0" xfId="0" applyFont="1" applyFill="1" applyBorder="1" applyAlignment="1" applyProtection="1">
      <alignment vertical="center"/>
    </xf>
    <xf numFmtId="0" fontId="25" fillId="19" borderId="0" xfId="0" applyFont="1" applyFill="1" applyBorder="1" applyAlignment="1" applyProtection="1">
      <alignment horizontal="left" vertical="center"/>
    </xf>
    <xf numFmtId="0" fontId="15" fillId="19" borderId="0" xfId="0" applyFont="1" applyFill="1" applyBorder="1" applyAlignment="1" applyProtection="1">
      <alignment horizontal="left" vertical="center"/>
    </xf>
    <xf numFmtId="0" fontId="24" fillId="19" borderId="0" xfId="0" applyFont="1" applyFill="1" applyBorder="1" applyAlignment="1" applyProtection="1">
      <alignment horizontal="left" vertical="center"/>
    </xf>
    <xf numFmtId="0" fontId="0" fillId="0" borderId="0" xfId="0" applyBorder="1" applyAlignment="1" applyProtection="1"/>
    <xf numFmtId="0" fontId="19" fillId="19"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wrapText="1"/>
    </xf>
    <xf numFmtId="0" fontId="8" fillId="19" borderId="14" xfId="0" applyFont="1" applyFill="1" applyBorder="1" applyAlignment="1" applyProtection="1">
      <alignment horizontal="left" vertical="center"/>
    </xf>
    <xf numFmtId="3" fontId="15" fillId="19" borderId="14" xfId="0" applyNumberFormat="1" applyFont="1" applyFill="1" applyBorder="1" applyAlignment="1" applyProtection="1">
      <alignment horizontal="right" vertical="center" indent="3"/>
    </xf>
    <xf numFmtId="0" fontId="7" fillId="19" borderId="14" xfId="0" applyFont="1" applyFill="1" applyBorder="1" applyAlignment="1" applyProtection="1">
      <alignment horizontal="center"/>
    </xf>
    <xf numFmtId="0" fontId="24" fillId="19" borderId="0" xfId="0" quotePrefix="1" applyFont="1" applyFill="1" applyBorder="1" applyAlignment="1" applyProtection="1">
      <alignment horizontal="left"/>
    </xf>
    <xf numFmtId="3" fontId="25" fillId="19" borderId="0" xfId="0" applyNumberFormat="1" applyFont="1" applyFill="1" applyBorder="1" applyAlignment="1" applyProtection="1">
      <alignment horizontal="right" vertical="center" indent="3"/>
    </xf>
    <xf numFmtId="0" fontId="24" fillId="19" borderId="0" xfId="0" applyFont="1" applyFill="1" applyBorder="1" applyAlignment="1" applyProtection="1">
      <alignment horizontal="center" vertical="center"/>
    </xf>
    <xf numFmtId="0" fontId="24" fillId="19" borderId="0" xfId="0" quotePrefix="1" applyFont="1" applyFill="1" applyBorder="1" applyAlignment="1" applyProtection="1">
      <alignment horizontal="center" vertical="center"/>
    </xf>
    <xf numFmtId="0" fontId="28" fillId="19"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xf>
    <xf numFmtId="0" fontId="20" fillId="19" borderId="0" xfId="0" applyFont="1" applyFill="1" applyBorder="1" applyAlignment="1" applyProtection="1">
      <alignment horizontal="left" vertical="center"/>
    </xf>
    <xf numFmtId="0" fontId="7"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7" fillId="19" borderId="0" xfId="0" applyFont="1" applyFill="1" applyBorder="1" applyAlignment="1" applyProtection="1">
      <alignment horizontal="left" vertical="center"/>
    </xf>
    <xf numFmtId="0" fontId="7" fillId="19" borderId="14" xfId="0" applyFont="1" applyFill="1" applyBorder="1" applyAlignment="1" applyProtection="1">
      <alignment horizontal="left" vertical="center"/>
    </xf>
    <xf numFmtId="3" fontId="7"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7" fillId="19" borderId="18" xfId="0" applyFont="1" applyFill="1" applyBorder="1" applyAlignment="1" applyProtection="1">
      <alignment horizontal="center"/>
    </xf>
    <xf numFmtId="0" fontId="0" fillId="0" borderId="0" xfId="0" applyProtection="1"/>
    <xf numFmtId="0" fontId="7"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1"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5" fillId="19" borderId="0" xfId="115" quotePrefix="1" applyNumberFormat="1" applyFont="1" applyFill="1" applyBorder="1" applyAlignment="1" applyProtection="1">
      <alignment horizontal="center"/>
    </xf>
    <xf numFmtId="0" fontId="17" fillId="19" borderId="0" xfId="0" applyFont="1" applyFill="1" applyBorder="1" applyAlignment="1" applyProtection="1">
      <alignment horizontal="right" vertical="center" indent="1"/>
    </xf>
    <xf numFmtId="0" fontId="8" fillId="19" borderId="14" xfId="0" applyFont="1" applyFill="1" applyBorder="1" applyAlignment="1" applyProtection="1">
      <alignment horizontal="center"/>
    </xf>
    <xf numFmtId="0" fontId="26" fillId="19" borderId="0" xfId="0" quotePrefix="1" applyFont="1" applyFill="1" applyBorder="1" applyAlignment="1" applyProtection="1">
      <alignment horizontal="left" vertical="center"/>
    </xf>
    <xf numFmtId="0" fontId="8" fillId="19" borderId="0" xfId="0" applyFont="1" applyFill="1" applyBorder="1" applyAlignment="1" applyProtection="1">
      <alignment horizontal="center" wrapText="1"/>
    </xf>
    <xf numFmtId="0" fontId="24" fillId="0" borderId="0" xfId="0" applyFont="1" applyFill="1" applyBorder="1" applyAlignment="1" applyProtection="1">
      <alignment vertical="center"/>
    </xf>
    <xf numFmtId="0" fontId="0" fillId="0" borderId="0" xfId="0" applyFill="1" applyBorder="1" applyAlignment="1" applyProtection="1">
      <alignment horizontal="left"/>
    </xf>
    <xf numFmtId="0" fontId="29" fillId="21" borderId="25" xfId="0" applyFont="1" applyFill="1" applyBorder="1" applyAlignment="1" applyProtection="1">
      <alignment horizontal="right" vertical="center"/>
    </xf>
    <xf numFmtId="0" fontId="20" fillId="19" borderId="0" xfId="0" applyFont="1" applyFill="1" applyBorder="1" applyAlignment="1" applyProtection="1">
      <alignment horizontal="right" vertical="center" indent="3"/>
    </xf>
    <xf numFmtId="0" fontId="24" fillId="19" borderId="0" xfId="0" applyFont="1" applyFill="1" applyBorder="1" applyAlignment="1" applyProtection="1">
      <alignment horizontal="left" vertical="top" wrapText="1"/>
    </xf>
    <xf numFmtId="0" fontId="24" fillId="19" borderId="0" xfId="0" applyFont="1" applyFill="1" applyBorder="1" applyAlignment="1" applyProtection="1">
      <alignment horizontal="left"/>
    </xf>
    <xf numFmtId="0" fontId="15" fillId="19" borderId="16"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3" fillId="0" borderId="0" xfId="0" applyFont="1"/>
    <xf numFmtId="0" fontId="15" fillId="22" borderId="0" xfId="0" applyFont="1" applyFill="1"/>
    <xf numFmtId="0" fontId="15" fillId="22" borderId="0" xfId="0" applyFont="1" applyFill="1" applyBorder="1"/>
    <xf numFmtId="0" fontId="0" fillId="22" borderId="0" xfId="0" applyFill="1"/>
    <xf numFmtId="3" fontId="15" fillId="22" borderId="0" xfId="0" applyNumberFormat="1" applyFont="1" applyFill="1" applyBorder="1"/>
    <xf numFmtId="3" fontId="17" fillId="17" borderId="28" xfId="0" applyNumberFormat="1" applyFont="1" applyFill="1" applyBorder="1" applyAlignment="1" applyProtection="1">
      <alignment horizontal="right" vertical="center" indent="1"/>
    </xf>
    <xf numFmtId="0" fontId="13" fillId="17" borderId="12" xfId="0" applyFont="1" applyFill="1" applyBorder="1" applyAlignment="1" applyProtection="1">
      <alignment horizontal="left" vertical="center"/>
    </xf>
    <xf numFmtId="0" fontId="15" fillId="22" borderId="0" xfId="0" applyFont="1" applyFill="1" applyBorder="1" applyAlignment="1" applyProtection="1">
      <alignment horizontal="right" vertical="center"/>
    </xf>
    <xf numFmtId="0" fontId="3" fillId="20" borderId="21" xfId="0" applyFont="1" applyFill="1" applyBorder="1" applyAlignment="1" applyProtection="1">
      <alignment wrapText="1"/>
    </xf>
    <xf numFmtId="0" fontId="3" fillId="20" borderId="0" xfId="0" applyFont="1" applyFill="1" applyBorder="1" applyAlignment="1" applyProtection="1">
      <alignment wrapText="1"/>
    </xf>
    <xf numFmtId="0" fontId="3" fillId="20" borderId="22" xfId="0" applyFont="1" applyFill="1" applyBorder="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xf numFmtId="0" fontId="4" fillId="20" borderId="21" xfId="0" applyFont="1" applyFill="1" applyBorder="1" applyAlignment="1" applyProtection="1">
      <alignment horizontal="center"/>
    </xf>
    <xf numFmtId="0" fontId="4" fillId="20" borderId="0" xfId="0" applyFont="1" applyFill="1" applyBorder="1" applyAlignment="1" applyProtection="1">
      <alignment horizontal="center"/>
    </xf>
    <xf numFmtId="0" fontId="4" fillId="20" borderId="22" xfId="0" applyFont="1" applyFill="1" applyBorder="1" applyAlignment="1" applyProtection="1">
      <alignment horizontal="center"/>
    </xf>
    <xf numFmtId="1" fontId="7" fillId="20" borderId="0" xfId="0" applyNumberFormat="1" applyFont="1" applyFill="1" applyBorder="1" applyAlignment="1" applyProtection="1">
      <alignment horizontal="center"/>
    </xf>
    <xf numFmtId="0" fontId="3" fillId="20" borderId="21" xfId="0" applyFont="1" applyFill="1" applyBorder="1" applyAlignment="1" applyProtection="1">
      <alignment horizontal="center" vertical="center"/>
    </xf>
    <xf numFmtId="0" fontId="3" fillId="20" borderId="0" xfId="0" applyFont="1" applyFill="1" applyBorder="1" applyAlignment="1" applyProtection="1">
      <alignment horizontal="center" vertical="center"/>
    </xf>
    <xf numFmtId="0" fontId="3" fillId="20" borderId="22" xfId="0" applyFont="1" applyFill="1" applyBorder="1" applyAlignment="1" applyProtection="1">
      <alignment horizontal="center" vertical="center"/>
    </xf>
    <xf numFmtId="0" fontId="3" fillId="20" borderId="24" xfId="0" applyFont="1" applyFill="1" applyBorder="1" applyAlignment="1" applyProtection="1">
      <alignment horizontal="center" vertical="center"/>
    </xf>
    <xf numFmtId="0" fontId="3" fillId="20" borderId="25" xfId="0" applyFont="1" applyFill="1" applyBorder="1" applyAlignment="1" applyProtection="1">
      <alignment horizontal="center" vertical="center"/>
    </xf>
    <xf numFmtId="0" fontId="3" fillId="20" borderId="31" xfId="0" applyFont="1" applyFill="1" applyBorder="1" applyAlignment="1" applyProtection="1">
      <alignment horizontal="center" vertical="center"/>
    </xf>
    <xf numFmtId="0" fontId="0" fillId="0" borderId="0" xfId="0" applyFill="1" applyProtection="1"/>
    <xf numFmtId="0" fontId="5" fillId="20" borderId="0" xfId="0" applyFont="1" applyFill="1" applyBorder="1" applyAlignment="1" applyProtection="1">
      <alignment horizontal="center"/>
    </xf>
    <xf numFmtId="0" fontId="5" fillId="20" borderId="0" xfId="0" applyFont="1" applyFill="1" applyBorder="1" applyProtection="1"/>
    <xf numFmtId="0" fontId="5" fillId="20" borderId="31" xfId="0" applyFont="1" applyFill="1" applyBorder="1" applyAlignment="1" applyProtection="1">
      <alignment horizontal="center"/>
    </xf>
    <xf numFmtId="0" fontId="5" fillId="20" borderId="30" xfId="0" applyFont="1" applyFill="1" applyBorder="1" applyAlignment="1" applyProtection="1">
      <alignment horizontal="center"/>
    </xf>
    <xf numFmtId="0" fontId="5" fillId="20" borderId="0" xfId="0" applyFont="1" applyFill="1" applyProtection="1"/>
    <xf numFmtId="0" fontId="5" fillId="19" borderId="24" xfId="0" applyFont="1" applyFill="1" applyBorder="1" applyAlignment="1" applyProtection="1">
      <alignment horizontal="center"/>
    </xf>
    <xf numFmtId="0" fontId="5" fillId="19" borderId="25" xfId="0" applyFont="1" applyFill="1" applyBorder="1" applyProtection="1"/>
    <xf numFmtId="0" fontId="3" fillId="0" borderId="0" xfId="0" applyFont="1" applyFill="1" applyProtection="1"/>
    <xf numFmtId="0" fontId="3" fillId="0" borderId="0" xfId="0" applyFont="1" applyFill="1" applyAlignment="1" applyProtection="1">
      <alignment horizontal="center"/>
    </xf>
    <xf numFmtId="3" fontId="7" fillId="0" borderId="0" xfId="0" applyNumberFormat="1" applyFont="1" applyProtection="1"/>
    <xf numFmtId="0" fontId="5" fillId="0" borderId="21" xfId="0" applyFont="1" applyFill="1" applyBorder="1" applyAlignment="1" applyProtection="1">
      <alignment horizontal="center"/>
    </xf>
    <xf numFmtId="0" fontId="5" fillId="0" borderId="22" xfId="0" applyFont="1" applyFill="1" applyBorder="1" applyAlignment="1" applyProtection="1">
      <alignment horizontal="left"/>
    </xf>
    <xf numFmtId="0" fontId="54" fillId="0" borderId="0" xfId="0" applyFont="1" applyFill="1" applyAlignment="1" applyProtection="1">
      <alignment horizontal="center"/>
    </xf>
    <xf numFmtId="0" fontId="3" fillId="0" borderId="22" xfId="0" applyFont="1" applyFill="1" applyBorder="1" applyAlignment="1" applyProtection="1">
      <alignment horizontal="center"/>
    </xf>
    <xf numFmtId="0" fontId="0" fillId="22" borderId="0" xfId="0" applyFill="1" applyBorder="1"/>
    <xf numFmtId="4" fontId="17" fillId="17" borderId="39" xfId="0" applyNumberFormat="1" applyFont="1" applyFill="1" applyBorder="1" applyAlignment="1" applyProtection="1">
      <alignment horizontal="right" vertical="center" indent="1"/>
    </xf>
    <xf numFmtId="0" fontId="2" fillId="20" borderId="18" xfId="0" applyFont="1" applyFill="1" applyBorder="1" applyAlignment="1" applyProtection="1">
      <alignment horizontal="right"/>
    </xf>
    <xf numFmtId="3" fontId="8" fillId="19" borderId="0" xfId="0" applyNumberFormat="1" applyFont="1" applyFill="1" applyBorder="1" applyAlignment="1" applyProtection="1">
      <alignment horizontal="center"/>
    </xf>
    <xf numFmtId="3" fontId="0" fillId="0" borderId="35" xfId="0" applyNumberFormat="1" applyBorder="1" applyProtection="1"/>
    <xf numFmtId="3" fontId="0" fillId="0" borderId="29" xfId="0" applyNumberFormat="1" applyBorder="1" applyProtection="1"/>
    <xf numFmtId="3" fontId="0" fillId="0" borderId="21" xfId="0" applyNumberFormat="1" applyBorder="1" applyProtection="1"/>
    <xf numFmtId="3" fontId="0" fillId="0" borderId="22" xfId="0" applyNumberFormat="1" applyBorder="1" applyProtection="1"/>
    <xf numFmtId="3" fontId="0" fillId="0" borderId="33" xfId="0" applyNumberFormat="1" applyBorder="1" applyProtection="1"/>
    <xf numFmtId="0" fontId="0" fillId="0" borderId="32" xfId="0" applyBorder="1" applyProtection="1"/>
    <xf numFmtId="3" fontId="0" fillId="0" borderId="34" xfId="0" applyNumberFormat="1" applyBorder="1" applyProtection="1"/>
    <xf numFmtId="0" fontId="55" fillId="21" borderId="3" xfId="0" applyFont="1" applyFill="1" applyBorder="1" applyAlignment="1" applyProtection="1">
      <alignment horizontal="right" vertical="center"/>
    </xf>
    <xf numFmtId="0" fontId="0" fillId="22" borderId="0" xfId="0" applyFill="1" applyProtection="1"/>
    <xf numFmtId="0" fontId="56" fillId="22" borderId="0" xfId="0" applyFont="1" applyFill="1" applyBorder="1" applyProtection="1"/>
    <xf numFmtId="0" fontId="0" fillId="22" borderId="0" xfId="0" applyFill="1" applyBorder="1" applyProtection="1"/>
    <xf numFmtId="0" fontId="59" fillId="22" borderId="0" xfId="0" applyFont="1" applyFill="1" applyBorder="1" applyProtection="1"/>
    <xf numFmtId="0" fontId="59" fillId="22" borderId="0" xfId="0" applyFont="1" applyFill="1"/>
    <xf numFmtId="0" fontId="16" fillId="22" borderId="0" xfId="115" applyFill="1" applyAlignment="1" applyProtection="1"/>
    <xf numFmtId="0" fontId="59" fillId="22" borderId="0" xfId="0" applyFont="1" applyFill="1" applyProtection="1"/>
    <xf numFmtId="0" fontId="0" fillId="22" borderId="0" xfId="0" applyNumberFormat="1" applyFill="1" applyBorder="1" applyProtection="1"/>
    <xf numFmtId="165" fontId="63" fillId="22" borderId="0" xfId="0" applyNumberFormat="1" applyFont="1" applyFill="1" applyBorder="1" applyAlignment="1" applyProtection="1">
      <alignment horizontal="right" vertical="center" indent="1"/>
      <protection hidden="1"/>
    </xf>
    <xf numFmtId="1" fontId="7" fillId="20" borderId="3" xfId="0" applyNumberFormat="1" applyFont="1" applyFill="1" applyBorder="1" applyAlignment="1" applyProtection="1">
      <alignment horizontal="center"/>
    </xf>
    <xf numFmtId="0" fontId="3" fillId="0" borderId="0" xfId="0" applyFont="1" applyAlignment="1" applyProtection="1">
      <alignment horizontal="center" wrapText="1"/>
    </xf>
    <xf numFmtId="0" fontId="24" fillId="19" borderId="0" xfId="0" quotePrefix="1" applyFont="1" applyFill="1" applyBorder="1" applyAlignment="1" applyProtection="1">
      <alignment horizontal="left" vertical="top" wrapText="1"/>
    </xf>
    <xf numFmtId="0" fontId="32" fillId="19" borderId="0" xfId="0" quotePrefix="1" applyFont="1" applyFill="1" applyBorder="1" applyAlignment="1">
      <alignment horizontal="right"/>
    </xf>
    <xf numFmtId="0" fontId="32" fillId="19" borderId="0" xfId="0" applyFont="1" applyFill="1" applyBorder="1" applyAlignment="1">
      <alignment horizontal="right"/>
    </xf>
    <xf numFmtId="0" fontId="8" fillId="20" borderId="19" xfId="0" applyFont="1" applyFill="1" applyBorder="1" applyAlignment="1" applyProtection="1">
      <alignment horizontal="centerContinuous"/>
    </xf>
    <xf numFmtId="0" fontId="25" fillId="20" borderId="19" xfId="0" applyFont="1" applyFill="1" applyBorder="1" applyProtection="1"/>
    <xf numFmtId="0" fontId="0" fillId="20" borderId="27" xfId="0" applyFill="1" applyBorder="1" applyProtection="1"/>
    <xf numFmtId="0" fontId="0" fillId="19" borderId="23" xfId="0" applyFill="1" applyBorder="1" applyProtection="1"/>
    <xf numFmtId="0" fontId="7" fillId="19" borderId="19" xfId="0" applyFont="1" applyFill="1" applyBorder="1" applyAlignment="1" applyProtection="1">
      <alignment horizontal="centerContinuous"/>
    </xf>
    <xf numFmtId="0" fontId="0" fillId="19" borderId="27" xfId="0" applyFill="1" applyBorder="1" applyProtection="1"/>
    <xf numFmtId="0" fontId="20" fillId="19" borderId="19" xfId="0" applyFont="1" applyFill="1" applyBorder="1" applyProtection="1"/>
    <xf numFmtId="0" fontId="0" fillId="19" borderId="19" xfId="0" applyFill="1" applyBorder="1" applyAlignment="1" applyProtection="1"/>
    <xf numFmtId="0" fontId="7" fillId="19" borderId="19" xfId="0" applyFont="1" applyFill="1" applyBorder="1" applyAlignment="1" applyProtection="1">
      <alignment horizontal="center"/>
    </xf>
    <xf numFmtId="166" fontId="0" fillId="0" borderId="0" xfId="0" applyNumberFormat="1"/>
    <xf numFmtId="0" fontId="0" fillId="0" borderId="0" xfId="0" applyFill="1" applyAlignment="1" applyProtection="1"/>
    <xf numFmtId="3" fontId="7" fillId="0" borderId="0" xfId="0" applyNumberFormat="1" applyFont="1" applyFill="1" applyProtection="1"/>
    <xf numFmtId="0" fontId="0" fillId="0" borderId="0" xfId="0" applyFill="1" applyAlignment="1" applyProtection="1">
      <alignment wrapText="1"/>
    </xf>
    <xf numFmtId="3" fontId="25" fillId="19" borderId="0" xfId="0" applyNumberFormat="1" applyFont="1" applyFill="1" applyBorder="1" applyAlignment="1" applyProtection="1">
      <alignment horizontal="left" vertical="center"/>
    </xf>
    <xf numFmtId="3" fontId="15" fillId="19" borderId="0" xfId="0" applyNumberFormat="1" applyFont="1" applyFill="1" applyBorder="1" applyAlignment="1" applyProtection="1">
      <alignment horizontal="left" vertical="center"/>
    </xf>
    <xf numFmtId="3" fontId="24" fillId="19" borderId="0" xfId="0" applyNumberFormat="1" applyFont="1" applyFill="1" applyBorder="1" applyAlignment="1" applyProtection="1">
      <alignment horizontal="center"/>
    </xf>
    <xf numFmtId="4" fontId="17" fillId="19" borderId="0" xfId="0" applyNumberFormat="1" applyFont="1" applyFill="1" applyBorder="1" applyAlignment="1" applyProtection="1">
      <alignment horizontal="right" vertical="center" indent="1"/>
    </xf>
    <xf numFmtId="0" fontId="3" fillId="20" borderId="13" xfId="135" applyFill="1" applyBorder="1" applyAlignment="1"/>
    <xf numFmtId="0" fontId="67" fillId="20" borderId="14" xfId="135" applyFont="1" applyFill="1" applyBorder="1" applyAlignment="1">
      <alignment horizontal="center"/>
    </xf>
    <xf numFmtId="0" fontId="6" fillId="20" borderId="14" xfId="135" applyFont="1" applyFill="1" applyBorder="1" applyAlignment="1"/>
    <xf numFmtId="0" fontId="3" fillId="20" borderId="16" xfId="135" applyFill="1" applyBorder="1" applyAlignment="1"/>
    <xf numFmtId="0" fontId="67" fillId="20" borderId="0" xfId="135" applyFont="1" applyFill="1" applyBorder="1" applyAlignment="1">
      <alignment horizontal="center"/>
    </xf>
    <xf numFmtId="0" fontId="6" fillId="20" borderId="0" xfId="135" applyFont="1" applyFill="1" applyBorder="1" applyAlignment="1"/>
    <xf numFmtId="0" fontId="6" fillId="20" borderId="19" xfId="135" applyFont="1" applyFill="1" applyBorder="1" applyAlignment="1"/>
    <xf numFmtId="0" fontId="10" fillId="20" borderId="16" xfId="135" applyFont="1" applyFill="1" applyBorder="1" applyAlignment="1">
      <alignment horizontal="centerContinuous"/>
    </xf>
    <xf numFmtId="0" fontId="10" fillId="20" borderId="0" xfId="135" applyFont="1" applyFill="1" applyBorder="1" applyAlignment="1">
      <alignment horizontal="centerContinuous"/>
    </xf>
    <xf numFmtId="0" fontId="36" fillId="20" borderId="19" xfId="135" applyFont="1" applyFill="1" applyBorder="1" applyAlignment="1">
      <alignment horizontal="center"/>
    </xf>
    <xf numFmtId="0" fontId="22" fillId="20" borderId="16" xfId="135" applyFont="1" applyFill="1" applyBorder="1" applyAlignment="1">
      <alignment horizontal="centerContinuous"/>
    </xf>
    <xf numFmtId="0" fontId="22" fillId="20" borderId="0" xfId="135" applyFont="1" applyFill="1" applyBorder="1" applyAlignment="1">
      <alignment horizontal="centerContinuous"/>
    </xf>
    <xf numFmtId="0" fontId="22" fillId="20" borderId="19" xfId="135" applyFont="1" applyFill="1" applyBorder="1" applyAlignment="1">
      <alignment horizontal="centerContinuous"/>
    </xf>
    <xf numFmtId="0" fontId="8" fillId="20" borderId="16" xfId="135" applyFont="1" applyFill="1" applyBorder="1" applyAlignment="1">
      <alignment horizontal="centerContinuous"/>
    </xf>
    <xf numFmtId="0" fontId="8" fillId="20" borderId="0" xfId="135" applyFont="1" applyFill="1" applyBorder="1" applyAlignment="1">
      <alignment horizontal="centerContinuous"/>
    </xf>
    <xf numFmtId="0" fontId="15" fillId="20" borderId="19" xfId="135" applyFont="1" applyFill="1" applyBorder="1" applyAlignment="1">
      <alignment horizontal="centerContinuous"/>
    </xf>
    <xf numFmtId="0" fontId="57" fillId="20" borderId="16" xfId="135" applyFont="1" applyFill="1" applyBorder="1" applyAlignment="1">
      <alignment horizontal="center"/>
    </xf>
    <xf numFmtId="0" fontId="57" fillId="20" borderId="0" xfId="135" applyFont="1" applyFill="1" applyBorder="1" applyAlignment="1">
      <alignment horizontal="center"/>
    </xf>
    <xf numFmtId="0" fontId="57" fillId="20" borderId="19" xfId="135" applyFont="1" applyFill="1" applyBorder="1" applyAlignment="1">
      <alignment horizontal="center"/>
    </xf>
    <xf numFmtId="0" fontId="8" fillId="20" borderId="16" xfId="135" quotePrefix="1" applyFont="1" applyFill="1" applyBorder="1" applyAlignment="1">
      <alignment horizontal="centerContinuous"/>
    </xf>
    <xf numFmtId="0" fontId="15" fillId="20" borderId="17" xfId="135" applyFont="1" applyFill="1" applyBorder="1"/>
    <xf numFmtId="0" fontId="15" fillId="20" borderId="18" xfId="135" applyFont="1" applyFill="1" applyBorder="1"/>
    <xf numFmtId="0" fontId="9" fillId="20" borderId="18" xfId="135" applyFont="1" applyFill="1" applyBorder="1" applyAlignment="1">
      <alignment horizontal="right"/>
    </xf>
    <xf numFmtId="0" fontId="6" fillId="20" borderId="27" xfId="135" applyFont="1" applyFill="1" applyBorder="1" applyAlignment="1">
      <alignment horizontal="right" indent="1"/>
    </xf>
    <xf numFmtId="0" fontId="3" fillId="19" borderId="13" xfId="135" applyFill="1" applyBorder="1" applyAlignment="1">
      <alignment horizontal="centerContinuous"/>
    </xf>
    <xf numFmtId="0" fontId="3" fillId="19" borderId="14" xfId="135" applyFill="1" applyBorder="1" applyAlignment="1">
      <alignment horizontal="centerContinuous"/>
    </xf>
    <xf numFmtId="0" fontId="3" fillId="19" borderId="14" xfId="135" applyFill="1" applyBorder="1" applyAlignment="1">
      <alignment horizontal="center"/>
    </xf>
    <xf numFmtId="0" fontId="3" fillId="19" borderId="23" xfId="135" applyFill="1" applyBorder="1" applyAlignment="1">
      <alignment horizontal="center"/>
    </xf>
    <xf numFmtId="0" fontId="3" fillId="19" borderId="16" xfId="135" applyFill="1" applyBorder="1"/>
    <xf numFmtId="0" fontId="15" fillId="19" borderId="0" xfId="135" applyFont="1" applyFill="1" applyBorder="1"/>
    <xf numFmtId="0" fontId="3" fillId="19" borderId="19" xfId="135" applyFill="1" applyBorder="1"/>
    <xf numFmtId="0" fontId="15" fillId="19" borderId="0" xfId="135" applyFont="1" applyFill="1" applyBorder="1" applyProtection="1">
      <protection locked="0"/>
    </xf>
    <xf numFmtId="0" fontId="69" fillId="19" borderId="0" xfId="135" applyFont="1" applyFill="1" applyBorder="1" applyAlignment="1">
      <alignment horizontal="right"/>
    </xf>
    <xf numFmtId="0" fontId="69" fillId="19" borderId="0" xfId="135" applyFont="1" applyFill="1" applyBorder="1" applyAlignment="1">
      <alignment horizontal="center"/>
    </xf>
    <xf numFmtId="0" fontId="1" fillId="19" borderId="0" xfId="135" applyFont="1" applyFill="1" applyBorder="1"/>
    <xf numFmtId="0" fontId="3" fillId="24" borderId="16" xfId="135" applyFill="1" applyBorder="1"/>
    <xf numFmtId="0" fontId="3" fillId="17" borderId="0" xfId="135" applyFill="1"/>
    <xf numFmtId="0" fontId="3" fillId="19" borderId="16" xfId="135" applyFill="1" applyBorder="1" applyProtection="1">
      <protection locked="0"/>
    </xf>
    <xf numFmtId="0" fontId="3" fillId="19" borderId="0" xfId="135" applyFill="1" applyBorder="1"/>
    <xf numFmtId="0" fontId="3" fillId="19" borderId="16" xfId="135" applyFill="1" applyBorder="1" applyAlignment="1">
      <alignment vertical="center"/>
    </xf>
    <xf numFmtId="0" fontId="3" fillId="19" borderId="0" xfId="135" applyFill="1" applyBorder="1" applyAlignment="1">
      <alignment vertical="center"/>
    </xf>
    <xf numFmtId="0" fontId="8" fillId="19" borderId="0" xfId="135" applyFont="1" applyFill="1" applyBorder="1" applyAlignment="1">
      <alignment horizontal="center" vertical="center"/>
    </xf>
    <xf numFmtId="0" fontId="15" fillId="19" borderId="16" xfId="135" applyFont="1" applyFill="1" applyBorder="1" applyAlignment="1">
      <alignment vertical="center"/>
    </xf>
    <xf numFmtId="0" fontId="15" fillId="19" borderId="19" xfId="135" applyFont="1" applyFill="1" applyBorder="1"/>
    <xf numFmtId="0" fontId="15" fillId="17" borderId="0" xfId="135" applyFont="1" applyFill="1"/>
    <xf numFmtId="0" fontId="3" fillId="19" borderId="16" xfId="135" applyFill="1" applyBorder="1" applyProtection="1"/>
    <xf numFmtId="3" fontId="17" fillId="17" borderId="28" xfId="135" applyNumberFormat="1" applyFont="1" applyFill="1" applyBorder="1" applyAlignment="1" applyProtection="1">
      <alignment horizontal="right" vertical="center" indent="1"/>
      <protection locked="0"/>
    </xf>
    <xf numFmtId="0" fontId="17" fillId="19" borderId="0" xfId="135" applyFont="1" applyFill="1" applyBorder="1" applyAlignment="1" applyProtection="1">
      <alignment horizontal="right" vertical="center" indent="3"/>
    </xf>
    <xf numFmtId="0" fontId="3" fillId="19" borderId="19" xfId="135" applyFill="1" applyBorder="1" applyProtection="1"/>
    <xf numFmtId="0" fontId="3" fillId="0" borderId="0" xfId="135" applyBorder="1" applyProtection="1"/>
    <xf numFmtId="0" fontId="8" fillId="19" borderId="0" xfId="135" applyFont="1" applyFill="1" applyBorder="1" applyAlignment="1" applyProtection="1">
      <alignment horizontal="center"/>
    </xf>
    <xf numFmtId="0" fontId="15" fillId="19" borderId="19" xfId="135" applyFont="1" applyFill="1" applyBorder="1" applyProtection="1"/>
    <xf numFmtId="0" fontId="15" fillId="0" borderId="0" xfId="135" applyFont="1" applyBorder="1" applyProtection="1"/>
    <xf numFmtId="0" fontId="24" fillId="19" borderId="16" xfId="135" applyFont="1" applyFill="1" applyBorder="1" applyAlignment="1">
      <alignment vertical="center"/>
    </xf>
    <xf numFmtId="0" fontId="24" fillId="19" borderId="0" xfId="135" applyFont="1" applyFill="1" applyBorder="1" applyAlignment="1">
      <alignment vertical="center"/>
    </xf>
    <xf numFmtId="0" fontId="25" fillId="19" borderId="0" xfId="135" applyFont="1" applyFill="1" applyBorder="1" applyAlignment="1">
      <alignment vertical="center"/>
    </xf>
    <xf numFmtId="0" fontId="25" fillId="19" borderId="19" xfId="135" applyFont="1" applyFill="1" applyBorder="1"/>
    <xf numFmtId="0" fontId="25" fillId="17" borderId="0" xfId="135" applyFont="1" applyFill="1"/>
    <xf numFmtId="0" fontId="8" fillId="19" borderId="0" xfId="135" applyFont="1" applyFill="1" applyBorder="1" applyAlignment="1">
      <alignment vertical="center"/>
    </xf>
    <xf numFmtId="0" fontId="8" fillId="19" borderId="16" xfId="135" applyFont="1" applyFill="1" applyBorder="1" applyAlignment="1">
      <alignment vertical="center"/>
    </xf>
    <xf numFmtId="0" fontId="31" fillId="19" borderId="0" xfId="135" applyFont="1" applyFill="1" applyBorder="1" applyAlignment="1">
      <alignment horizontal="center" vertical="center" wrapText="1"/>
    </xf>
    <xf numFmtId="0" fontId="31" fillId="19" borderId="19" xfId="135" applyFont="1" applyFill="1" applyBorder="1" applyAlignment="1">
      <alignment horizontal="center" vertical="center" wrapText="1"/>
    </xf>
    <xf numFmtId="0" fontId="24" fillId="19" borderId="0" xfId="135" applyFont="1" applyFill="1" applyBorder="1" applyAlignment="1" applyProtection="1">
      <alignment horizontal="left" vertical="center"/>
    </xf>
    <xf numFmtId="0" fontId="8" fillId="19" borderId="16" xfId="135" applyFont="1" applyFill="1" applyBorder="1" applyAlignment="1">
      <alignment vertical="top"/>
    </xf>
    <xf numFmtId="0" fontId="8" fillId="19" borderId="0" xfId="135" applyFont="1" applyFill="1" applyBorder="1"/>
    <xf numFmtId="0" fontId="30" fillId="19" borderId="0" xfId="115" quotePrefix="1" applyNumberFormat="1" applyFont="1" applyFill="1" applyBorder="1" applyAlignment="1" applyProtection="1">
      <alignment horizontal="center" wrapText="1"/>
    </xf>
    <xf numFmtId="0" fontId="30" fillId="19" borderId="0" xfId="115" quotePrefix="1" applyNumberFormat="1" applyFont="1" applyFill="1" applyBorder="1" applyAlignment="1" applyProtection="1">
      <alignment wrapText="1"/>
    </xf>
    <xf numFmtId="0" fontId="30" fillId="19" borderId="19" xfId="115" quotePrefix="1" applyNumberFormat="1" applyFont="1" applyFill="1" applyBorder="1" applyAlignment="1" applyProtection="1">
      <alignment wrapText="1"/>
    </xf>
    <xf numFmtId="0" fontId="15" fillId="19" borderId="16" xfId="135" applyFont="1" applyFill="1" applyBorder="1"/>
    <xf numFmtId="0" fontId="30" fillId="19" borderId="19" xfId="115" quotePrefix="1" applyNumberFormat="1" applyFont="1" applyFill="1" applyBorder="1" applyAlignment="1" applyProtection="1">
      <alignment horizontal="center" wrapText="1"/>
    </xf>
    <xf numFmtId="0" fontId="3" fillId="19" borderId="13" xfId="135" applyFill="1" applyBorder="1" applyProtection="1"/>
    <xf numFmtId="0" fontId="3" fillId="19" borderId="14" xfId="135" applyFill="1" applyBorder="1" applyProtection="1"/>
    <xf numFmtId="0" fontId="17" fillId="19" borderId="14" xfId="135" applyFont="1" applyFill="1" applyBorder="1" applyAlignment="1" applyProtection="1">
      <alignment horizontal="right" vertical="center" indent="1"/>
    </xf>
    <xf numFmtId="0" fontId="8" fillId="19" borderId="14" xfId="135" applyFont="1" applyFill="1" applyBorder="1" applyAlignment="1" applyProtection="1">
      <alignment horizontal="center"/>
    </xf>
    <xf numFmtId="0" fontId="3" fillId="19" borderId="23" xfId="135" applyFill="1" applyBorder="1" applyProtection="1"/>
    <xf numFmtId="0" fontId="24" fillId="19" borderId="0" xfId="135" applyFont="1" applyFill="1" applyBorder="1" applyAlignment="1" applyProtection="1">
      <alignment vertical="center"/>
    </xf>
    <xf numFmtId="0" fontId="8" fillId="19" borderId="0" xfId="135" applyFont="1" applyFill="1" applyBorder="1" applyAlignment="1" applyProtection="1">
      <alignment horizontal="centerContinuous"/>
    </xf>
    <xf numFmtId="0" fontId="17" fillId="19" borderId="0" xfId="135" applyFont="1" applyFill="1" applyBorder="1" applyAlignment="1" applyProtection="1">
      <alignment horizontal="right" vertical="center" indent="1"/>
    </xf>
    <xf numFmtId="0" fontId="2" fillId="19" borderId="0" xfId="135" applyFont="1" applyFill="1" applyBorder="1" applyAlignment="1" applyProtection="1">
      <alignment horizontal="centerContinuous"/>
    </xf>
    <xf numFmtId="0" fontId="26" fillId="19" borderId="0" xfId="135" quotePrefix="1" applyFont="1" applyFill="1" applyBorder="1" applyAlignment="1" applyProtection="1">
      <alignment horizontal="left" vertical="center"/>
    </xf>
    <xf numFmtId="0" fontId="3" fillId="19" borderId="17" xfId="135" applyFill="1" applyBorder="1" applyProtection="1"/>
    <xf numFmtId="0" fontId="15" fillId="19" borderId="18" xfId="135" applyFont="1" applyFill="1" applyBorder="1" applyAlignment="1" applyProtection="1">
      <alignment horizontal="left" vertical="center"/>
    </xf>
    <xf numFmtId="0" fontId="8" fillId="19" borderId="18" xfId="135" applyFont="1" applyFill="1" applyBorder="1" applyAlignment="1" applyProtection="1">
      <alignment horizontal="left" vertical="center"/>
    </xf>
    <xf numFmtId="0" fontId="3" fillId="19" borderId="27" xfId="135" applyFill="1" applyBorder="1" applyProtection="1"/>
    <xf numFmtId="0" fontId="3" fillId="17" borderId="0" xfId="135" applyFill="1" applyBorder="1"/>
    <xf numFmtId="0" fontId="24" fillId="19" borderId="0" xfId="135" quotePrefix="1" applyFont="1" applyFill="1" applyBorder="1" applyAlignment="1" applyProtection="1">
      <alignment horizontal="left" vertical="top" wrapText="1"/>
    </xf>
    <xf numFmtId="0" fontId="24" fillId="19" borderId="0" xfId="135" applyFont="1" applyFill="1" applyBorder="1" applyAlignment="1" applyProtection="1">
      <alignment horizontal="left" vertical="top" wrapText="1"/>
    </xf>
    <xf numFmtId="4" fontId="17" fillId="19" borderId="0" xfId="135" applyNumberFormat="1" applyFont="1" applyFill="1" applyBorder="1" applyAlignment="1" applyProtection="1">
      <alignment horizontal="right" vertical="center" indent="3"/>
    </xf>
    <xf numFmtId="0" fontId="3" fillId="25" borderId="13" xfId="0" applyFont="1" applyFill="1" applyBorder="1"/>
    <xf numFmtId="0" fontId="3" fillId="25" borderId="14" xfId="0" applyFont="1" applyFill="1" applyBorder="1"/>
    <xf numFmtId="0" fontId="3" fillId="25" borderId="23" xfId="0" applyFont="1" applyFill="1" applyBorder="1"/>
    <xf numFmtId="0" fontId="3" fillId="25" borderId="16" xfId="0" applyFont="1" applyFill="1" applyBorder="1"/>
    <xf numFmtId="0" fontId="3" fillId="25" borderId="0" xfId="0" applyFont="1" applyFill="1" applyBorder="1"/>
    <xf numFmtId="0" fontId="3" fillId="25" borderId="19" xfId="0" applyFont="1" applyFill="1" applyBorder="1"/>
    <xf numFmtId="0" fontId="15" fillId="25" borderId="0" xfId="0" applyFont="1" applyFill="1" applyBorder="1" applyAlignment="1">
      <alignment horizontal="center" vertical="center"/>
    </xf>
    <xf numFmtId="0" fontId="3" fillId="25" borderId="0" xfId="0" applyFont="1" applyFill="1" applyBorder="1" applyAlignment="1">
      <alignment wrapText="1"/>
    </xf>
    <xf numFmtId="0" fontId="3" fillId="25" borderId="17" xfId="0" applyFont="1" applyFill="1" applyBorder="1"/>
    <xf numFmtId="0" fontId="3" fillId="25" borderId="27" xfId="0" applyFont="1" applyFill="1" applyBorder="1"/>
    <xf numFmtId="0" fontId="3" fillId="26" borderId="16" xfId="0" applyFont="1" applyFill="1" applyBorder="1"/>
    <xf numFmtId="0" fontId="8" fillId="26" borderId="0" xfId="0" applyFont="1" applyFill="1" applyBorder="1"/>
    <xf numFmtId="0" fontId="3" fillId="26" borderId="0" xfId="0" applyFont="1" applyFill="1" applyBorder="1"/>
    <xf numFmtId="0" fontId="3" fillId="26" borderId="19" xfId="0" applyFont="1" applyFill="1" applyBorder="1"/>
    <xf numFmtId="0" fontId="8" fillId="26" borderId="0" xfId="0" applyFont="1" applyFill="1" applyBorder="1" applyAlignment="1">
      <alignment horizontal="center"/>
    </xf>
    <xf numFmtId="0" fontId="3" fillId="26" borderId="16" xfId="0" applyFont="1" applyFill="1" applyBorder="1" applyAlignment="1"/>
    <xf numFmtId="0" fontId="3" fillId="26" borderId="0" xfId="0" applyFont="1" applyFill="1" applyBorder="1" applyAlignment="1"/>
    <xf numFmtId="0" fontId="8" fillId="26" borderId="0" xfId="0" applyFont="1" applyFill="1" applyBorder="1" applyAlignment="1">
      <alignment horizontal="center" wrapText="1"/>
    </xf>
    <xf numFmtId="0" fontId="3" fillId="26" borderId="19" xfId="0" applyFont="1" applyFill="1" applyBorder="1" applyAlignment="1"/>
    <xf numFmtId="0" fontId="58" fillId="26" borderId="0" xfId="0" applyFont="1" applyFill="1" applyBorder="1" applyAlignment="1">
      <alignment horizontal="center"/>
    </xf>
    <xf numFmtId="0" fontId="15" fillId="26" borderId="0" xfId="0" applyFont="1" applyFill="1" applyBorder="1"/>
    <xf numFmtId="0" fontId="3" fillId="26" borderId="0" xfId="0" applyFont="1" applyFill="1" applyBorder="1" applyAlignment="1">
      <alignment vertical="center"/>
    </xf>
    <xf numFmtId="0" fontId="3" fillId="26" borderId="40" xfId="0" applyFont="1" applyFill="1" applyBorder="1" applyAlignment="1" applyProtection="1">
      <alignment vertical="center"/>
    </xf>
    <xf numFmtId="3" fontId="11" fillId="27" borderId="12" xfId="0" applyNumberFormat="1" applyFont="1" applyFill="1" applyBorder="1" applyAlignment="1" applyProtection="1">
      <alignment vertical="center"/>
      <protection locked="0"/>
    </xf>
    <xf numFmtId="3" fontId="13" fillId="26" borderId="0" xfId="0" applyNumberFormat="1" applyFont="1" applyFill="1" applyBorder="1" applyAlignment="1">
      <alignment vertical="center"/>
    </xf>
    <xf numFmtId="0" fontId="13" fillId="26" borderId="0" xfId="0" applyFont="1" applyFill="1" applyBorder="1" applyAlignment="1">
      <alignment vertical="center"/>
    </xf>
    <xf numFmtId="3" fontId="11" fillId="27" borderId="41" xfId="0" applyNumberFormat="1" applyFont="1" applyFill="1" applyBorder="1" applyAlignment="1" applyProtection="1">
      <alignment vertical="center"/>
    </xf>
    <xf numFmtId="3" fontId="13" fillId="26" borderId="0" xfId="0" applyNumberFormat="1" applyFont="1" applyFill="1" applyBorder="1" applyAlignment="1">
      <alignment horizontal="right" vertical="center" indent="3"/>
    </xf>
    <xf numFmtId="0" fontId="3" fillId="26" borderId="0" xfId="0" applyFont="1" applyFill="1" applyBorder="1" applyAlignment="1">
      <alignment horizontal="right" vertical="center" indent="3"/>
    </xf>
    <xf numFmtId="0" fontId="3" fillId="26" borderId="0" xfId="0" applyFont="1" applyFill="1" applyBorder="1" applyAlignment="1" applyProtection="1">
      <alignment horizontal="right" vertical="center" indent="3"/>
    </xf>
    <xf numFmtId="0" fontId="13" fillId="26" borderId="0" xfId="0" applyFont="1" applyFill="1" applyBorder="1" applyAlignment="1">
      <alignment horizontal="right" vertical="center" indent="3"/>
    </xf>
    <xf numFmtId="0" fontId="3" fillId="26" borderId="0" xfId="0" applyFont="1" applyFill="1" applyBorder="1" applyAlignment="1" applyProtection="1">
      <alignment vertical="center"/>
    </xf>
    <xf numFmtId="0" fontId="8" fillId="26" borderId="0" xfId="0" applyFont="1" applyFill="1" applyBorder="1" applyAlignment="1">
      <alignment vertical="center"/>
    </xf>
    <xf numFmtId="165" fontId="11" fillId="27" borderId="12" xfId="0" applyNumberFormat="1" applyFont="1" applyFill="1" applyBorder="1" applyAlignment="1" applyProtection="1">
      <alignment vertical="center"/>
      <protection locked="0"/>
    </xf>
    <xf numFmtId="3" fontId="11" fillId="26" borderId="0" xfId="0" applyNumberFormat="1" applyFont="1" applyFill="1" applyBorder="1" applyAlignment="1">
      <alignment vertical="center"/>
    </xf>
    <xf numFmtId="0" fontId="53" fillId="28" borderId="36" xfId="0" applyNumberFormat="1" applyFont="1" applyFill="1" applyBorder="1" applyAlignment="1" applyProtection="1">
      <alignment vertical="center"/>
    </xf>
    <xf numFmtId="0" fontId="13" fillId="26" borderId="0" xfId="0" applyFont="1" applyFill="1" applyBorder="1" applyAlignment="1">
      <alignment horizontal="right" vertical="center" indent="1"/>
    </xf>
    <xf numFmtId="0" fontId="3" fillId="26" borderId="0" xfId="0" applyFont="1" applyFill="1" applyBorder="1" applyAlignment="1" applyProtection="1">
      <alignment horizontal="center" vertical="center"/>
    </xf>
    <xf numFmtId="4" fontId="11" fillId="27" borderId="41" xfId="0" applyNumberFormat="1" applyFont="1" applyFill="1" applyBorder="1" applyAlignment="1" applyProtection="1">
      <alignment horizontal="right" vertical="center" wrapText="1"/>
    </xf>
    <xf numFmtId="0" fontId="11" fillId="26" borderId="0" xfId="0" applyFont="1" applyFill="1" applyBorder="1" applyAlignment="1">
      <alignment horizontal="right" vertical="center" wrapText="1"/>
    </xf>
    <xf numFmtId="0" fontId="3" fillId="26" borderId="0" xfId="0" applyFont="1" applyFill="1" applyBorder="1" applyAlignment="1">
      <alignment vertical="center" wrapText="1"/>
    </xf>
    <xf numFmtId="0" fontId="53" fillId="28" borderId="36" xfId="0" applyNumberFormat="1" applyFont="1" applyFill="1" applyBorder="1" applyAlignment="1" applyProtection="1">
      <alignment horizontal="center" vertical="center" wrapText="1"/>
    </xf>
    <xf numFmtId="0" fontId="15" fillId="26" borderId="0" xfId="0" applyFont="1" applyFill="1" applyBorder="1" applyAlignment="1">
      <alignment vertical="center" wrapText="1"/>
    </xf>
    <xf numFmtId="0" fontId="3" fillId="26" borderId="0" xfId="0" applyFont="1" applyFill="1" applyBorder="1" applyAlignment="1" applyProtection="1">
      <alignment vertical="center" wrapText="1"/>
    </xf>
    <xf numFmtId="4" fontId="11" fillId="27" borderId="41" xfId="0" applyNumberFormat="1" applyFont="1" applyFill="1" applyBorder="1" applyAlignment="1" applyProtection="1">
      <alignment horizontal="right" vertical="center"/>
    </xf>
    <xf numFmtId="0" fontId="76" fillId="26" borderId="0" xfId="0" applyFont="1" applyFill="1" applyBorder="1" applyAlignment="1" applyProtection="1">
      <alignment horizontal="left" vertical="top" wrapText="1"/>
    </xf>
    <xf numFmtId="0" fontId="73" fillId="17" borderId="0" xfId="135" applyFont="1" applyFill="1"/>
    <xf numFmtId="0" fontId="74" fillId="17" borderId="0" xfId="135" applyFont="1" applyFill="1"/>
    <xf numFmtId="0" fontId="73" fillId="17" borderId="0" xfId="135" applyFont="1" applyFill="1" applyBorder="1" applyProtection="1"/>
    <xf numFmtId="0" fontId="77" fillId="17" borderId="0" xfId="135" applyFont="1" applyFill="1"/>
    <xf numFmtId="0" fontId="73" fillId="0" borderId="0" xfId="135" applyFont="1" applyFill="1"/>
    <xf numFmtId="0" fontId="73" fillId="17" borderId="0" xfId="135" applyFont="1" applyFill="1" applyBorder="1" applyAlignment="1" applyProtection="1">
      <alignment horizontal="left" wrapText="1"/>
    </xf>
    <xf numFmtId="3" fontId="73" fillId="17" borderId="0" xfId="135" applyNumberFormat="1" applyFont="1" applyFill="1" applyBorder="1" applyAlignment="1" applyProtection="1">
      <alignment horizontal="left" vertical="top" wrapText="1"/>
    </xf>
    <xf numFmtId="0" fontId="74" fillId="17" borderId="0" xfId="135" applyFont="1" applyFill="1" applyBorder="1" applyProtection="1"/>
    <xf numFmtId="0" fontId="73" fillId="17" borderId="0" xfId="135" applyFont="1" applyFill="1" applyBorder="1"/>
    <xf numFmtId="0" fontId="2" fillId="22" borderId="0" xfId="0" applyFont="1" applyFill="1"/>
    <xf numFmtId="0" fontId="70" fillId="22" borderId="0" xfId="0" applyFont="1" applyFill="1" applyBorder="1"/>
    <xf numFmtId="0" fontId="15" fillId="22" borderId="0" xfId="135" applyFont="1" applyFill="1" applyBorder="1" applyAlignment="1">
      <alignment horizontal="center"/>
    </xf>
    <xf numFmtId="0" fontId="15" fillId="22" borderId="0" xfId="135" applyFont="1" applyFill="1" applyBorder="1"/>
    <xf numFmtId="0" fontId="78" fillId="20" borderId="23" xfId="0" applyFont="1" applyFill="1" applyBorder="1" applyAlignment="1" applyProtection="1">
      <alignment horizontal="centerContinuous"/>
      <protection locked="0"/>
    </xf>
    <xf numFmtId="0" fontId="3" fillId="22" borderId="0" xfId="0" applyFont="1" applyFill="1" applyBorder="1"/>
    <xf numFmtId="0" fontId="15" fillId="22" borderId="0" xfId="0" applyFont="1" applyFill="1" applyBorder="1" applyAlignment="1">
      <alignment horizontal="center" vertical="center"/>
    </xf>
    <xf numFmtId="0" fontId="3" fillId="22" borderId="0" xfId="0" applyFont="1" applyFill="1" applyBorder="1" applyAlignment="1"/>
    <xf numFmtId="0" fontId="3" fillId="22" borderId="0" xfId="0" applyFont="1" applyFill="1" applyBorder="1" applyAlignment="1">
      <alignment vertical="center" wrapText="1"/>
    </xf>
    <xf numFmtId="0" fontId="3" fillId="29" borderId="0" xfId="0" applyFont="1" applyFill="1" applyBorder="1"/>
    <xf numFmtId="3" fontId="8" fillId="19" borderId="0" xfId="135" applyNumberFormat="1" applyFont="1" applyFill="1" applyBorder="1" applyAlignment="1">
      <alignment vertical="center"/>
    </xf>
    <xf numFmtId="3" fontId="25" fillId="19" borderId="0" xfId="135" applyNumberFormat="1" applyFont="1" applyFill="1" applyBorder="1" applyAlignment="1">
      <alignment vertical="center"/>
    </xf>
    <xf numFmtId="0" fontId="2" fillId="22" borderId="0" xfId="0" applyFont="1" applyFill="1" applyBorder="1" applyAlignment="1">
      <alignment horizontal="right"/>
    </xf>
    <xf numFmtId="0" fontId="2" fillId="22" borderId="24" xfId="0" applyFont="1" applyFill="1" applyBorder="1"/>
    <xf numFmtId="0" fontId="2" fillId="22" borderId="25" xfId="0" applyFont="1" applyFill="1" applyBorder="1"/>
    <xf numFmtId="0" fontId="8" fillId="22" borderId="0" xfId="0" applyFont="1" applyFill="1" applyAlignment="1">
      <alignment horizontal="center" vertical="top" wrapText="1"/>
    </xf>
    <xf numFmtId="168" fontId="15" fillId="22" borderId="0" xfId="88" applyNumberFormat="1" applyFont="1" applyFill="1" applyBorder="1"/>
    <xf numFmtId="0" fontId="15" fillId="22" borderId="32" xfId="0" applyFont="1" applyFill="1" applyBorder="1"/>
    <xf numFmtId="0" fontId="15" fillId="22" borderId="0" xfId="0" applyFont="1" applyFill="1" applyBorder="1" applyAlignment="1" applyProtection="1">
      <alignment horizontal="right"/>
    </xf>
    <xf numFmtId="3" fontId="15" fillId="22" borderId="0" xfId="0" applyNumberFormat="1" applyFont="1" applyFill="1" applyBorder="1" applyAlignment="1">
      <alignment horizontal="right"/>
    </xf>
    <xf numFmtId="2" fontId="15" fillId="22" borderId="0" xfId="0" applyNumberFormat="1" applyFont="1" applyFill="1" applyBorder="1" applyAlignment="1">
      <alignment horizontal="right"/>
    </xf>
    <xf numFmtId="0" fontId="15" fillId="22" borderId="0" xfId="0" applyFont="1" applyFill="1" applyBorder="1" applyAlignment="1">
      <alignment horizontal="right"/>
    </xf>
    <xf numFmtId="0" fontId="15" fillId="22" borderId="0" xfId="0" applyFont="1" applyFill="1" applyAlignment="1">
      <alignment horizontal="right"/>
    </xf>
    <xf numFmtId="9" fontId="15" fillId="22" borderId="0" xfId="153" applyNumberFormat="1" applyFont="1" applyFill="1" applyAlignment="1">
      <alignment horizontal="right"/>
    </xf>
    <xf numFmtId="0" fontId="8" fillId="22" borderId="0" xfId="0" applyFont="1" applyFill="1" applyBorder="1" applyAlignment="1" applyProtection="1">
      <alignment horizontal="right" vertical="center"/>
    </xf>
    <xf numFmtId="0" fontId="8" fillId="22" borderId="0" xfId="0" applyFont="1" applyFill="1" applyAlignment="1">
      <alignment horizontal="right" vertical="center"/>
    </xf>
    <xf numFmtId="9" fontId="8" fillId="22" borderId="0" xfId="153" applyNumberFormat="1" applyFont="1" applyFill="1" applyAlignment="1">
      <alignment horizontal="right" vertical="center"/>
    </xf>
    <xf numFmtId="0" fontId="15" fillId="22" borderId="32" xfId="0" applyFont="1" applyFill="1" applyBorder="1" applyAlignment="1">
      <alignment horizontal="right"/>
    </xf>
    <xf numFmtId="0" fontId="0" fillId="22" borderId="0" xfId="0" applyFill="1" applyAlignment="1">
      <alignment horizontal="right"/>
    </xf>
    <xf numFmtId="0" fontId="0" fillId="22" borderId="0" xfId="0" applyFill="1" applyBorder="1" applyAlignment="1">
      <alignment horizontal="right"/>
    </xf>
    <xf numFmtId="0" fontId="8" fillId="30" borderId="0" xfId="0" applyFont="1" applyFill="1" applyBorder="1" applyAlignment="1">
      <alignment horizontal="center" vertical="top" wrapText="1"/>
    </xf>
    <xf numFmtId="0" fontId="0" fillId="0" borderId="0" xfId="0" applyAlignment="1"/>
    <xf numFmtId="0" fontId="8" fillId="23" borderId="0" xfId="0" applyFont="1" applyFill="1" applyBorder="1" applyAlignment="1">
      <alignment horizontal="center" vertical="top" wrapText="1"/>
    </xf>
    <xf numFmtId="0" fontId="2" fillId="23" borderId="15" xfId="0" applyFont="1" applyFill="1" applyBorder="1" applyAlignment="1">
      <alignment horizontal="right" vertical="top" wrapText="1"/>
    </xf>
    <xf numFmtId="0" fontId="8" fillId="31" borderId="0" xfId="0" quotePrefix="1" applyFont="1" applyFill="1" applyBorder="1" applyAlignment="1" applyProtection="1">
      <alignment horizontal="center" vertical="top" wrapText="1"/>
    </xf>
    <xf numFmtId="0" fontId="15" fillId="22" borderId="0" xfId="0" applyFont="1" applyFill="1" applyBorder="1" applyAlignment="1">
      <alignment horizontal="left"/>
    </xf>
    <xf numFmtId="0" fontId="73" fillId="22" borderId="0" xfId="0" applyFont="1" applyFill="1"/>
    <xf numFmtId="0" fontId="81" fillId="22" borderId="0" xfId="0" applyFont="1" applyFill="1" applyBorder="1"/>
    <xf numFmtId="0" fontId="73" fillId="22" borderId="0" xfId="0" applyFont="1" applyFill="1" applyBorder="1"/>
    <xf numFmtId="0" fontId="15" fillId="22" borderId="21" xfId="135" applyFont="1" applyFill="1" applyBorder="1"/>
    <xf numFmtId="0" fontId="15" fillId="22" borderId="21" xfId="0" applyFont="1" applyFill="1" applyBorder="1"/>
    <xf numFmtId="0" fontId="15" fillId="22" borderId="33" xfId="0" applyFont="1" applyFill="1" applyBorder="1"/>
    <xf numFmtId="0" fontId="8" fillId="22" borderId="0" xfId="0" applyFont="1" applyFill="1" applyBorder="1" applyAlignment="1" applyProtection="1"/>
    <xf numFmtId="0" fontId="15" fillId="22" borderId="0" xfId="0" applyFont="1" applyFill="1" applyBorder="1" applyAlignment="1"/>
    <xf numFmtId="0" fontId="15" fillId="22" borderId="32" xfId="0" applyFont="1" applyFill="1" applyBorder="1" applyAlignment="1"/>
    <xf numFmtId="0" fontId="15" fillId="22" borderId="0" xfId="0" applyFont="1" applyFill="1" applyBorder="1" applyAlignment="1" applyProtection="1"/>
    <xf numFmtId="0" fontId="82" fillId="20" borderId="23" xfId="135" applyFont="1" applyFill="1" applyBorder="1" applyAlignment="1" applyProtection="1">
      <alignment horizontal="centerContinuous"/>
      <protection locked="0"/>
    </xf>
    <xf numFmtId="165" fontId="17" fillId="17" borderId="28" xfId="0" applyNumberFormat="1" applyFont="1" applyFill="1" applyBorder="1" applyAlignment="1" applyProtection="1">
      <alignment horizontal="right" vertical="center" indent="1"/>
    </xf>
    <xf numFmtId="165" fontId="15" fillId="19" borderId="0" xfId="0" applyNumberFormat="1" applyFont="1" applyFill="1" applyBorder="1" applyAlignment="1" applyProtection="1">
      <alignment horizontal="left" vertical="center"/>
    </xf>
    <xf numFmtId="0" fontId="3" fillId="22" borderId="0" xfId="0" applyFont="1" applyFill="1" applyBorder="1" applyAlignment="1">
      <alignment horizontal="right"/>
    </xf>
    <xf numFmtId="4" fontId="15" fillId="22" borderId="0" xfId="0" applyNumberFormat="1" applyFont="1" applyFill="1" applyBorder="1" applyAlignment="1">
      <alignment horizontal="right"/>
    </xf>
    <xf numFmtId="0" fontId="2" fillId="30" borderId="15" xfId="0" applyFont="1" applyFill="1" applyBorder="1" applyAlignment="1">
      <alignment horizontal="right"/>
    </xf>
    <xf numFmtId="0" fontId="2" fillId="31" borderId="15" xfId="0" applyFont="1" applyFill="1" applyBorder="1" applyAlignment="1" applyProtection="1">
      <alignment horizontal="right" vertical="top" wrapText="1"/>
    </xf>
    <xf numFmtId="0" fontId="2" fillId="31" borderId="29" xfId="0" applyFont="1" applyFill="1" applyBorder="1" applyAlignment="1" applyProtection="1">
      <alignment horizontal="right" vertical="top" wrapText="1"/>
    </xf>
    <xf numFmtId="0" fontId="15" fillId="22" borderId="21" xfId="0" applyFont="1" applyFill="1" applyBorder="1" applyAlignment="1">
      <alignment horizontal="right"/>
    </xf>
    <xf numFmtId="0" fontId="15" fillId="22" borderId="21" xfId="0" applyFont="1" applyFill="1" applyBorder="1" applyAlignment="1" applyProtection="1">
      <alignment horizontal="right"/>
    </xf>
    <xf numFmtId="0" fontId="0" fillId="22" borderId="21" xfId="0" applyFill="1" applyBorder="1" applyAlignment="1">
      <alignment horizontal="right"/>
    </xf>
    <xf numFmtId="164" fontId="0" fillId="22" borderId="0" xfId="0" applyNumberFormat="1" applyFill="1" applyBorder="1" applyAlignment="1">
      <alignment horizontal="right"/>
    </xf>
    <xf numFmtId="168" fontId="0" fillId="22" borderId="0" xfId="0" applyNumberFormat="1" applyFill="1" applyBorder="1" applyAlignment="1">
      <alignment horizontal="right"/>
    </xf>
    <xf numFmtId="167" fontId="71" fillId="22" borderId="0" xfId="153" applyNumberFormat="1" applyFont="1" applyFill="1" applyBorder="1" applyAlignment="1">
      <alignment horizontal="right"/>
    </xf>
    <xf numFmtId="0" fontId="70" fillId="22" borderId="21" xfId="0" applyFont="1" applyFill="1" applyBorder="1"/>
    <xf numFmtId="0" fontId="0" fillId="22" borderId="21" xfId="0" applyFill="1" applyBorder="1"/>
    <xf numFmtId="168" fontId="15" fillId="22" borderId="0" xfId="0" applyNumberFormat="1" applyFont="1" applyFill="1" applyBorder="1" applyAlignment="1">
      <alignment horizontal="right"/>
    </xf>
    <xf numFmtId="168" fontId="15" fillId="22" borderId="0" xfId="0" applyNumberFormat="1" applyFont="1" applyFill="1" applyAlignment="1">
      <alignment horizontal="right"/>
    </xf>
    <xf numFmtId="164" fontId="15" fillId="22" borderId="0" xfId="0" applyNumberFormat="1" applyFont="1" applyFill="1" applyAlignment="1">
      <alignment horizontal="right"/>
    </xf>
    <xf numFmtId="0" fontId="8" fillId="26" borderId="0" xfId="0" applyFont="1" applyFill="1" applyBorder="1" applyAlignment="1">
      <alignment vertical="center" wrapText="1"/>
    </xf>
    <xf numFmtId="0" fontId="8" fillId="25" borderId="0" xfId="0" applyFont="1" applyFill="1" applyBorder="1" applyAlignment="1">
      <alignment horizontal="center" vertical="center"/>
    </xf>
    <xf numFmtId="0" fontId="75" fillId="25" borderId="16" xfId="0" applyFont="1" applyFill="1" applyBorder="1" applyAlignment="1">
      <alignment horizontal="center" vertical="center" wrapText="1"/>
    </xf>
    <xf numFmtId="0" fontId="75" fillId="25" borderId="19" xfId="0" applyFont="1" applyFill="1" applyBorder="1" applyAlignment="1">
      <alignment horizontal="center" vertical="center" wrapText="1"/>
    </xf>
    <xf numFmtId="0" fontId="3" fillId="26" borderId="17" xfId="0" applyFont="1" applyFill="1" applyBorder="1"/>
    <xf numFmtId="0" fontId="14" fillId="26" borderId="18" xfId="0" quotePrefix="1" applyFont="1" applyFill="1" applyBorder="1" applyAlignment="1">
      <alignment horizontal="left" vertical="top" wrapText="1"/>
    </xf>
    <xf numFmtId="0" fontId="14" fillId="26" borderId="18" xfId="0" applyFont="1" applyFill="1" applyBorder="1" applyAlignment="1">
      <alignment vertical="top" wrapText="1"/>
    </xf>
    <xf numFmtId="0" fontId="3" fillId="26" borderId="27" xfId="0" applyFont="1" applyFill="1" applyBorder="1"/>
    <xf numFmtId="0" fontId="53" fillId="19" borderId="0" xfId="135" applyFont="1" applyFill="1" applyBorder="1" applyAlignment="1">
      <alignment horizontal="center" vertical="center"/>
    </xf>
    <xf numFmtId="0" fontId="83" fillId="19" borderId="0" xfId="135" applyFont="1" applyFill="1" applyBorder="1" applyAlignment="1">
      <alignment horizontal="left" vertical="top"/>
    </xf>
    <xf numFmtId="165" fontId="17" fillId="17" borderId="28" xfId="135" applyNumberFormat="1" applyFont="1" applyFill="1" applyBorder="1" applyAlignment="1" applyProtection="1">
      <alignment horizontal="right" vertical="center" indent="1"/>
      <protection locked="0"/>
    </xf>
    <xf numFmtId="165" fontId="17" fillId="19" borderId="0" xfId="135" applyNumberFormat="1" applyFont="1" applyFill="1" applyBorder="1" applyAlignment="1" applyProtection="1">
      <alignment horizontal="right" vertical="center" indent="3"/>
    </xf>
    <xf numFmtId="4" fontId="17" fillId="17" borderId="28" xfId="135" applyNumberFormat="1" applyFont="1" applyFill="1" applyBorder="1" applyAlignment="1" applyProtection="1">
      <alignment horizontal="right" vertical="center" indent="1"/>
      <protection locked="0"/>
    </xf>
    <xf numFmtId="165" fontId="8" fillId="19" borderId="0" xfId="0" applyNumberFormat="1" applyFont="1" applyFill="1" applyBorder="1" applyAlignment="1" applyProtection="1">
      <alignment horizontal="center"/>
    </xf>
    <xf numFmtId="165" fontId="24" fillId="19" borderId="0" xfId="0" applyNumberFormat="1" applyFont="1" applyFill="1" applyBorder="1" applyAlignment="1" applyProtection="1">
      <alignment horizontal="center"/>
    </xf>
    <xf numFmtId="165" fontId="8" fillId="19" borderId="0" xfId="0" applyNumberFormat="1" applyFont="1" applyFill="1" applyBorder="1" applyAlignment="1" applyProtection="1">
      <alignment horizontal="left" vertical="center"/>
    </xf>
    <xf numFmtId="165" fontId="32" fillId="19" borderId="0" xfId="0" applyNumberFormat="1" applyFont="1" applyFill="1" applyBorder="1" applyAlignment="1">
      <alignment horizontal="right"/>
    </xf>
    <xf numFmtId="4" fontId="17" fillId="17" borderId="28" xfId="0" applyNumberFormat="1" applyFont="1" applyFill="1" applyBorder="1" applyAlignment="1" applyProtection="1">
      <alignment horizontal="right" vertical="center" indent="1"/>
    </xf>
    <xf numFmtId="4" fontId="15" fillId="19" borderId="0" xfId="0" applyNumberFormat="1" applyFont="1" applyFill="1" applyBorder="1" applyAlignment="1" applyProtection="1">
      <alignment horizontal="left" vertical="center"/>
    </xf>
    <xf numFmtId="4" fontId="8" fillId="19" borderId="20" xfId="0" applyNumberFormat="1" applyFont="1" applyFill="1" applyBorder="1" applyAlignment="1" applyProtection="1">
      <alignment horizontal="left" vertical="center" wrapText="1"/>
    </xf>
    <xf numFmtId="0" fontId="24" fillId="19" borderId="0" xfId="0" quotePrefix="1" applyFont="1" applyFill="1" applyBorder="1" applyAlignment="1" applyProtection="1">
      <alignment horizontal="left" vertical="center" wrapText="1"/>
    </xf>
    <xf numFmtId="0" fontId="0" fillId="22" borderId="0" xfId="0" applyFill="1" applyAlignment="1">
      <alignment horizontal="left"/>
    </xf>
    <xf numFmtId="0" fontId="73" fillId="22" borderId="0" xfId="0" applyFont="1" applyFill="1" applyAlignment="1">
      <alignment horizontal="left"/>
    </xf>
    <xf numFmtId="0" fontId="2" fillId="22" borderId="25" xfId="0" applyFont="1" applyFill="1" applyBorder="1" applyAlignment="1">
      <alignment horizontal="left"/>
    </xf>
    <xf numFmtId="0" fontId="8" fillId="30" borderId="0" xfId="0" applyFont="1" applyFill="1" applyBorder="1" applyAlignment="1">
      <alignment horizontal="left" vertical="top" wrapText="1"/>
    </xf>
    <xf numFmtId="0" fontId="2" fillId="30" borderId="15" xfId="0" applyFont="1" applyFill="1" applyBorder="1" applyAlignment="1">
      <alignment horizontal="left"/>
    </xf>
    <xf numFmtId="0" fontId="15" fillId="22" borderId="0" xfId="0" applyFont="1" applyFill="1" applyBorder="1" applyAlignment="1" applyProtection="1">
      <alignment horizontal="left"/>
    </xf>
    <xf numFmtId="0" fontId="0" fillId="22" borderId="0" xfId="0" applyFill="1" applyBorder="1" applyAlignment="1">
      <alignment horizontal="left"/>
    </xf>
    <xf numFmtId="0" fontId="15" fillId="22" borderId="0" xfId="135" applyFont="1" applyFill="1" applyBorder="1" applyAlignment="1">
      <alignment horizontal="left"/>
    </xf>
    <xf numFmtId="0" fontId="81" fillId="22" borderId="0" xfId="0" applyFont="1" applyFill="1" applyBorder="1" applyAlignment="1">
      <alignment horizontal="left"/>
    </xf>
    <xf numFmtId="0" fontId="15" fillId="22" borderId="21" xfId="135" applyFont="1" applyFill="1" applyBorder="1" applyAlignment="1">
      <alignment horizontal="left"/>
    </xf>
    <xf numFmtId="0" fontId="17" fillId="19" borderId="42" xfId="0" applyFont="1" applyFill="1" applyBorder="1" applyAlignment="1" applyProtection="1">
      <alignment horizontal="right" vertical="center" indent="1"/>
    </xf>
    <xf numFmtId="0" fontId="85" fillId="22" borderId="0" xfId="0" applyFont="1" applyFill="1" applyBorder="1" applyAlignment="1" applyProtection="1">
      <alignment horizontal="center"/>
    </xf>
    <xf numFmtId="0" fontId="85" fillId="22" borderId="0" xfId="0" applyFont="1" applyFill="1" applyBorder="1" applyProtection="1"/>
    <xf numFmtId="1" fontId="85" fillId="22" borderId="0" xfId="0" applyNumberFormat="1" applyFont="1" applyFill="1" applyBorder="1" applyAlignment="1" applyProtection="1">
      <alignment horizontal="center"/>
    </xf>
    <xf numFmtId="1" fontId="86" fillId="22" borderId="0" xfId="0" applyNumberFormat="1" applyFont="1" applyFill="1" applyBorder="1" applyAlignment="1" applyProtection="1">
      <alignment horizontal="center"/>
    </xf>
    <xf numFmtId="1" fontId="85" fillId="22" borderId="15" xfId="0" applyNumberFormat="1" applyFont="1" applyFill="1" applyBorder="1" applyAlignment="1" applyProtection="1">
      <alignment horizontal="center"/>
    </xf>
    <xf numFmtId="0" fontId="85" fillId="22" borderId="15" xfId="0" applyFont="1" applyFill="1" applyBorder="1" applyProtection="1"/>
    <xf numFmtId="0" fontId="85" fillId="0" borderId="15" xfId="0" applyFont="1" applyBorder="1" applyProtection="1"/>
    <xf numFmtId="0" fontId="85" fillId="0" borderId="0" xfId="0" applyFont="1" applyBorder="1" applyProtection="1"/>
    <xf numFmtId="0" fontId="87" fillId="22" borderId="0" xfId="0" applyFont="1" applyFill="1" applyBorder="1" applyAlignment="1" applyProtection="1">
      <alignment horizontal="center"/>
    </xf>
    <xf numFmtId="0" fontId="87" fillId="22" borderId="0" xfId="0" applyFont="1" applyFill="1" applyBorder="1" applyProtection="1"/>
    <xf numFmtId="1" fontId="87" fillId="22" borderId="0" xfId="0" applyNumberFormat="1" applyFont="1" applyFill="1" applyBorder="1" applyAlignment="1" applyProtection="1">
      <alignment horizontal="center"/>
    </xf>
    <xf numFmtId="0" fontId="87" fillId="0" borderId="0" xfId="0" applyFont="1" applyBorder="1" applyProtection="1"/>
    <xf numFmtId="3" fontId="85" fillId="22" borderId="0" xfId="0" applyNumberFormat="1" applyFont="1" applyFill="1" applyBorder="1" applyAlignment="1" applyProtection="1">
      <alignment horizontal="center" vertical="center"/>
    </xf>
    <xf numFmtId="1" fontId="85" fillId="22" borderId="0" xfId="0" applyNumberFormat="1" applyFont="1" applyFill="1" applyBorder="1" applyAlignment="1" applyProtection="1">
      <alignment horizontal="center" vertical="center"/>
    </xf>
    <xf numFmtId="1" fontId="86" fillId="22" borderId="0" xfId="0" applyNumberFormat="1" applyFont="1" applyFill="1" applyBorder="1" applyAlignment="1" applyProtection="1">
      <alignment horizontal="center" vertical="center"/>
    </xf>
    <xf numFmtId="0" fontId="86" fillId="22" borderId="0" xfId="0" applyFont="1" applyFill="1" applyBorder="1" applyProtection="1"/>
    <xf numFmtId="0" fontId="86" fillId="22" borderId="0" xfId="0" applyFont="1" applyFill="1" applyBorder="1" applyAlignment="1" applyProtection="1">
      <alignment horizontal="center"/>
    </xf>
    <xf numFmtId="0" fontId="86" fillId="0" borderId="0" xfId="0" applyFont="1" applyBorder="1" applyProtection="1"/>
    <xf numFmtId="0" fontId="85" fillId="22" borderId="0" xfId="0" applyFont="1" applyFill="1" applyBorder="1" applyAlignment="1" applyProtection="1"/>
    <xf numFmtId="0" fontId="85" fillId="0" borderId="0" xfId="0" applyFont="1" applyBorder="1" applyAlignment="1" applyProtection="1"/>
    <xf numFmtId="2" fontId="85" fillId="22" borderId="0" xfId="0" applyNumberFormat="1" applyFont="1" applyFill="1" applyBorder="1" applyAlignment="1" applyProtection="1">
      <alignment horizontal="center"/>
    </xf>
    <xf numFmtId="0" fontId="88" fillId="22" borderId="0" xfId="0" applyFont="1" applyFill="1" applyBorder="1" applyAlignment="1" applyProtection="1">
      <alignment horizontal="center"/>
    </xf>
    <xf numFmtId="0" fontId="85" fillId="22" borderId="0" xfId="0" applyFont="1" applyFill="1" applyBorder="1" applyAlignment="1" applyProtection="1">
      <alignment vertical="center"/>
    </xf>
    <xf numFmtId="1" fontId="85" fillId="22" borderId="0" xfId="0" applyNumberFormat="1" applyFont="1" applyFill="1" applyAlignment="1">
      <alignment horizontal="center"/>
    </xf>
    <xf numFmtId="0" fontId="85" fillId="22" borderId="0" xfId="0" applyFont="1" applyFill="1" applyProtection="1"/>
    <xf numFmtId="0" fontId="85" fillId="0" borderId="0" xfId="0" applyFont="1" applyProtection="1"/>
    <xf numFmtId="0" fontId="85" fillId="17" borderId="0" xfId="0" applyFont="1" applyFill="1" applyBorder="1" applyAlignment="1" applyProtection="1">
      <alignment horizontal="center"/>
    </xf>
    <xf numFmtId="0" fontId="85" fillId="17" borderId="0" xfId="0" applyFont="1" applyFill="1" applyBorder="1" applyProtection="1"/>
    <xf numFmtId="1" fontId="89" fillId="22" borderId="0" xfId="0" applyNumberFormat="1" applyFont="1" applyFill="1" applyBorder="1" applyAlignment="1" applyProtection="1">
      <alignment horizontal="center"/>
    </xf>
    <xf numFmtId="0" fontId="85" fillId="22" borderId="0" xfId="0" applyFont="1" applyFill="1" applyBorder="1" applyAlignment="1" applyProtection="1">
      <alignment horizontal="right"/>
    </xf>
    <xf numFmtId="3" fontId="85" fillId="22" borderId="0" xfId="0" applyNumberFormat="1" applyFont="1" applyFill="1" applyBorder="1" applyProtection="1"/>
    <xf numFmtId="165" fontId="85" fillId="22" borderId="0" xfId="0" applyNumberFormat="1" applyFont="1" applyFill="1" applyBorder="1" applyProtection="1"/>
    <xf numFmtId="1" fontId="90" fillId="17" borderId="0" xfId="0" applyNumberFormat="1" applyFont="1" applyFill="1" applyBorder="1" applyAlignment="1" applyProtection="1">
      <alignment horizontal="center"/>
    </xf>
    <xf numFmtId="1" fontId="90" fillId="22" borderId="0" xfId="0" applyNumberFormat="1" applyFont="1" applyFill="1" applyBorder="1" applyAlignment="1" applyProtection="1">
      <alignment horizontal="center"/>
    </xf>
    <xf numFmtId="0" fontId="90" fillId="22" borderId="0" xfId="0" applyFont="1" applyFill="1" applyBorder="1" applyProtection="1"/>
    <xf numFmtId="1" fontId="85" fillId="17" borderId="0" xfId="0" applyNumberFormat="1" applyFont="1" applyFill="1" applyBorder="1" applyAlignment="1" applyProtection="1">
      <alignment horizontal="center"/>
    </xf>
    <xf numFmtId="0" fontId="85" fillId="22" borderId="0" xfId="0" applyNumberFormat="1" applyFont="1" applyFill="1" applyBorder="1" applyProtection="1"/>
    <xf numFmtId="1" fontId="85" fillId="0" borderId="0" xfId="0" applyNumberFormat="1" applyFont="1" applyFill="1" applyBorder="1" applyAlignment="1" applyProtection="1">
      <alignment horizontal="center"/>
    </xf>
    <xf numFmtId="0" fontId="85" fillId="17" borderId="0" xfId="135" applyFont="1" applyFill="1"/>
    <xf numFmtId="0" fontId="85" fillId="22" borderId="0" xfId="135" applyFont="1" applyFill="1"/>
    <xf numFmtId="0" fontId="86" fillId="22" borderId="0" xfId="135" applyFont="1" applyFill="1"/>
    <xf numFmtId="0" fontId="86" fillId="22" borderId="0" xfId="0" applyFont="1" applyFill="1"/>
    <xf numFmtId="0" fontId="86" fillId="17" borderId="0" xfId="135" applyFont="1" applyFill="1"/>
    <xf numFmtId="0" fontId="85" fillId="17" borderId="0" xfId="135" applyFont="1" applyFill="1" applyBorder="1" applyProtection="1"/>
    <xf numFmtId="0" fontId="85" fillId="22" borderId="0" xfId="135" applyFont="1" applyFill="1" applyBorder="1" applyProtection="1"/>
    <xf numFmtId="0" fontId="86" fillId="22" borderId="0" xfId="135" applyFont="1" applyFill="1" applyBorder="1" applyProtection="1"/>
    <xf numFmtId="0" fontId="85" fillId="0" borderId="0" xfId="135" applyFont="1" applyBorder="1" applyProtection="1"/>
    <xf numFmtId="0" fontId="91" fillId="17" borderId="0" xfId="135" applyFont="1" applyFill="1"/>
    <xf numFmtId="0" fontId="91" fillId="22" borderId="0" xfId="135" applyFont="1" applyFill="1"/>
    <xf numFmtId="2" fontId="85" fillId="0" borderId="0" xfId="135" applyNumberFormat="1" applyFont="1" applyFill="1"/>
    <xf numFmtId="0" fontId="85" fillId="0" borderId="0" xfId="135" applyFont="1" applyFill="1"/>
    <xf numFmtId="0" fontId="86" fillId="17" borderId="0" xfId="135" applyFont="1" applyFill="1" applyBorder="1" applyProtection="1"/>
    <xf numFmtId="0" fontId="86" fillId="0" borderId="0" xfId="135" applyFont="1" applyBorder="1" applyProtection="1"/>
    <xf numFmtId="0" fontId="85" fillId="17" borderId="0" xfId="135" applyFont="1" applyFill="1" applyBorder="1"/>
    <xf numFmtId="0" fontId="85" fillId="22" borderId="0" xfId="135" applyFont="1" applyFill="1" applyBorder="1"/>
    <xf numFmtId="0" fontId="86" fillId="22" borderId="0" xfId="135" applyFont="1" applyFill="1" applyBorder="1"/>
    <xf numFmtId="49" fontId="86" fillId="22" borderId="0" xfId="135" applyNumberFormat="1" applyFont="1" applyFill="1" applyBorder="1" applyProtection="1"/>
    <xf numFmtId="49" fontId="85" fillId="22" borderId="0" xfId="135" applyNumberFormat="1" applyFont="1" applyFill="1" applyBorder="1" applyProtection="1"/>
    <xf numFmtId="0" fontId="15" fillId="19" borderId="0" xfId="0" applyFont="1" applyFill="1" applyBorder="1"/>
    <xf numFmtId="0" fontId="8" fillId="19" borderId="20" xfId="0" applyFont="1" applyFill="1" applyBorder="1" applyAlignment="1" applyProtection="1">
      <alignment horizontal="left" vertical="center" wrapText="1"/>
    </xf>
    <xf numFmtId="0" fontId="8" fillId="23" borderId="0" xfId="0" quotePrefix="1" applyFont="1" applyFill="1" applyBorder="1" applyAlignment="1">
      <alignment horizontal="center" vertical="top" wrapText="1"/>
    </xf>
    <xf numFmtId="0" fontId="86" fillId="0" borderId="0" xfId="0" applyFont="1"/>
    <xf numFmtId="0" fontId="86" fillId="22" borderId="0" xfId="0" applyFont="1" applyFill="1" applyAlignment="1">
      <alignment horizontal="right"/>
    </xf>
    <xf numFmtId="9" fontId="86" fillId="22" borderId="0" xfId="153" applyNumberFormat="1" applyFont="1" applyFill="1" applyAlignment="1">
      <alignment horizontal="right"/>
    </xf>
    <xf numFmtId="0" fontId="85" fillId="22" borderId="0" xfId="0" applyFont="1" applyFill="1" applyBorder="1" applyAlignment="1">
      <alignment horizontal="left"/>
    </xf>
    <xf numFmtId="169" fontId="15" fillId="22" borderId="0" xfId="0" applyNumberFormat="1" applyFont="1" applyFill="1" applyBorder="1" applyAlignment="1">
      <alignment horizontal="right"/>
    </xf>
    <xf numFmtId="2" fontId="0" fillId="22" borderId="0" xfId="0" applyNumberFormat="1" applyFill="1" applyBorder="1" applyAlignment="1">
      <alignment horizontal="right"/>
    </xf>
    <xf numFmtId="2" fontId="0" fillId="22" borderId="0" xfId="0" applyNumberFormat="1" applyFill="1" applyBorder="1"/>
    <xf numFmtId="2" fontId="15" fillId="22" borderId="0" xfId="0" applyNumberFormat="1" applyFont="1" applyFill="1" applyBorder="1"/>
    <xf numFmtId="0" fontId="75" fillId="22" borderId="15" xfId="0" applyFont="1" applyFill="1" applyBorder="1" applyAlignment="1">
      <alignment horizontal="left" vertical="center"/>
    </xf>
    <xf numFmtId="0" fontId="86" fillId="22" borderId="15" xfId="0" applyFont="1" applyFill="1" applyBorder="1" applyAlignment="1">
      <alignment horizontal="center" vertical="center"/>
    </xf>
    <xf numFmtId="0" fontId="85" fillId="22" borderId="21" xfId="0" applyFont="1" applyFill="1" applyBorder="1" applyAlignment="1">
      <alignment horizontal="right"/>
    </xf>
    <xf numFmtId="0" fontId="85" fillId="22" borderId="0" xfId="0" applyFont="1" applyFill="1" applyBorder="1" applyAlignment="1">
      <alignment horizontal="right"/>
    </xf>
    <xf numFmtId="2" fontId="85" fillId="22" borderId="0" xfId="0" applyNumberFormat="1" applyFont="1" applyFill="1" applyBorder="1" applyAlignment="1">
      <alignment horizontal="right"/>
    </xf>
    <xf numFmtId="0" fontId="85" fillId="22" borderId="0" xfId="0" applyFont="1" applyFill="1" applyAlignment="1">
      <alignment horizontal="right"/>
    </xf>
    <xf numFmtId="3" fontId="8" fillId="22" borderId="15" xfId="0" applyNumberFormat="1" applyFont="1" applyFill="1" applyBorder="1" applyAlignment="1">
      <alignment horizontal="right" vertical="center"/>
    </xf>
    <xf numFmtId="2" fontId="8" fillId="22" borderId="15" xfId="0" applyNumberFormat="1" applyFont="1" applyFill="1" applyBorder="1" applyAlignment="1">
      <alignment horizontal="right" vertical="center"/>
    </xf>
    <xf numFmtId="170" fontId="8" fillId="22" borderId="15" xfId="88" applyNumberFormat="1" applyFont="1" applyFill="1" applyBorder="1" applyAlignment="1">
      <alignment horizontal="right" vertical="center"/>
    </xf>
    <xf numFmtId="0" fontId="8" fillId="22" borderId="15" xfId="0" applyFont="1" applyFill="1" applyBorder="1" applyAlignment="1">
      <alignment horizontal="right" vertical="center"/>
    </xf>
    <xf numFmtId="168" fontId="8" fillId="22" borderId="15" xfId="88" applyNumberFormat="1" applyFont="1" applyFill="1" applyBorder="1" applyAlignment="1">
      <alignment horizontal="right" vertical="center"/>
    </xf>
    <xf numFmtId="169" fontId="8" fillId="22" borderId="15" xfId="88" applyNumberFormat="1" applyFont="1" applyFill="1" applyBorder="1" applyAlignment="1">
      <alignment horizontal="right" vertical="center"/>
    </xf>
    <xf numFmtId="1" fontId="8" fillId="22" borderId="15" xfId="0" applyNumberFormat="1" applyFont="1" applyFill="1" applyBorder="1" applyAlignment="1">
      <alignment horizontal="right" vertical="center"/>
    </xf>
    <xf numFmtId="165" fontId="15" fillId="22" borderId="0" xfId="0" applyNumberFormat="1" applyFont="1" applyFill="1" applyBorder="1" applyAlignment="1">
      <alignment horizontal="right"/>
    </xf>
    <xf numFmtId="0" fontId="8" fillId="22" borderId="35" xfId="0" applyFont="1" applyFill="1" applyBorder="1" applyAlignment="1" applyProtection="1">
      <alignment horizontal="right" vertical="center"/>
    </xf>
    <xf numFmtId="0" fontId="8" fillId="22" borderId="15" xfId="0" applyFont="1" applyFill="1" applyBorder="1" applyAlignment="1" applyProtection="1">
      <alignment horizontal="left" vertical="center"/>
    </xf>
    <xf numFmtId="164" fontId="17" fillId="17" borderId="28" xfId="88" applyFont="1" applyFill="1" applyBorder="1" applyAlignment="1" applyProtection="1">
      <alignment horizontal="right" vertical="center" indent="1"/>
    </xf>
    <xf numFmtId="164" fontId="17" fillId="17" borderId="28" xfId="88" applyNumberFormat="1" applyFont="1" applyFill="1" applyBorder="1" applyAlignment="1" applyProtection="1">
      <alignment horizontal="right" vertical="center" indent="1"/>
    </xf>
    <xf numFmtId="169" fontId="17" fillId="17" borderId="12" xfId="88" applyNumberFormat="1" applyFont="1" applyFill="1" applyBorder="1" applyAlignment="1" applyProtection="1">
      <alignment horizontal="right" vertical="center" indent="1"/>
      <protection locked="0"/>
    </xf>
    <xf numFmtId="168" fontId="17" fillId="17" borderId="12" xfId="88" applyNumberFormat="1" applyFont="1" applyFill="1" applyBorder="1" applyAlignment="1" applyProtection="1">
      <alignment horizontal="right" vertical="center" indent="1"/>
      <protection locked="0"/>
    </xf>
    <xf numFmtId="165" fontId="0" fillId="22" borderId="0" xfId="0" applyNumberFormat="1" applyFill="1" applyBorder="1" applyAlignment="1">
      <alignment horizontal="right"/>
    </xf>
    <xf numFmtId="165" fontId="3" fillId="22" borderId="0" xfId="0" applyNumberFormat="1" applyFont="1" applyFill="1" applyBorder="1" applyAlignment="1">
      <alignment horizontal="right"/>
    </xf>
    <xf numFmtId="165" fontId="85" fillId="22" borderId="0" xfId="0" applyNumberFormat="1" applyFont="1" applyFill="1" applyBorder="1" applyAlignment="1">
      <alignment horizontal="right"/>
    </xf>
    <xf numFmtId="165" fontId="0" fillId="22" borderId="0" xfId="0" applyNumberFormat="1" applyFill="1" applyBorder="1"/>
    <xf numFmtId="4" fontId="0" fillId="22" borderId="0" xfId="0" applyNumberFormat="1" applyFill="1" applyBorder="1" applyAlignment="1">
      <alignment horizontal="right"/>
    </xf>
    <xf numFmtId="4" fontId="85" fillId="22" borderId="0" xfId="0" applyNumberFormat="1" applyFont="1" applyFill="1" applyBorder="1" applyAlignment="1">
      <alignment horizontal="right"/>
    </xf>
    <xf numFmtId="4" fontId="0" fillId="22" borderId="0" xfId="0" applyNumberFormat="1" applyFill="1" applyBorder="1"/>
    <xf numFmtId="4" fontId="15" fillId="22" borderId="0" xfId="0" applyNumberFormat="1" applyFont="1" applyFill="1" applyBorder="1"/>
    <xf numFmtId="3" fontId="0" fillId="22" borderId="0" xfId="0" applyNumberFormat="1" applyFill="1" applyBorder="1" applyAlignment="1">
      <alignment horizontal="right"/>
    </xf>
    <xf numFmtId="3" fontId="85" fillId="22" borderId="0" xfId="0" applyNumberFormat="1" applyFont="1" applyFill="1" applyBorder="1" applyAlignment="1">
      <alignment horizontal="right"/>
    </xf>
    <xf numFmtId="3" fontId="0" fillId="22" borderId="0" xfId="0" applyNumberFormat="1" applyFill="1" applyBorder="1"/>
    <xf numFmtId="164" fontId="17" fillId="17" borderId="28" xfId="88" applyFont="1" applyFill="1" applyBorder="1" applyAlignment="1" applyProtection="1">
      <alignment horizontal="right" vertical="center" indent="1"/>
      <protection locked="0"/>
    </xf>
    <xf numFmtId="168" fontId="17" fillId="17" borderId="28" xfId="88" applyNumberFormat="1" applyFont="1" applyFill="1" applyBorder="1" applyAlignment="1" applyProtection="1">
      <alignment horizontal="right" vertical="center" indent="1"/>
      <protection locked="0"/>
    </xf>
    <xf numFmtId="0" fontId="3" fillId="0" borderId="0" xfId="0" applyFont="1" applyBorder="1" applyProtection="1"/>
    <xf numFmtId="168" fontId="17" fillId="17" borderId="28" xfId="88" applyNumberFormat="1" applyFont="1" applyFill="1" applyBorder="1" applyAlignment="1" applyProtection="1">
      <alignment horizontal="right" vertical="center" indent="1"/>
    </xf>
    <xf numFmtId="168" fontId="15" fillId="22" borderId="32" xfId="88" applyNumberFormat="1" applyFont="1" applyFill="1" applyBorder="1" applyAlignment="1">
      <alignment horizontal="right"/>
    </xf>
    <xf numFmtId="3" fontId="15" fillId="22" borderId="32" xfId="0" applyNumberFormat="1" applyFont="1" applyFill="1" applyBorder="1" applyAlignment="1">
      <alignment horizontal="right"/>
    </xf>
    <xf numFmtId="0" fontId="15" fillId="22" borderId="33" xfId="0" applyFont="1" applyFill="1" applyBorder="1" applyAlignment="1">
      <alignment horizontal="left"/>
    </xf>
    <xf numFmtId="0" fontId="15" fillId="22" borderId="32" xfId="0" applyFont="1" applyFill="1" applyBorder="1" applyAlignment="1">
      <alignment horizontal="left"/>
    </xf>
    <xf numFmtId="2" fontId="15" fillId="22" borderId="32" xfId="0" applyNumberFormat="1" applyFont="1" applyFill="1" applyBorder="1" applyAlignment="1">
      <alignment horizontal="right"/>
    </xf>
    <xf numFmtId="4" fontId="15" fillId="22" borderId="32" xfId="0" applyNumberFormat="1" applyFont="1" applyFill="1" applyBorder="1" applyAlignment="1">
      <alignment horizontal="right"/>
    </xf>
    <xf numFmtId="2" fontId="15" fillId="22" borderId="32" xfId="0" applyNumberFormat="1" applyFont="1" applyFill="1" applyBorder="1" applyAlignment="1">
      <alignment horizontal="right" vertical="center"/>
    </xf>
    <xf numFmtId="1" fontId="73" fillId="22" borderId="0" xfId="0" applyNumberFormat="1" applyFont="1" applyFill="1" applyBorder="1" applyAlignment="1" applyProtection="1">
      <alignment horizontal="center"/>
    </xf>
    <xf numFmtId="1" fontId="74" fillId="22" borderId="0" xfId="0" applyNumberFormat="1" applyFont="1" applyFill="1" applyBorder="1" applyAlignment="1" applyProtection="1">
      <alignment horizontal="center"/>
    </xf>
    <xf numFmtId="0" fontId="92" fillId="22" borderId="0" xfId="0" applyFont="1" applyFill="1" applyBorder="1"/>
    <xf numFmtId="1" fontId="73" fillId="22" borderId="0" xfId="0" applyNumberFormat="1" applyFont="1" applyFill="1" applyBorder="1" applyAlignment="1" applyProtection="1">
      <alignment horizontal="center" vertical="center"/>
    </xf>
    <xf numFmtId="1" fontId="74" fillId="22" borderId="0" xfId="0" applyNumberFormat="1" applyFont="1" applyFill="1" applyBorder="1" applyAlignment="1" applyProtection="1">
      <alignment horizontal="center" vertical="center"/>
    </xf>
    <xf numFmtId="0" fontId="73" fillId="22" borderId="0" xfId="135" applyFont="1" applyFill="1"/>
    <xf numFmtId="0" fontId="74" fillId="22" borderId="0" xfId="135" applyFont="1" applyFill="1"/>
    <xf numFmtId="0" fontId="74" fillId="22" borderId="0" xfId="0" applyFont="1" applyFill="1"/>
    <xf numFmtId="0" fontId="73" fillId="22" borderId="0" xfId="135" applyFont="1" applyFill="1" applyBorder="1" applyProtection="1"/>
    <xf numFmtId="0" fontId="74" fillId="22" borderId="0" xfId="135" applyFont="1" applyFill="1" applyBorder="1" applyProtection="1"/>
    <xf numFmtId="0" fontId="77" fillId="22" borderId="0" xfId="135" applyFont="1" applyFill="1"/>
    <xf numFmtId="2" fontId="73" fillId="0" borderId="0" xfId="135" applyNumberFormat="1" applyFont="1" applyFill="1"/>
    <xf numFmtId="0" fontId="0" fillId="22" borderId="12" xfId="0" applyFill="1" applyBorder="1" applyProtection="1"/>
    <xf numFmtId="3" fontId="73" fillId="0" borderId="0" xfId="135" applyNumberFormat="1" applyFont="1" applyFill="1"/>
    <xf numFmtId="3" fontId="15" fillId="0" borderId="0" xfId="0" applyNumberFormat="1" applyFont="1" applyFill="1" applyBorder="1" applyAlignment="1">
      <alignment horizontal="right"/>
    </xf>
    <xf numFmtId="3" fontId="15" fillId="0" borderId="43" xfId="0" applyNumberFormat="1" applyFont="1" applyFill="1" applyBorder="1" applyAlignment="1">
      <alignment horizontal="right"/>
    </xf>
    <xf numFmtId="165" fontId="15" fillId="0" borderId="43" xfId="0" applyNumberFormat="1" applyFont="1" applyFill="1" applyBorder="1" applyAlignment="1">
      <alignment horizontal="right"/>
    </xf>
    <xf numFmtId="0" fontId="15" fillId="0" borderId="0" xfId="0" applyFont="1" applyFill="1" applyBorder="1" applyAlignment="1">
      <alignment horizontal="right"/>
    </xf>
    <xf numFmtId="168" fontId="15" fillId="0" borderId="46" xfId="88" applyNumberFormat="1" applyFont="1" applyFill="1" applyBorder="1" applyAlignment="1">
      <alignment horizontal="right"/>
    </xf>
    <xf numFmtId="3" fontId="15" fillId="0" borderId="46" xfId="0" applyNumberFormat="1" applyFont="1" applyFill="1" applyBorder="1" applyAlignment="1">
      <alignment horizontal="right"/>
    </xf>
    <xf numFmtId="0" fontId="3" fillId="0" borderId="46" xfId="0" applyFont="1" applyFill="1" applyBorder="1"/>
    <xf numFmtId="165" fontId="15" fillId="0" borderId="46" xfId="0" applyNumberFormat="1" applyFont="1" applyFill="1" applyBorder="1" applyAlignment="1">
      <alignment horizontal="right"/>
    </xf>
    <xf numFmtId="2" fontId="15" fillId="0" borderId="0" xfId="0" applyNumberFormat="1" applyFont="1" applyFill="1" applyBorder="1" applyAlignment="1">
      <alignment horizontal="right"/>
    </xf>
    <xf numFmtId="2" fontId="15" fillId="0" borderId="46" xfId="0" applyNumberFormat="1" applyFont="1" applyFill="1" applyBorder="1" applyAlignment="1">
      <alignment horizontal="right"/>
    </xf>
    <xf numFmtId="4" fontId="15" fillId="0" borderId="46" xfId="0" applyNumberFormat="1" applyFont="1" applyFill="1" applyBorder="1" applyAlignment="1">
      <alignment horizontal="right"/>
    </xf>
    <xf numFmtId="168" fontId="15" fillId="0" borderId="46" xfId="0" applyNumberFormat="1" applyFont="1" applyFill="1" applyBorder="1" applyAlignment="1">
      <alignment horizontal="right"/>
    </xf>
    <xf numFmtId="168" fontId="85" fillId="22" borderId="0" xfId="0" applyNumberFormat="1" applyFont="1" applyFill="1" applyBorder="1" applyAlignment="1">
      <alignment horizontal="right"/>
    </xf>
    <xf numFmtId="3" fontId="84" fillId="0" borderId="46" xfId="0" applyNumberFormat="1" applyFont="1" applyFill="1" applyBorder="1" applyAlignment="1">
      <alignment horizontal="right"/>
    </xf>
    <xf numFmtId="168" fontId="84" fillId="0" borderId="46" xfId="88" applyNumberFormat="1" applyFont="1" applyFill="1" applyBorder="1" applyAlignment="1">
      <alignment horizontal="right"/>
    </xf>
    <xf numFmtId="0" fontId="15" fillId="0" borderId="21" xfId="0" applyFont="1" applyFill="1" applyBorder="1" applyAlignment="1" applyProtection="1">
      <alignment horizontal="left"/>
    </xf>
    <xf numFmtId="0" fontId="15" fillId="0" borderId="0" xfId="0" applyFont="1" applyFill="1" applyBorder="1" applyAlignment="1">
      <alignment horizontal="left"/>
    </xf>
    <xf numFmtId="2"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xf>
    <xf numFmtId="9" fontId="15" fillId="0" borderId="0" xfId="153" applyNumberFormat="1" applyFont="1" applyFill="1" applyAlignment="1">
      <alignment horizontal="right"/>
    </xf>
    <xf numFmtId="168" fontId="15" fillId="0" borderId="49" xfId="88" applyNumberFormat="1" applyFont="1" applyFill="1" applyBorder="1"/>
    <xf numFmtId="3" fontId="15" fillId="0" borderId="49" xfId="0" applyNumberFormat="1" applyFont="1" applyFill="1" applyBorder="1"/>
    <xf numFmtId="3" fontId="15" fillId="22" borderId="45" xfId="0" applyNumberFormat="1" applyFont="1" applyFill="1" applyBorder="1"/>
    <xf numFmtId="164" fontId="15" fillId="22" borderId="45" xfId="88" applyNumberFormat="1" applyFont="1" applyFill="1" applyBorder="1"/>
    <xf numFmtId="0" fontId="15" fillId="0" borderId="45" xfId="0" applyFont="1" applyFill="1" applyBorder="1"/>
    <xf numFmtId="0" fontId="15" fillId="0" borderId="46" xfId="0" applyFont="1" applyFill="1" applyBorder="1" applyAlignment="1" applyProtection="1">
      <alignment horizontal="left"/>
    </xf>
    <xf numFmtId="0" fontId="15" fillId="0" borderId="46" xfId="0" applyFont="1" applyFill="1" applyBorder="1" applyAlignment="1">
      <alignment horizontal="left"/>
    </xf>
    <xf numFmtId="0" fontId="15" fillId="0" borderId="46" xfId="0" applyFont="1" applyFill="1" applyBorder="1" applyAlignment="1">
      <alignment horizontal="right"/>
    </xf>
    <xf numFmtId="0" fontId="86" fillId="0" borderId="46" xfId="0" applyFont="1" applyFill="1" applyBorder="1" applyAlignment="1">
      <alignment horizontal="right"/>
    </xf>
    <xf numFmtId="2" fontId="15" fillId="0" borderId="46" xfId="0" applyNumberFormat="1" applyFont="1" applyFill="1" applyBorder="1" applyAlignment="1">
      <alignment horizontal="right" vertical="center"/>
    </xf>
    <xf numFmtId="0" fontId="15" fillId="0" borderId="46" xfId="0" applyFont="1" applyFill="1" applyBorder="1" applyAlignment="1">
      <alignment horizontal="right" vertical="center"/>
    </xf>
    <xf numFmtId="9" fontId="15" fillId="0" borderId="46" xfId="153" applyNumberFormat="1" applyFont="1" applyFill="1" applyBorder="1" applyAlignment="1">
      <alignment horizontal="right"/>
    </xf>
    <xf numFmtId="0" fontId="84" fillId="0" borderId="46" xfId="0" applyFont="1" applyFill="1" applyBorder="1" applyAlignment="1" applyProtection="1">
      <alignment horizontal="left"/>
    </xf>
    <xf numFmtId="0" fontId="84" fillId="0" borderId="46" xfId="0" applyFont="1" applyFill="1" applyBorder="1" applyAlignment="1">
      <alignment horizontal="left"/>
    </xf>
    <xf numFmtId="0" fontId="84" fillId="0" borderId="46" xfId="0" applyFont="1" applyFill="1" applyBorder="1" applyAlignment="1">
      <alignment horizontal="right"/>
    </xf>
    <xf numFmtId="2" fontId="84" fillId="0" borderId="46" xfId="0" applyNumberFormat="1" applyFont="1" applyFill="1" applyBorder="1" applyAlignment="1">
      <alignment horizontal="right"/>
    </xf>
    <xf numFmtId="0" fontId="84" fillId="0" borderId="46" xfId="0" applyFont="1" applyFill="1" applyBorder="1" applyAlignment="1">
      <alignment horizontal="right" vertical="center"/>
    </xf>
    <xf numFmtId="9" fontId="84" fillId="0" borderId="46" xfId="153" applyNumberFormat="1" applyFont="1" applyFill="1" applyBorder="1" applyAlignment="1">
      <alignment horizontal="right"/>
    </xf>
    <xf numFmtId="168" fontId="15" fillId="0" borderId="45" xfId="88" applyNumberFormat="1" applyFont="1" applyFill="1" applyBorder="1" applyAlignment="1">
      <alignment horizontal="right"/>
    </xf>
    <xf numFmtId="0" fontId="15" fillId="0" borderId="45" xfId="0" applyFont="1" applyFill="1" applyBorder="1" applyAlignment="1">
      <alignment horizontal="right"/>
    </xf>
    <xf numFmtId="169" fontId="15" fillId="0" borderId="45" xfId="88" applyNumberFormat="1" applyFont="1" applyFill="1" applyBorder="1" applyAlignment="1">
      <alignment horizontal="right" vertical="center"/>
    </xf>
    <xf numFmtId="0" fontId="15" fillId="0" borderId="44" xfId="0" applyFont="1" applyFill="1" applyBorder="1" applyAlignment="1">
      <alignment horizontal="right"/>
    </xf>
    <xf numFmtId="168" fontId="15" fillId="0" borderId="50" xfId="88" applyNumberFormat="1" applyFont="1" applyFill="1" applyBorder="1" applyAlignment="1">
      <alignment horizontal="right"/>
    </xf>
    <xf numFmtId="3" fontId="15" fillId="0" borderId="51" xfId="0" applyNumberFormat="1" applyFont="1" applyFill="1" applyBorder="1" applyAlignment="1">
      <alignment horizontal="right"/>
    </xf>
    <xf numFmtId="1" fontId="15" fillId="0" borderId="46" xfId="0" applyNumberFormat="1" applyFont="1" applyFill="1" applyBorder="1" applyAlignment="1">
      <alignment horizontal="right" vertical="center"/>
    </xf>
    <xf numFmtId="0" fontId="15" fillId="0" borderId="46" xfId="0" applyFont="1" applyFill="1" applyBorder="1" applyAlignment="1" applyProtection="1">
      <alignment horizontal="left" vertical="center"/>
    </xf>
    <xf numFmtId="0" fontId="15" fillId="0" borderId="46" xfId="0" applyFont="1" applyFill="1" applyBorder="1" applyAlignment="1">
      <alignment horizontal="left" vertical="center"/>
    </xf>
    <xf numFmtId="9" fontId="15" fillId="0" borderId="46" xfId="153" applyNumberFormat="1" applyFont="1" applyFill="1" applyBorder="1" applyAlignment="1">
      <alignment horizontal="right" vertical="center"/>
    </xf>
    <xf numFmtId="0" fontId="15" fillId="0" borderId="46" xfId="0" applyFont="1" applyFill="1" applyBorder="1" applyAlignment="1">
      <alignment horizontal="center" vertical="center"/>
    </xf>
    <xf numFmtId="0" fontId="3" fillId="0" borderId="46" xfId="0" applyFont="1" applyFill="1" applyBorder="1" applyAlignment="1">
      <alignment horizontal="left"/>
    </xf>
    <xf numFmtId="0" fontId="15" fillId="0" borderId="46" xfId="0" applyFont="1" applyFill="1" applyBorder="1"/>
    <xf numFmtId="2" fontId="84" fillId="0" borderId="48" xfId="0" applyNumberFormat="1" applyFont="1" applyFill="1" applyBorder="1" applyAlignment="1">
      <alignment horizontal="right"/>
    </xf>
    <xf numFmtId="0" fontId="15" fillId="0" borderId="48" xfId="0" applyFont="1" applyFill="1" applyBorder="1" applyAlignment="1">
      <alignment horizontal="right"/>
    </xf>
    <xf numFmtId="0" fontId="84" fillId="0" borderId="48" xfId="0" applyFont="1" applyFill="1" applyBorder="1" applyAlignment="1">
      <alignment horizontal="right"/>
    </xf>
    <xf numFmtId="0" fontId="15" fillId="0" borderId="48" xfId="0" applyFont="1" applyFill="1" applyBorder="1" applyAlignment="1">
      <alignment horizontal="right" vertical="center"/>
    </xf>
    <xf numFmtId="0" fontId="3" fillId="0" borderId="48" xfId="0" applyFont="1" applyFill="1" applyBorder="1"/>
    <xf numFmtId="0" fontId="15" fillId="0" borderId="48" xfId="0" applyFont="1" applyFill="1" applyBorder="1"/>
    <xf numFmtId="3" fontId="15" fillId="0" borderId="47" xfId="0" applyNumberFormat="1" applyFont="1" applyFill="1" applyBorder="1" applyAlignment="1">
      <alignment horizontal="right"/>
    </xf>
    <xf numFmtId="3" fontId="0" fillId="22" borderId="44" xfId="0" applyNumberFormat="1" applyFill="1" applyBorder="1" applyAlignment="1">
      <alignment horizontal="right"/>
    </xf>
    <xf numFmtId="0" fontId="0" fillId="22" borderId="52" xfId="0" applyFill="1" applyBorder="1" applyAlignment="1">
      <alignment horizontal="right"/>
    </xf>
    <xf numFmtId="0" fontId="0" fillId="22" borderId="53" xfId="0" applyFill="1" applyBorder="1" applyAlignment="1">
      <alignment horizontal="right"/>
    </xf>
    <xf numFmtId="0" fontId="0" fillId="22" borderId="54" xfId="0" applyFill="1" applyBorder="1" applyAlignment="1">
      <alignment horizontal="right"/>
    </xf>
    <xf numFmtId="0" fontId="0" fillId="22" borderId="55" xfId="0" applyFill="1" applyBorder="1" applyAlignment="1">
      <alignment horizontal="right"/>
    </xf>
    <xf numFmtId="0" fontId="15" fillId="22" borderId="43" xfId="0" applyFont="1" applyFill="1" applyBorder="1" applyAlignment="1">
      <alignment horizontal="right"/>
    </xf>
    <xf numFmtId="2" fontId="15" fillId="22" borderId="43" xfId="0" applyNumberFormat="1" applyFont="1" applyFill="1" applyBorder="1" applyAlignment="1">
      <alignment horizontal="right"/>
    </xf>
    <xf numFmtId="168" fontId="8" fillId="22" borderId="29" xfId="88" applyNumberFormat="1" applyFont="1" applyFill="1" applyBorder="1" applyAlignment="1">
      <alignment horizontal="right" vertical="center"/>
    </xf>
    <xf numFmtId="168" fontId="15" fillId="22" borderId="56" xfId="88" applyNumberFormat="1" applyFont="1" applyFill="1" applyBorder="1" applyAlignment="1">
      <alignment horizontal="right"/>
    </xf>
    <xf numFmtId="165" fontId="15" fillId="0" borderId="56" xfId="0" applyNumberFormat="1" applyFont="1" applyFill="1" applyBorder="1" applyAlignment="1">
      <alignment horizontal="right"/>
    </xf>
    <xf numFmtId="0" fontId="0" fillId="22" borderId="22" xfId="0" applyFill="1" applyBorder="1" applyAlignment="1">
      <alignment horizontal="right"/>
    </xf>
    <xf numFmtId="0" fontId="85" fillId="22" borderId="22" xfId="0" applyFont="1" applyFill="1" applyBorder="1" applyAlignment="1">
      <alignment horizontal="right"/>
    </xf>
    <xf numFmtId="0" fontId="0" fillId="22" borderId="22" xfId="0" applyFill="1" applyBorder="1"/>
    <xf numFmtId="0" fontId="15" fillId="22" borderId="22" xfId="0" applyFont="1" applyFill="1" applyBorder="1" applyAlignment="1">
      <alignment horizontal="right"/>
    </xf>
    <xf numFmtId="0" fontId="15" fillId="22" borderId="22" xfId="0" applyFont="1" applyFill="1" applyBorder="1"/>
    <xf numFmtId="0" fontId="15" fillId="0" borderId="57" xfId="0" applyFont="1" applyFill="1" applyBorder="1" applyAlignment="1">
      <alignment horizontal="right"/>
    </xf>
    <xf numFmtId="0" fontId="84" fillId="0" borderId="57" xfId="0" applyFont="1" applyFill="1" applyBorder="1" applyAlignment="1">
      <alignment horizontal="right"/>
    </xf>
    <xf numFmtId="0" fontId="15" fillId="0" borderId="22" xfId="0" applyFont="1" applyFill="1" applyBorder="1" applyAlignment="1">
      <alignment horizontal="right"/>
    </xf>
    <xf numFmtId="3" fontId="15" fillId="0" borderId="57" xfId="0" applyNumberFormat="1" applyFont="1" applyFill="1" applyBorder="1" applyAlignment="1">
      <alignment horizontal="right"/>
    </xf>
    <xf numFmtId="0" fontId="3" fillId="0" borderId="57" xfId="0" applyFont="1" applyFill="1" applyBorder="1"/>
    <xf numFmtId="0" fontId="15" fillId="22" borderId="34" xfId="0" applyFont="1" applyFill="1" applyBorder="1" applyAlignment="1">
      <alignment horizontal="right"/>
    </xf>
    <xf numFmtId="3" fontId="15" fillId="0" borderId="58" xfId="0" applyNumberFormat="1" applyFont="1" applyFill="1" applyBorder="1" applyAlignment="1">
      <alignment horizontal="right"/>
    </xf>
    <xf numFmtId="4" fontId="15" fillId="0" borderId="43" xfId="0" applyNumberFormat="1" applyFont="1" applyFill="1" applyBorder="1" applyAlignment="1">
      <alignment horizontal="right"/>
    </xf>
    <xf numFmtId="4" fontId="0" fillId="0" borderId="43" xfId="0" applyNumberFormat="1" applyFill="1" applyBorder="1" applyAlignment="1">
      <alignment horizontal="right"/>
    </xf>
    <xf numFmtId="167" fontId="71" fillId="0" borderId="43" xfId="153" applyNumberFormat="1" applyFont="1" applyFill="1" applyBorder="1" applyAlignment="1">
      <alignment horizontal="right"/>
    </xf>
    <xf numFmtId="0" fontId="0" fillId="0" borderId="43" xfId="0" applyFill="1" applyBorder="1" applyAlignment="1">
      <alignment horizontal="right"/>
    </xf>
    <xf numFmtId="4" fontId="85" fillId="0" borderId="43" xfId="0" applyNumberFormat="1" applyFont="1" applyFill="1" applyBorder="1" applyAlignment="1">
      <alignment horizontal="right"/>
    </xf>
    <xf numFmtId="0" fontId="85" fillId="0" borderId="43" xfId="0" applyFont="1" applyFill="1" applyBorder="1" applyAlignment="1">
      <alignment horizontal="right"/>
    </xf>
    <xf numFmtId="1" fontId="85" fillId="0" borderId="43" xfId="0" applyNumberFormat="1" applyFont="1" applyFill="1" applyBorder="1" applyAlignment="1">
      <alignment horizontal="right"/>
    </xf>
    <xf numFmtId="3" fontId="11" fillId="27" borderId="12" xfId="0" applyNumberFormat="1" applyFont="1" applyFill="1" applyBorder="1" applyAlignment="1" applyProtection="1">
      <alignment vertical="center"/>
    </xf>
    <xf numFmtId="0" fontId="79" fillId="20" borderId="14" xfId="0" applyFont="1" applyFill="1" applyBorder="1" applyAlignment="1" applyProtection="1">
      <alignment horizontal="center"/>
    </xf>
    <xf numFmtId="0" fontId="80" fillId="20" borderId="14" xfId="0" applyFont="1" applyFill="1" applyBorder="1" applyAlignment="1" applyProtection="1">
      <alignment horizontal="center"/>
    </xf>
    <xf numFmtId="0" fontId="80" fillId="20" borderId="0" xfId="0" applyFont="1" applyFill="1" applyBorder="1" applyAlignment="1" applyProtection="1">
      <alignment horizontal="center"/>
    </xf>
    <xf numFmtId="0" fontId="24" fillId="19" borderId="0" xfId="0" quotePrefix="1" applyFont="1" applyFill="1" applyBorder="1" applyAlignment="1" applyProtection="1">
      <alignment horizontal="left" vertical="top" wrapText="1"/>
    </xf>
    <xf numFmtId="0" fontId="24" fillId="19" borderId="0" xfId="0" applyFont="1" applyFill="1" applyBorder="1" applyAlignment="1" applyProtection="1">
      <alignment horizontal="left" vertical="top" wrapText="1"/>
    </xf>
    <xf numFmtId="0" fontId="25" fillId="0" borderId="0" xfId="0" applyFont="1" applyBorder="1" applyAlignment="1" applyProtection="1">
      <alignment horizontal="left" vertical="top" wrapText="1"/>
    </xf>
    <xf numFmtId="0" fontId="26" fillId="20" borderId="16" xfId="0" applyFont="1" applyFill="1" applyBorder="1" applyAlignment="1" applyProtection="1">
      <alignment horizontal="center" vertical="top"/>
    </xf>
    <xf numFmtId="0" fontId="0" fillId="0" borderId="0" xfId="0" applyBorder="1" applyAlignment="1" applyProtection="1"/>
    <xf numFmtId="0" fontId="0" fillId="0" borderId="19" xfId="0" applyBorder="1" applyAlignment="1" applyProtection="1"/>
    <xf numFmtId="0" fontId="24" fillId="20" borderId="16" xfId="0" quotePrefix="1" applyFont="1" applyFill="1" applyBorder="1" applyAlignment="1" applyProtection="1">
      <alignment horizontal="center" vertical="center"/>
    </xf>
    <xf numFmtId="0" fontId="22" fillId="20" borderId="16" xfId="0" applyFont="1" applyFill="1" applyBorder="1" applyAlignment="1" applyProtection="1">
      <alignment horizontal="center"/>
    </xf>
    <xf numFmtId="0" fontId="24" fillId="20" borderId="16" xfId="0" applyFont="1" applyFill="1" applyBorder="1" applyAlignment="1" applyProtection="1">
      <alignment horizontal="center"/>
    </xf>
    <xf numFmtId="0" fontId="8" fillId="20" borderId="0" xfId="0" applyFont="1" applyFill="1" applyBorder="1" applyAlignment="1" applyProtection="1">
      <alignment horizontal="center"/>
    </xf>
    <xf numFmtId="0" fontId="8" fillId="20" borderId="19" xfId="0" applyFont="1" applyFill="1" applyBorder="1" applyAlignment="1" applyProtection="1">
      <alignment horizontal="center"/>
    </xf>
    <xf numFmtId="0" fontId="0" fillId="0" borderId="0" xfId="0" applyBorder="1" applyAlignment="1">
      <alignment horizontal="left" vertical="top" wrapText="1"/>
    </xf>
    <xf numFmtId="0" fontId="24"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10" fillId="20" borderId="16" xfId="0" applyFont="1" applyFill="1" applyBorder="1" applyAlignment="1" applyProtection="1">
      <alignment horizontal="center"/>
    </xf>
    <xf numFmtId="165" fontId="64" fillId="19" borderId="0" xfId="115" quotePrefix="1" applyNumberFormat="1" applyFont="1" applyFill="1" applyBorder="1" applyAlignment="1" applyProtection="1">
      <alignment horizontal="right" wrapText="1"/>
    </xf>
    <xf numFmtId="165" fontId="64" fillId="0" borderId="0" xfId="115" applyNumberFormat="1" applyFont="1" applyBorder="1" applyAlignment="1" applyProtection="1">
      <alignment horizontal="right"/>
    </xf>
    <xf numFmtId="165" fontId="32" fillId="19" borderId="0" xfId="0" quotePrefix="1" applyNumberFormat="1" applyFont="1" applyFill="1" applyBorder="1" applyAlignment="1">
      <alignment horizontal="right"/>
    </xf>
    <xf numFmtId="165" fontId="32" fillId="19" borderId="0" xfId="0" applyNumberFormat="1" applyFont="1" applyFill="1" applyBorder="1" applyAlignment="1">
      <alignment horizontal="right"/>
    </xf>
    <xf numFmtId="3" fontId="64" fillId="19" borderId="0" xfId="115" quotePrefix="1" applyNumberFormat="1" applyFont="1" applyFill="1" applyBorder="1" applyAlignment="1" applyProtection="1">
      <alignment horizontal="right" wrapText="1"/>
    </xf>
    <xf numFmtId="0" fontId="24" fillId="19" borderId="0" xfId="0" applyFont="1" applyFill="1" applyBorder="1" applyAlignment="1" applyProtection="1">
      <alignment horizontal="left" vertical="top"/>
    </xf>
    <xf numFmtId="3" fontId="33" fillId="19" borderId="0" xfId="115" quotePrefix="1" applyNumberFormat="1" applyFont="1" applyFill="1" applyBorder="1" applyAlignment="1" applyProtection="1">
      <alignment horizontal="right" wrapText="1"/>
    </xf>
    <xf numFmtId="3" fontId="33" fillId="0" borderId="0" xfId="115" applyNumberFormat="1" applyFont="1" applyBorder="1" applyAlignment="1" applyProtection="1">
      <alignment horizontal="right"/>
    </xf>
    <xf numFmtId="0" fontId="0" fillId="0" borderId="18" xfId="0" applyBorder="1" applyAlignment="1">
      <alignment horizontal="left" wrapText="1"/>
    </xf>
    <xf numFmtId="0" fontId="0" fillId="0" borderId="0" xfId="0" applyBorder="1" applyAlignment="1">
      <alignment horizontal="left"/>
    </xf>
    <xf numFmtId="0" fontId="30" fillId="19" borderId="0" xfId="123" quotePrefix="1" applyNumberFormat="1" applyFont="1" applyFill="1" applyBorder="1" applyAlignment="1" applyProtection="1">
      <alignment horizontal="center" wrapText="1"/>
    </xf>
    <xf numFmtId="0" fontId="12" fillId="0" borderId="0" xfId="0" applyFont="1" applyBorder="1" applyAlignment="1">
      <alignment horizontal="center"/>
    </xf>
    <xf numFmtId="0" fontId="34" fillId="19" borderId="0" xfId="115" quotePrefix="1" applyNumberFormat="1" applyFont="1" applyFill="1" applyBorder="1" applyAlignment="1" applyProtection="1">
      <alignment horizontal="right" vertical="center" wrapText="1"/>
    </xf>
    <xf numFmtId="0" fontId="12" fillId="0" borderId="0" xfId="0" applyFont="1" applyBorder="1" applyAlignment="1">
      <alignment horizontal="right" vertical="center" wrapText="1"/>
    </xf>
    <xf numFmtId="0" fontId="21" fillId="19" borderId="17" xfId="0" applyFont="1" applyFill="1" applyBorder="1" applyAlignment="1" applyProtection="1">
      <alignment horizontal="center" vertical="center"/>
    </xf>
    <xf numFmtId="0" fontId="21" fillId="19" borderId="18" xfId="0" applyFont="1" applyFill="1" applyBorder="1" applyAlignment="1" applyProtection="1">
      <alignment horizontal="center" vertical="center"/>
    </xf>
    <xf numFmtId="0" fontId="21" fillId="19" borderId="27" xfId="0" applyFont="1" applyFill="1" applyBorder="1" applyAlignment="1" applyProtection="1">
      <alignment horizontal="center" vertical="center"/>
    </xf>
    <xf numFmtId="165" fontId="17"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1" fillId="19" borderId="0" xfId="115" quotePrefix="1" applyNumberFormat="1" applyFont="1" applyFill="1" applyBorder="1" applyAlignment="1" applyProtection="1">
      <alignment horizontal="center" wrapText="1"/>
    </xf>
    <xf numFmtId="49" fontId="17" fillId="17" borderId="36" xfId="135" quotePrefix="1" applyNumberFormat="1" applyFont="1" applyFill="1" applyBorder="1" applyAlignment="1" applyProtection="1">
      <alignment horizontal="center" vertical="center" wrapText="1"/>
      <protection locked="0"/>
    </xf>
    <xf numFmtId="49" fontId="3" fillId="0" borderId="37" xfId="135" applyNumberFormat="1" applyBorder="1" applyAlignment="1">
      <alignment vertical="center" wrapText="1"/>
    </xf>
    <xf numFmtId="49" fontId="3" fillId="0" borderId="38" xfId="135" applyNumberFormat="1" applyBorder="1" applyAlignment="1">
      <alignment vertical="center" wrapText="1"/>
    </xf>
    <xf numFmtId="0" fontId="18" fillId="20" borderId="16" xfId="135" applyFont="1" applyFill="1" applyBorder="1" applyAlignment="1">
      <alignment horizontal="center" vertical="top" wrapText="1"/>
    </xf>
    <xf numFmtId="0" fontId="18" fillId="20" borderId="0" xfId="135" applyFont="1" applyFill="1" applyBorder="1" applyAlignment="1">
      <alignment horizontal="center" vertical="top" wrapText="1"/>
    </xf>
    <xf numFmtId="0" fontId="18" fillId="20" borderId="19" xfId="135" applyFont="1" applyFill="1" applyBorder="1" applyAlignment="1">
      <alignment horizontal="center" vertical="top" wrapText="1"/>
    </xf>
    <xf numFmtId="0" fontId="24" fillId="19" borderId="0" xfId="135" applyFont="1" applyFill="1" applyBorder="1" applyAlignment="1">
      <alignment vertical="center" wrapText="1"/>
    </xf>
    <xf numFmtId="0" fontId="3" fillId="0" borderId="0" xfId="135" applyAlignment="1">
      <alignment vertical="center" wrapText="1"/>
    </xf>
    <xf numFmtId="0" fontId="24" fillId="19" borderId="0" xfId="135" applyFont="1" applyFill="1" applyBorder="1" applyAlignment="1">
      <alignment horizontal="left" vertical="top" wrapText="1"/>
    </xf>
    <xf numFmtId="0" fontId="3" fillId="0" borderId="0" xfId="135" applyAlignment="1">
      <alignment horizontal="left" vertical="top" wrapText="1"/>
    </xf>
    <xf numFmtId="0" fontId="30" fillId="19" borderId="0" xfId="115" quotePrefix="1" applyNumberFormat="1" applyFont="1" applyFill="1" applyBorder="1" applyAlignment="1" applyProtection="1">
      <alignment horizontal="center" wrapText="1"/>
    </xf>
    <xf numFmtId="0" fontId="11" fillId="22" borderId="36" xfId="0" applyFont="1" applyFill="1" applyBorder="1" applyAlignment="1" applyProtection="1">
      <alignment horizontal="center" vertical="center"/>
    </xf>
    <xf numFmtId="0" fontId="11" fillId="22" borderId="38" xfId="0" applyFont="1" applyFill="1" applyBorder="1" applyAlignment="1" applyProtection="1">
      <alignment horizontal="center" vertical="center"/>
    </xf>
    <xf numFmtId="0" fontId="93" fillId="19" borderId="0" xfId="135" applyFont="1" applyFill="1" applyBorder="1" applyAlignment="1">
      <alignment horizontal="center" vertical="center" wrapText="1"/>
    </xf>
    <xf numFmtId="0" fontId="8" fillId="25" borderId="0" xfId="0" applyFont="1" applyFill="1" applyBorder="1" applyAlignment="1">
      <alignment horizontal="center" vertical="top"/>
    </xf>
    <xf numFmtId="0" fontId="75" fillId="25" borderId="18" xfId="0" applyFont="1" applyFill="1" applyBorder="1" applyAlignment="1">
      <alignment horizontal="center" wrapText="1"/>
    </xf>
    <xf numFmtId="0" fontId="10" fillId="25" borderId="0" xfId="0" applyFont="1" applyFill="1" applyBorder="1" applyAlignment="1">
      <alignment horizontal="center"/>
    </xf>
    <xf numFmtId="0" fontId="22" fillId="25" borderId="0" xfId="0" applyFont="1" applyFill="1" applyBorder="1" applyAlignment="1">
      <alignment horizontal="center"/>
    </xf>
    <xf numFmtId="0" fontId="8" fillId="25" borderId="0" xfId="0" applyFont="1" applyFill="1" applyBorder="1" applyAlignment="1">
      <alignment horizontal="center" vertical="center"/>
    </xf>
    <xf numFmtId="0" fontId="8" fillId="25" borderId="0" xfId="0" quotePrefix="1" applyFont="1" applyFill="1" applyBorder="1" applyAlignment="1">
      <alignment horizontal="center" vertical="center"/>
    </xf>
    <xf numFmtId="0" fontId="75" fillId="25" borderId="16" xfId="0" applyFont="1" applyFill="1" applyBorder="1" applyAlignment="1">
      <alignment horizontal="center" vertical="center" wrapText="1"/>
    </xf>
    <xf numFmtId="0" fontId="75" fillId="25" borderId="0" xfId="0" applyFont="1" applyFill="1" applyBorder="1" applyAlignment="1">
      <alignment horizontal="center" vertical="center" wrapText="1"/>
    </xf>
    <xf numFmtId="0" fontId="75" fillId="25" borderId="19" xfId="0" applyFont="1" applyFill="1" applyBorder="1" applyAlignment="1">
      <alignment horizontal="center" vertical="center" wrapText="1"/>
    </xf>
    <xf numFmtId="0" fontId="8" fillId="26" borderId="0" xfId="0" applyFont="1" applyFill="1" applyBorder="1" applyAlignment="1">
      <alignment vertical="center" wrapText="1"/>
    </xf>
    <xf numFmtId="0" fontId="15" fillId="0" borderId="0" xfId="0" applyFont="1" applyFill="1" applyBorder="1" applyAlignment="1">
      <alignment wrapText="1"/>
    </xf>
    <xf numFmtId="0" fontId="8" fillId="26" borderId="0" xfId="0" quotePrefix="1" applyFont="1" applyFill="1" applyBorder="1" applyAlignment="1">
      <alignment vertical="center" wrapText="1"/>
    </xf>
    <xf numFmtId="0" fontId="3" fillId="0" borderId="0" xfId="0" applyFont="1" applyFill="1" applyBorder="1" applyAlignment="1">
      <alignment wrapText="1"/>
    </xf>
    <xf numFmtId="0" fontId="8" fillId="26"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8" fillId="31" borderId="32" xfId="0" quotePrefix="1" applyFont="1" applyFill="1" applyBorder="1" applyAlignment="1" applyProtection="1">
      <alignment horizontal="center" vertical="top" wrapText="1"/>
    </xf>
    <xf numFmtId="0" fontId="8" fillId="23" borderId="0" xfId="0" applyFont="1" applyFill="1" applyBorder="1" applyAlignment="1">
      <alignment horizontal="center" vertical="top" wrapText="1"/>
    </xf>
    <xf numFmtId="0" fontId="8" fillId="31" borderId="34" xfId="0" quotePrefix="1" applyFont="1" applyFill="1" applyBorder="1" applyAlignment="1" applyProtection="1">
      <alignment horizontal="center" vertical="top" wrapText="1"/>
    </xf>
    <xf numFmtId="0" fontId="8" fillId="31" borderId="0" xfId="0" quotePrefix="1" applyFont="1" applyFill="1" applyBorder="1" applyAlignment="1" applyProtection="1">
      <alignment horizontal="center" vertical="top" wrapText="1"/>
    </xf>
    <xf numFmtId="0" fontId="5" fillId="19" borderId="24" xfId="0" applyFont="1" applyFill="1" applyBorder="1" applyAlignment="1" applyProtection="1">
      <alignment horizontal="center"/>
    </xf>
    <xf numFmtId="0" fontId="5" fillId="19" borderId="25" xfId="0" applyFont="1" applyFill="1" applyBorder="1" applyAlignment="1" applyProtection="1">
      <alignment horizontal="center"/>
    </xf>
    <xf numFmtId="0" fontId="5" fillId="19" borderId="26" xfId="0" applyFont="1" applyFill="1" applyBorder="1" applyAlignment="1" applyProtection="1">
      <alignment horizontal="center"/>
    </xf>
    <xf numFmtId="3" fontId="7" fillId="0" borderId="24" xfId="0" applyNumberFormat="1" applyFont="1" applyBorder="1" applyAlignment="1" applyProtection="1">
      <alignment horizontal="center"/>
    </xf>
    <xf numFmtId="3" fontId="7" fillId="0" borderId="25" xfId="0" applyNumberFormat="1" applyFont="1" applyBorder="1" applyAlignment="1" applyProtection="1">
      <alignment horizontal="center"/>
    </xf>
    <xf numFmtId="3" fontId="7" fillId="0" borderId="26" xfId="0" applyNumberFormat="1" applyFont="1" applyBorder="1" applyAlignment="1" applyProtection="1">
      <alignment horizontal="center"/>
    </xf>
    <xf numFmtId="4" fontId="84" fillId="0" borderId="46" xfId="0" applyNumberFormat="1" applyFont="1" applyFill="1" applyBorder="1" applyAlignment="1">
      <alignment horizontal="right"/>
    </xf>
    <xf numFmtId="4" fontId="84" fillId="0" borderId="47" xfId="0" applyNumberFormat="1" applyFont="1" applyFill="1" applyBorder="1" applyAlignment="1">
      <alignment horizontal="right"/>
    </xf>
    <xf numFmtId="0" fontId="85" fillId="22" borderId="16" xfId="0" applyFont="1" applyFill="1" applyBorder="1" applyAlignment="1" applyProtection="1">
      <alignment horizontal="center"/>
    </xf>
  </cellXfs>
  <cellStyles count="165">
    <cellStyle name="%" xfId="1"/>
    <cellStyle name="20% - Accent1" xfId="2" builtinId="30" customBuiltin="1"/>
    <cellStyle name="20% - Accent1 2" xfId="3"/>
    <cellStyle name="20% - Accent1 3" xfId="4"/>
    <cellStyle name="20% - Accent2" xfId="5" builtinId="34" customBuiltin="1"/>
    <cellStyle name="20% - Accent2 2" xfId="6"/>
    <cellStyle name="20% - Accent2 3" xfId="7"/>
    <cellStyle name="20% - Accent3" xfId="8" builtinId="38" customBuiltin="1"/>
    <cellStyle name="20% - Accent3 2" xfId="9"/>
    <cellStyle name="20% - Accent3 3" xfId="10"/>
    <cellStyle name="20% - Accent4" xfId="11" builtinId="42" customBuiltin="1"/>
    <cellStyle name="20% - Accent4 2" xfId="12"/>
    <cellStyle name="20% - Accent4 3" xfId="13"/>
    <cellStyle name="20% - Accent5" xfId="14" builtinId="46" customBuiltin="1"/>
    <cellStyle name="20% - Accent5 2" xfId="15"/>
    <cellStyle name="20% - Accent5 3" xfId="16"/>
    <cellStyle name="20% - Accent6" xfId="17" builtinId="50" customBuiltin="1"/>
    <cellStyle name="20% - Accent6 2" xfId="18"/>
    <cellStyle name="20% - Accent6 3" xfId="19"/>
    <cellStyle name="40% - Accent1" xfId="20" builtinId="31" customBuiltin="1"/>
    <cellStyle name="40% - Accent1 2" xfId="21"/>
    <cellStyle name="40% - Accent1 3" xfId="22"/>
    <cellStyle name="40% - Accent2" xfId="23" builtinId="35" customBuiltin="1"/>
    <cellStyle name="40% - Accent2 2" xfId="24"/>
    <cellStyle name="40% - Accent2 3" xfId="25"/>
    <cellStyle name="40% - Accent3" xfId="26" builtinId="39" customBuiltin="1"/>
    <cellStyle name="40% - Accent3 2" xfId="27"/>
    <cellStyle name="40% - Accent3 3" xfId="28"/>
    <cellStyle name="40% - Accent4" xfId="29" builtinId="43" customBuiltin="1"/>
    <cellStyle name="40% - Accent4 2" xfId="30"/>
    <cellStyle name="40% - Accent4 3" xfId="31"/>
    <cellStyle name="40% - Accent5" xfId="32" builtinId="47" customBuiltin="1"/>
    <cellStyle name="40% - Accent5 2" xfId="33"/>
    <cellStyle name="40% - Accent5 3" xfId="34"/>
    <cellStyle name="40% - Accent6" xfId="35" builtinId="51" customBuiltin="1"/>
    <cellStyle name="40% - Accent6 2" xfId="36"/>
    <cellStyle name="40% - Accent6 3" xfId="37"/>
    <cellStyle name="60% - Accent1" xfId="38" builtinId="32" customBuiltin="1"/>
    <cellStyle name="60% - Accent1 2" xfId="39"/>
    <cellStyle name="60% - Accent1 3" xfId="40"/>
    <cellStyle name="60% - Accent2" xfId="41" builtinId="36" customBuiltin="1"/>
    <cellStyle name="60% - Accent2 2" xfId="42"/>
    <cellStyle name="60% - Accent2 3" xfId="43"/>
    <cellStyle name="60% - Accent3" xfId="44" builtinId="40" customBuiltin="1"/>
    <cellStyle name="60% - Accent3 2" xfId="45"/>
    <cellStyle name="60% - Accent3 3" xfId="46"/>
    <cellStyle name="60% - Accent4" xfId="47" builtinId="44" customBuiltin="1"/>
    <cellStyle name="60% - Accent4 2" xfId="48"/>
    <cellStyle name="60% - Accent4 3" xfId="49"/>
    <cellStyle name="60% - Accent5" xfId="50" builtinId="48" customBuiltin="1"/>
    <cellStyle name="60% - Accent5 2" xfId="51"/>
    <cellStyle name="60% - Accent5 3" xfId="52"/>
    <cellStyle name="60% - Accent6" xfId="53" builtinId="52" customBuiltin="1"/>
    <cellStyle name="60% - Accent6 2" xfId="54"/>
    <cellStyle name="60% - Accent6 3" xfId="55"/>
    <cellStyle name="Accent1" xfId="56" builtinId="29" customBuiltin="1"/>
    <cellStyle name="Accent1 2" xfId="57"/>
    <cellStyle name="Accent1 3" xfId="58"/>
    <cellStyle name="Accent2" xfId="59" builtinId="33" customBuiltin="1"/>
    <cellStyle name="Accent2 2" xfId="60"/>
    <cellStyle name="Accent2 3" xfId="61"/>
    <cellStyle name="Accent3" xfId="62" builtinId="37" customBuiltin="1"/>
    <cellStyle name="Accent3 2" xfId="63"/>
    <cellStyle name="Accent3 3" xfId="64"/>
    <cellStyle name="Accent4" xfId="65" builtinId="41" customBuiltin="1"/>
    <cellStyle name="Accent4 2" xfId="66"/>
    <cellStyle name="Accent4 3" xfId="67"/>
    <cellStyle name="Accent5" xfId="68" builtinId="45" customBuiltin="1"/>
    <cellStyle name="Accent5 2" xfId="69"/>
    <cellStyle name="Accent5 3" xfId="70"/>
    <cellStyle name="Accent6" xfId="71" builtinId="49" customBuiltin="1"/>
    <cellStyle name="Accent6 2" xfId="72"/>
    <cellStyle name="Accent6 3" xfId="73"/>
    <cellStyle name="Bad" xfId="74" builtinId="27" customBuiltin="1"/>
    <cellStyle name="Bad 2" xfId="75"/>
    <cellStyle name="Bad 3" xfId="76"/>
    <cellStyle name="Calculation" xfId="77" builtinId="22" customBuiltin="1"/>
    <cellStyle name="Calculation 2" xfId="78"/>
    <cellStyle name="Calculation 3" xfId="79"/>
    <cellStyle name="CellBAValue" xfId="80"/>
    <cellStyle name="CellBAValue 2" xfId="81"/>
    <cellStyle name="CellNationValue" xfId="82"/>
    <cellStyle name="CellUAValue" xfId="83"/>
    <cellStyle name="CellUAValue 2" xfId="84"/>
    <cellStyle name="Check Cell" xfId="85" builtinId="23" customBuiltin="1"/>
    <cellStyle name="Check Cell 2" xfId="86"/>
    <cellStyle name="Check Cell 3" xfId="87"/>
    <cellStyle name="Comma" xfId="88" builtinId="3"/>
    <cellStyle name="Comma 2" xfId="89"/>
    <cellStyle name="Comma 2 2" xfId="90"/>
    <cellStyle name="Comma 2 3" xfId="91"/>
    <cellStyle name="Comma 2 4" xfId="92"/>
    <cellStyle name="Comma 3" xfId="93"/>
    <cellStyle name="Comma 4" xfId="94"/>
    <cellStyle name="Comma 4 2" xfId="95"/>
    <cellStyle name="Comma 5" xfId="96"/>
    <cellStyle name="Explanatory Text" xfId="97" builtinId="53" customBuiltin="1"/>
    <cellStyle name="Explanatory Text 2" xfId="98"/>
    <cellStyle name="Explanatory Text 3" xfId="99"/>
    <cellStyle name="Good" xfId="100" builtinId="26" customBuiltin="1"/>
    <cellStyle name="Good 2" xfId="101"/>
    <cellStyle name="Good 3" xfId="102"/>
    <cellStyle name="Heading 1" xfId="103" builtinId="16" customBuiltin="1"/>
    <cellStyle name="Heading 1 2" xfId="104"/>
    <cellStyle name="Heading 1 3" xfId="105"/>
    <cellStyle name="Heading 2" xfId="106" builtinId="17" customBuiltin="1"/>
    <cellStyle name="Heading 2 2" xfId="107"/>
    <cellStyle name="Heading 2 3" xfId="108"/>
    <cellStyle name="Heading 3" xfId="109" builtinId="18" customBuiltin="1"/>
    <cellStyle name="Heading 3 2" xfId="110"/>
    <cellStyle name="Heading 3 3" xfId="111"/>
    <cellStyle name="Heading 4" xfId="112" builtinId="19" customBuiltin="1"/>
    <cellStyle name="Heading 4 2" xfId="113"/>
    <cellStyle name="Heading 4 3" xfId="114"/>
    <cellStyle name="Hyperlink" xfId="115" builtinId="8"/>
    <cellStyle name="Hyperlink 2" xfId="116"/>
    <cellStyle name="Hyperlink 2 2" xfId="117"/>
    <cellStyle name="Hyperlink 3" xfId="118"/>
    <cellStyle name="Hyperlink 4" xfId="119"/>
    <cellStyle name="Hyperlink 4 2" xfId="120"/>
    <cellStyle name="Hyperlink 4 3" xfId="121"/>
    <cellStyle name="Hyperlink 5" xfId="122"/>
    <cellStyle name="Hyperlink_Wiltshire UA revised - " xfId="123"/>
    <cellStyle name="Input" xfId="124" builtinId="20" customBuiltin="1"/>
    <cellStyle name="Input 2" xfId="125"/>
    <cellStyle name="Input 3" xfId="126"/>
    <cellStyle name="Linked Cell" xfId="127" builtinId="24" customBuiltin="1"/>
    <cellStyle name="Linked Cell 2" xfId="128"/>
    <cellStyle name="Linked Cell 3" xfId="129"/>
    <cellStyle name="Neutral" xfId="130" builtinId="28" customBuiltin="1"/>
    <cellStyle name="Neutral 2" xfId="131"/>
    <cellStyle name="Neutral 3" xfId="132"/>
    <cellStyle name="Normal" xfId="0" builtinId="0"/>
    <cellStyle name="Normal 2" xfId="133"/>
    <cellStyle name="Normal 2 2" xfId="134"/>
    <cellStyle name="Normal 2 2 2" xfId="135"/>
    <cellStyle name="Normal 2 2 3" xfId="136"/>
    <cellStyle name="Normal 2 3" xfId="137"/>
    <cellStyle name="Normal 2 4" xfId="138"/>
    <cellStyle name="Normal 3" xfId="139"/>
    <cellStyle name="Normal 3 2" xfId="140"/>
    <cellStyle name="Normal 3 3" xfId="141"/>
    <cellStyle name="Normal 3 4" xfId="142"/>
    <cellStyle name="Normal 4" xfId="143"/>
    <cellStyle name="Normal 5" xfId="144"/>
    <cellStyle name="Normal 6" xfId="145"/>
    <cellStyle name="Normal 7" xfId="146"/>
    <cellStyle name="Note" xfId="147" builtinId="10" customBuiltin="1"/>
    <cellStyle name="Note 2" xfId="148"/>
    <cellStyle name="Note 3" xfId="149"/>
    <cellStyle name="Output" xfId="150" builtinId="21" customBuiltin="1"/>
    <cellStyle name="Output 2" xfId="151"/>
    <cellStyle name="Output 3" xfId="152"/>
    <cellStyle name="Percent" xfId="153" builtinId="5"/>
    <cellStyle name="Percent 2" xfId="154"/>
    <cellStyle name="Percent 3" xfId="155"/>
    <cellStyle name="Title" xfId="156" builtinId="15" customBuiltin="1"/>
    <cellStyle name="Title 2" xfId="157"/>
    <cellStyle name="Title 3" xfId="158"/>
    <cellStyle name="Total" xfId="159" builtinId="25" customBuiltin="1"/>
    <cellStyle name="Total 2" xfId="160"/>
    <cellStyle name="Total 3" xfId="161"/>
    <cellStyle name="Warning Text" xfId="162" builtinId="11" customBuiltin="1"/>
    <cellStyle name="Warning Text 2" xfId="163"/>
    <cellStyle name="Warning Text 3" xfId="16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1821180</xdr:colOff>
      <xdr:row>5</xdr:row>
      <xdr:rowOff>106680</xdr:rowOff>
    </xdr:to>
    <xdr:pic>
      <xdr:nvPicPr>
        <xdr:cNvPr id="3280" name="Picture 92"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0300" cy="1402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144780</xdr:colOff>
      <xdr:row>0</xdr:row>
      <xdr:rowOff>106680</xdr:rowOff>
    </xdr:from>
    <xdr:to>
      <xdr:col>1</xdr:col>
      <xdr:colOff>2125980</xdr:colOff>
      <xdr:row>5</xdr:row>
      <xdr:rowOff>144780</xdr:rowOff>
    </xdr:to>
    <xdr:pic>
      <xdr:nvPicPr>
        <xdr:cNvPr id="15475" name="Picture 36"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106680"/>
          <a:ext cx="2461260" cy="139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sheetPr>
  <dimension ref="A1:AY194"/>
  <sheetViews>
    <sheetView showGridLines="0" topLeftCell="A37" zoomScale="80" zoomScaleNormal="80" zoomScaleSheetLayoutView="75" workbookViewId="0">
      <selection activeCell="K13" sqref="K13"/>
    </sheetView>
  </sheetViews>
  <sheetFormatPr defaultColWidth="9.140625" defaultRowHeight="15" x14ac:dyDescent="0.2"/>
  <cols>
    <col min="1" max="1" width="4.42578125" style="62" customWidth="1"/>
    <col min="2" max="2" width="4" style="62" customWidth="1"/>
    <col min="3" max="3" width="75.5703125" style="62" customWidth="1"/>
    <col min="4" max="4" width="46" style="62" customWidth="1"/>
    <col min="5" max="5" width="3.7109375" style="62" customWidth="1"/>
    <col min="6" max="6" width="26.140625" style="62" customWidth="1"/>
    <col min="7" max="7" width="3.7109375" style="62" customWidth="1"/>
    <col min="8" max="8" width="26.85546875" style="62" customWidth="1"/>
    <col min="9" max="9" width="4" style="62" customWidth="1"/>
    <col min="10" max="10" width="4.42578125" style="62" customWidth="1"/>
    <col min="11" max="11" width="17" style="430" bestFit="1" customWidth="1"/>
    <col min="12" max="12" width="9.28515625" style="431" bestFit="1" customWidth="1"/>
    <col min="13" max="13" width="17" style="441" bestFit="1" customWidth="1"/>
    <col min="14" max="14" width="8.5703125" style="407" bestFit="1" customWidth="1"/>
    <col min="15" max="15" width="10.42578125" style="407" bestFit="1" customWidth="1"/>
    <col min="16" max="16" width="9.140625" style="427"/>
    <col min="17" max="17" width="10.42578125" style="407" customWidth="1"/>
    <col min="18" max="18" width="12.140625" style="406" bestFit="1" customWidth="1"/>
    <col min="19" max="19" width="9.7109375" style="405" customWidth="1"/>
    <col min="20" max="22" width="9.140625" style="428"/>
    <col min="23" max="51" width="9.140625" style="429"/>
    <col min="52" max="16384" width="9.140625" style="62"/>
  </cols>
  <sheetData>
    <row r="1" spans="1:51" s="6" customFormat="1" ht="20.100000000000001" customHeight="1" x14ac:dyDescent="0.2">
      <c r="A1" s="3"/>
      <c r="B1" s="4"/>
      <c r="C1" s="618"/>
      <c r="D1" s="619"/>
      <c r="E1" s="619"/>
      <c r="F1" s="619"/>
      <c r="G1" s="619"/>
      <c r="H1" s="619"/>
      <c r="I1" s="5"/>
      <c r="J1" s="311" t="str">
        <f>VLOOKUP(C17,List2!A:B,2,FALSE)</f>
        <v>Eng</v>
      </c>
      <c r="K1" s="698"/>
      <c r="L1" s="405"/>
      <c r="M1" s="406"/>
      <c r="N1" s="407"/>
      <c r="O1" s="407"/>
      <c r="P1" s="408"/>
      <c r="Q1" s="407"/>
      <c r="R1" s="406"/>
      <c r="S1" s="405"/>
      <c r="T1" s="409"/>
      <c r="U1" s="409"/>
      <c r="V1" s="409"/>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row>
    <row r="2" spans="1:51" s="10" customFormat="1" ht="20.100000000000001" customHeight="1" x14ac:dyDescent="0.25">
      <c r="A2" s="7"/>
      <c r="B2" s="8"/>
      <c r="C2" s="620"/>
      <c r="D2" s="620"/>
      <c r="E2" s="620"/>
      <c r="F2" s="620"/>
      <c r="G2" s="620"/>
      <c r="H2" s="620"/>
      <c r="I2" s="9"/>
      <c r="J2" s="147"/>
      <c r="K2" s="404"/>
      <c r="L2" s="405"/>
      <c r="M2" s="406"/>
      <c r="N2" s="407"/>
      <c r="O2" s="407"/>
      <c r="P2" s="406"/>
      <c r="Q2" s="407"/>
      <c r="R2" s="406"/>
      <c r="S2" s="405"/>
      <c r="T2" s="405"/>
      <c r="U2" s="405"/>
      <c r="V2" s="405"/>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row>
    <row r="3" spans="1:51" s="10" customFormat="1" ht="20.100000000000001" customHeight="1" x14ac:dyDescent="0.25">
      <c r="A3" s="7"/>
      <c r="B3" s="8"/>
      <c r="C3" s="620"/>
      <c r="D3" s="620"/>
      <c r="E3" s="620"/>
      <c r="F3" s="620"/>
      <c r="G3" s="620"/>
      <c r="H3" s="620"/>
      <c r="I3" s="9"/>
      <c r="J3" s="147"/>
      <c r="K3" s="404"/>
      <c r="L3" s="405"/>
      <c r="M3" s="406"/>
      <c r="N3" s="407"/>
      <c r="O3" s="407"/>
      <c r="P3" s="406"/>
      <c r="Q3" s="407"/>
      <c r="R3" s="406"/>
      <c r="S3" s="405"/>
      <c r="T3" s="405"/>
      <c r="U3" s="405"/>
      <c r="V3" s="405"/>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row>
    <row r="4" spans="1:51" s="10" customFormat="1" ht="20.100000000000001" customHeight="1" x14ac:dyDescent="0.25">
      <c r="A4" s="7"/>
      <c r="B4" s="8"/>
      <c r="C4" s="620"/>
      <c r="D4" s="620"/>
      <c r="E4" s="620"/>
      <c r="F4" s="620"/>
      <c r="G4" s="620"/>
      <c r="H4" s="620"/>
      <c r="I4" s="9"/>
      <c r="J4" s="147"/>
      <c r="K4" s="404"/>
      <c r="L4" s="405"/>
      <c r="M4" s="406"/>
      <c r="N4" s="407"/>
      <c r="O4" s="407"/>
      <c r="P4" s="406"/>
      <c r="Q4" s="407"/>
      <c r="R4" s="406"/>
      <c r="S4" s="405"/>
      <c r="T4" s="405"/>
      <c r="U4" s="405"/>
      <c r="V4" s="405"/>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row>
    <row r="5" spans="1:51" s="10" customFormat="1" ht="23.25" x14ac:dyDescent="0.35">
      <c r="A5" s="635" t="s">
        <v>511</v>
      </c>
      <c r="B5" s="625"/>
      <c r="C5" s="625"/>
      <c r="D5" s="625"/>
      <c r="E5" s="625"/>
      <c r="F5" s="625"/>
      <c r="G5" s="625"/>
      <c r="H5" s="625"/>
      <c r="I5" s="625"/>
      <c r="J5" s="626"/>
      <c r="K5" s="404"/>
      <c r="L5" s="405"/>
      <c r="M5" s="406"/>
      <c r="N5" s="407"/>
      <c r="O5" s="407"/>
      <c r="P5" s="406"/>
      <c r="Q5" s="407"/>
      <c r="R5" s="406"/>
      <c r="S5" s="405"/>
      <c r="T5" s="405"/>
      <c r="U5" s="405"/>
      <c r="V5" s="405"/>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row>
    <row r="6" spans="1:51" s="11" customFormat="1" ht="23.25" x14ac:dyDescent="0.35">
      <c r="A6" s="628" t="s">
        <v>1034</v>
      </c>
      <c r="B6" s="625"/>
      <c r="C6" s="625"/>
      <c r="D6" s="625"/>
      <c r="E6" s="625"/>
      <c r="F6" s="625"/>
      <c r="G6" s="625"/>
      <c r="H6" s="625"/>
      <c r="I6" s="625"/>
      <c r="J6" s="626"/>
      <c r="K6" s="412"/>
      <c r="L6" s="413"/>
      <c r="M6" s="414"/>
      <c r="N6" s="407"/>
      <c r="O6" s="407"/>
      <c r="P6" s="414"/>
      <c r="Q6" s="407"/>
      <c r="R6" s="414"/>
      <c r="S6" s="413"/>
      <c r="T6" s="413"/>
      <c r="U6" s="413"/>
      <c r="V6" s="413"/>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row>
    <row r="7" spans="1:51" s="10" customFormat="1" ht="16.5" x14ac:dyDescent="0.25">
      <c r="A7" s="629" t="s">
        <v>525</v>
      </c>
      <c r="B7" s="625"/>
      <c r="C7" s="625"/>
      <c r="D7" s="625"/>
      <c r="E7" s="625"/>
      <c r="F7" s="625"/>
      <c r="G7" s="625"/>
      <c r="H7" s="625"/>
      <c r="I7" s="625"/>
      <c r="J7" s="626"/>
      <c r="K7" s="404"/>
      <c r="L7" s="405"/>
      <c r="M7" s="406"/>
      <c r="N7" s="407"/>
      <c r="O7" s="407"/>
      <c r="P7" s="406"/>
      <c r="Q7" s="407"/>
      <c r="R7" s="406"/>
      <c r="S7" s="405"/>
      <c r="T7" s="405"/>
      <c r="U7" s="405"/>
      <c r="V7" s="405"/>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row>
    <row r="8" spans="1:51" s="10" customFormat="1" ht="16.5" x14ac:dyDescent="0.25">
      <c r="A8" s="7"/>
      <c r="B8" s="12"/>
      <c r="C8" s="12"/>
      <c r="D8" s="12"/>
      <c r="E8" s="12"/>
      <c r="F8" s="12"/>
      <c r="G8" s="12"/>
      <c r="H8" s="12"/>
      <c r="I8" s="12"/>
      <c r="J8" s="148"/>
      <c r="K8" s="404"/>
      <c r="L8" s="405"/>
      <c r="M8" s="406"/>
      <c r="N8" s="407"/>
      <c r="O8" s="407"/>
      <c r="P8" s="406"/>
      <c r="Q8" s="407"/>
      <c r="R8" s="406"/>
      <c r="S8" s="405"/>
      <c r="T8" s="405"/>
      <c r="U8" s="405"/>
      <c r="V8" s="405"/>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row>
    <row r="9" spans="1:51" s="10" customFormat="1" ht="16.5" x14ac:dyDescent="0.2">
      <c r="A9" s="627" t="s">
        <v>971</v>
      </c>
      <c r="B9" s="625"/>
      <c r="C9" s="625"/>
      <c r="D9" s="625"/>
      <c r="E9" s="625"/>
      <c r="F9" s="625"/>
      <c r="G9" s="625"/>
      <c r="H9" s="625"/>
      <c r="I9" s="625"/>
      <c r="J9" s="626"/>
      <c r="K9" s="404"/>
      <c r="L9" s="405"/>
      <c r="M9" s="406"/>
      <c r="N9" s="407"/>
      <c r="O9" s="407"/>
      <c r="P9" s="406"/>
      <c r="Q9" s="407"/>
      <c r="R9" s="406"/>
      <c r="S9" s="405"/>
      <c r="T9" s="405"/>
      <c r="U9" s="405"/>
      <c r="V9" s="405"/>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row>
    <row r="10" spans="1:51" s="10" customFormat="1" ht="15.75" x14ac:dyDescent="0.25">
      <c r="A10" s="7"/>
      <c r="B10" s="630"/>
      <c r="C10" s="630"/>
      <c r="D10" s="630"/>
      <c r="E10" s="630"/>
      <c r="F10" s="630"/>
      <c r="G10" s="630"/>
      <c r="H10" s="630"/>
      <c r="I10" s="630"/>
      <c r="J10" s="631"/>
      <c r="K10" s="404"/>
      <c r="L10" s="405"/>
      <c r="M10" s="406"/>
      <c r="N10" s="407"/>
      <c r="O10" s="407"/>
      <c r="P10" s="406"/>
      <c r="Q10" s="407"/>
      <c r="R10" s="406"/>
      <c r="S10" s="405"/>
      <c r="T10" s="405"/>
      <c r="U10" s="405"/>
      <c r="V10" s="405"/>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row>
    <row r="11" spans="1:51" s="10" customFormat="1" ht="16.5" customHeight="1" x14ac:dyDescent="0.2">
      <c r="A11" s="624" t="s">
        <v>510</v>
      </c>
      <c r="B11" s="625"/>
      <c r="C11" s="625"/>
      <c r="D11" s="625"/>
      <c r="E11" s="625"/>
      <c r="F11" s="625"/>
      <c r="G11" s="625"/>
      <c r="H11" s="625"/>
      <c r="I11" s="625"/>
      <c r="J11" s="626"/>
      <c r="K11" s="404"/>
      <c r="L11" s="405"/>
      <c r="M11" s="406"/>
      <c r="N11" s="407"/>
      <c r="O11" s="407"/>
      <c r="P11" s="406"/>
      <c r="Q11" s="407"/>
      <c r="R11" s="406"/>
      <c r="S11" s="405"/>
      <c r="T11" s="405"/>
      <c r="U11" s="405"/>
      <c r="V11" s="405"/>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row>
    <row r="12" spans="1:51" s="10" customFormat="1" ht="16.5" thickBot="1" x14ac:dyDescent="0.3">
      <c r="A12" s="13"/>
      <c r="B12" s="14"/>
      <c r="C12" s="15"/>
      <c r="D12" s="15"/>
      <c r="E12" s="15"/>
      <c r="F12" s="15"/>
      <c r="G12" s="15"/>
      <c r="H12" s="15"/>
      <c r="I12" s="123"/>
      <c r="J12" s="149"/>
      <c r="K12" s="404"/>
      <c r="L12" s="405"/>
      <c r="M12" s="406"/>
      <c r="N12" s="407"/>
      <c r="O12" s="407"/>
      <c r="P12" s="406"/>
      <c r="Q12" s="407"/>
      <c r="R12" s="406"/>
      <c r="S12" s="405"/>
      <c r="T12" s="405"/>
      <c r="U12" s="405"/>
      <c r="V12" s="405"/>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row>
    <row r="13" spans="1:51" s="10" customFormat="1" ht="15.75" x14ac:dyDescent="0.25">
      <c r="A13" s="16"/>
      <c r="B13" s="17"/>
      <c r="C13" s="18"/>
      <c r="D13" s="18"/>
      <c r="E13" s="18"/>
      <c r="F13" s="18"/>
      <c r="G13" s="18"/>
      <c r="H13" s="18"/>
      <c r="I13" s="18"/>
      <c r="J13" s="150"/>
      <c r="K13" s="404"/>
      <c r="L13" s="405"/>
      <c r="M13" s="406"/>
      <c r="N13" s="407"/>
      <c r="O13" s="407"/>
      <c r="P13" s="406"/>
      <c r="Q13" s="407"/>
      <c r="R13" s="406"/>
      <c r="S13" s="405"/>
      <c r="T13" s="405"/>
      <c r="U13" s="405"/>
      <c r="V13" s="405"/>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row>
    <row r="14" spans="1:51" s="10" customFormat="1" ht="15.75" x14ac:dyDescent="0.25">
      <c r="A14" s="20"/>
      <c r="B14" s="21"/>
      <c r="C14" s="21"/>
      <c r="D14" s="21"/>
      <c r="E14" s="21"/>
      <c r="F14" s="21"/>
      <c r="G14" s="21"/>
      <c r="H14" s="21"/>
      <c r="I14" s="22"/>
      <c r="J14" s="19"/>
      <c r="K14" s="404"/>
      <c r="L14" s="405"/>
      <c r="M14" s="406"/>
      <c r="N14" s="407"/>
      <c r="O14" s="407"/>
      <c r="P14" s="406"/>
      <c r="Q14" s="407"/>
      <c r="R14" s="406"/>
      <c r="S14" s="405"/>
      <c r="T14" s="405"/>
      <c r="U14" s="405"/>
      <c r="V14" s="405"/>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row>
    <row r="15" spans="1:51" s="10" customFormat="1" ht="16.5" x14ac:dyDescent="0.25">
      <c r="A15" s="20"/>
      <c r="B15" s="21"/>
      <c r="C15" s="23" t="s">
        <v>752</v>
      </c>
      <c r="D15" s="24"/>
      <c r="E15" s="22"/>
      <c r="F15" s="22"/>
      <c r="G15" s="22"/>
      <c r="H15" s="22"/>
      <c r="I15" s="21"/>
      <c r="J15" s="151"/>
      <c r="K15" s="404"/>
      <c r="L15" s="405"/>
      <c r="M15" s="406"/>
      <c r="N15" s="407"/>
      <c r="O15" s="407"/>
      <c r="P15" s="406"/>
      <c r="Q15" s="407"/>
      <c r="R15" s="406"/>
      <c r="S15" s="405"/>
      <c r="T15" s="405"/>
      <c r="U15" s="405"/>
      <c r="V15" s="405"/>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row>
    <row r="16" spans="1:51" s="10" customFormat="1" ht="6" customHeight="1" thickBot="1" x14ac:dyDescent="0.25">
      <c r="A16" s="20"/>
      <c r="B16" s="25"/>
      <c r="C16" s="26"/>
      <c r="D16" s="26"/>
      <c r="E16" s="1"/>
      <c r="F16" s="1"/>
      <c r="G16" s="1"/>
      <c r="H16" s="1"/>
      <c r="I16" s="21"/>
      <c r="J16" s="151"/>
      <c r="K16" s="404"/>
      <c r="L16" s="405"/>
      <c r="M16" s="406"/>
      <c r="N16" s="407"/>
      <c r="O16" s="407"/>
      <c r="P16" s="406"/>
      <c r="Q16" s="407"/>
      <c r="R16" s="406"/>
      <c r="S16" s="405"/>
      <c r="T16" s="405"/>
      <c r="U16" s="405"/>
      <c r="V16" s="405"/>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row>
    <row r="17" spans="1:51" s="10" customFormat="1" ht="15.75" thickBot="1" x14ac:dyDescent="0.25">
      <c r="A17" s="20"/>
      <c r="B17" s="27"/>
      <c r="C17" s="527" t="s">
        <v>925</v>
      </c>
      <c r="D17" s="21"/>
      <c r="E17" s="26"/>
      <c r="F17" s="26"/>
      <c r="G17" s="26"/>
      <c r="H17" s="26"/>
      <c r="I17" s="1"/>
      <c r="J17" s="19"/>
      <c r="K17" s="404"/>
      <c r="L17" s="405"/>
      <c r="M17" s="515"/>
      <c r="N17" s="516"/>
      <c r="O17" s="516"/>
      <c r="P17" s="515"/>
      <c r="Q17" s="516"/>
      <c r="R17" s="515"/>
      <c r="S17" s="405"/>
      <c r="T17" s="405"/>
      <c r="U17" s="405"/>
      <c r="V17" s="405"/>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row>
    <row r="18" spans="1:51" s="10" customFormat="1" ht="15.75" thickBot="1" x14ac:dyDescent="0.25">
      <c r="A18" s="20"/>
      <c r="B18" s="27"/>
      <c r="C18" s="21"/>
      <c r="D18" s="21"/>
      <c r="E18" s="26"/>
      <c r="F18" s="26"/>
      <c r="G18" s="26"/>
      <c r="H18" s="26"/>
      <c r="I18" s="1"/>
      <c r="J18" s="19"/>
      <c r="K18" s="404"/>
      <c r="L18" s="405"/>
      <c r="M18" s="515"/>
      <c r="N18" s="516"/>
      <c r="O18" s="516"/>
      <c r="P18" s="515"/>
      <c r="Q18" s="516"/>
      <c r="R18" s="515"/>
      <c r="S18" s="405"/>
      <c r="T18" s="405"/>
      <c r="U18" s="405"/>
      <c r="V18" s="405"/>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row>
    <row r="19" spans="1:51" s="10" customFormat="1" x14ac:dyDescent="0.2">
      <c r="A19" s="67"/>
      <c r="B19" s="65"/>
      <c r="C19" s="65"/>
      <c r="D19" s="65"/>
      <c r="E19" s="65"/>
      <c r="F19" s="65"/>
      <c r="G19" s="65"/>
      <c r="H19" s="65"/>
      <c r="I19" s="47"/>
      <c r="J19" s="150"/>
      <c r="K19" s="404"/>
      <c r="L19" s="405"/>
      <c r="M19" s="515"/>
      <c r="N19" s="516"/>
      <c r="O19" s="516" t="s">
        <v>782</v>
      </c>
      <c r="P19" s="515"/>
      <c r="Q19" s="516" t="s">
        <v>972</v>
      </c>
      <c r="R19" s="515"/>
      <c r="S19" s="405"/>
      <c r="T19" s="405"/>
      <c r="U19" s="405"/>
      <c r="V19" s="405"/>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row>
    <row r="20" spans="1:51" s="10" customFormat="1" ht="16.5" x14ac:dyDescent="0.25">
      <c r="A20" s="20"/>
      <c r="B20" s="21"/>
      <c r="C20" s="21"/>
      <c r="D20" s="21"/>
      <c r="E20" s="31"/>
      <c r="F20" s="32" t="s">
        <v>972</v>
      </c>
      <c r="G20" s="33"/>
      <c r="H20" s="32" t="s">
        <v>1037</v>
      </c>
      <c r="I20" s="30"/>
      <c r="J20" s="19"/>
      <c r="K20" s="404"/>
      <c r="L20" s="405"/>
      <c r="M20" s="515"/>
      <c r="N20" s="516"/>
      <c r="O20" s="516"/>
      <c r="P20" s="515"/>
      <c r="Q20" s="516"/>
      <c r="R20" s="515"/>
      <c r="S20" s="405"/>
      <c r="T20" s="405"/>
      <c r="U20" s="405"/>
      <c r="V20" s="405"/>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row>
    <row r="21" spans="1:51" s="10" customFormat="1" ht="16.5" x14ac:dyDescent="0.25">
      <c r="A21" s="20"/>
      <c r="B21" s="21"/>
      <c r="C21" s="21"/>
      <c r="D21" s="21"/>
      <c r="E21" s="31"/>
      <c r="F21" s="33" t="s">
        <v>607</v>
      </c>
      <c r="G21" s="33"/>
      <c r="H21" s="33" t="s">
        <v>607</v>
      </c>
      <c r="I21" s="30"/>
      <c r="J21" s="19"/>
      <c r="K21" s="404"/>
      <c r="L21" s="405"/>
      <c r="M21" s="515"/>
      <c r="N21" s="516"/>
      <c r="O21" s="516"/>
      <c r="P21" s="515"/>
      <c r="Q21" s="516"/>
      <c r="R21" s="515"/>
      <c r="S21" s="405"/>
      <c r="T21" s="405"/>
      <c r="U21" s="405"/>
      <c r="V21" s="405"/>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row>
    <row r="22" spans="1:51" s="10" customFormat="1" ht="17.25" thickBot="1" x14ac:dyDescent="0.3">
      <c r="A22" s="20"/>
      <c r="B22" s="41" t="s">
        <v>512</v>
      </c>
      <c r="C22" s="21"/>
      <c r="D22" s="21"/>
      <c r="E22" s="31"/>
      <c r="F22" s="33"/>
      <c r="G22" s="33"/>
      <c r="H22" s="33"/>
      <c r="I22" s="30"/>
      <c r="J22" s="19"/>
      <c r="K22" s="404"/>
      <c r="L22" s="405"/>
      <c r="M22" s="515" t="s">
        <v>996</v>
      </c>
      <c r="N22" s="515"/>
      <c r="O22" s="517">
        <v>5</v>
      </c>
      <c r="P22" s="515"/>
      <c r="Q22" s="517">
        <v>6</v>
      </c>
      <c r="R22" s="515"/>
      <c r="S22" s="405"/>
      <c r="T22" s="405"/>
      <c r="U22" s="405"/>
      <c r="V22" s="405"/>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row>
    <row r="23" spans="1:51" s="10" customFormat="1" ht="21" thickBot="1" x14ac:dyDescent="0.3">
      <c r="A23" s="20"/>
      <c r="B23" s="621" t="s">
        <v>973</v>
      </c>
      <c r="C23" s="622"/>
      <c r="D23" s="623"/>
      <c r="E23" s="40"/>
      <c r="F23" s="87">
        <f>VLOOKUP($J$1,ALLCTRDATA,O22,0)</f>
        <v>26081643303.623581</v>
      </c>
      <c r="G23" s="40"/>
      <c r="H23" s="87">
        <f>VLOOKUP($J$1,ALLCTRDATA,Q22,0)</f>
        <v>27643039623.547729</v>
      </c>
      <c r="I23" s="31"/>
      <c r="J23" s="19"/>
      <c r="K23" s="404"/>
      <c r="L23" s="405"/>
      <c r="M23" s="515" t="s">
        <v>997</v>
      </c>
      <c r="N23" s="515"/>
      <c r="O23" s="517">
        <v>7</v>
      </c>
      <c r="P23" s="515"/>
      <c r="Q23" s="517">
        <v>8</v>
      </c>
      <c r="R23" s="515"/>
      <c r="S23" s="405"/>
      <c r="T23" s="405"/>
      <c r="U23" s="405"/>
      <c r="V23" s="405"/>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row>
    <row r="24" spans="1:51" s="10" customFormat="1" ht="21" customHeight="1" thickBot="1" x14ac:dyDescent="0.3">
      <c r="A24" s="20"/>
      <c r="B24" s="623"/>
      <c r="C24" s="623"/>
      <c r="D24" s="623"/>
      <c r="E24" s="31"/>
      <c r="F24" s="124"/>
      <c r="G24" s="31"/>
      <c r="H24" s="31"/>
      <c r="I24" s="31"/>
      <c r="J24" s="19"/>
      <c r="K24" s="404"/>
      <c r="L24" s="405"/>
      <c r="M24" s="515" t="s">
        <v>998</v>
      </c>
      <c r="N24" s="515"/>
      <c r="O24" s="517">
        <v>9</v>
      </c>
      <c r="P24" s="515"/>
      <c r="Q24" s="517">
        <v>10</v>
      </c>
      <c r="R24" s="515"/>
      <c r="S24" s="405"/>
      <c r="T24" s="405"/>
      <c r="U24" s="405"/>
      <c r="V24" s="405"/>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row>
    <row r="25" spans="1:51" s="10" customFormat="1" ht="21" customHeight="1" thickBot="1" x14ac:dyDescent="0.3">
      <c r="A25" s="20"/>
      <c r="B25" s="621" t="s">
        <v>783</v>
      </c>
      <c r="C25" s="622"/>
      <c r="D25" s="623"/>
      <c r="E25" s="40"/>
      <c r="F25" s="87">
        <f>VLOOKUP($J$1,ALLCTRDATA,O23,0)</f>
        <v>445064645.56</v>
      </c>
      <c r="G25" s="40"/>
      <c r="H25" s="87">
        <f>VLOOKUP($J$1,ALLCTRDATA,Q23,0)</f>
        <v>485474127.70999998</v>
      </c>
      <c r="I25" s="31"/>
      <c r="J25" s="19"/>
      <c r="K25" s="404"/>
      <c r="L25" s="416"/>
      <c r="M25" s="518" t="s">
        <v>999</v>
      </c>
      <c r="N25" s="518"/>
      <c r="O25" s="517">
        <v>11</v>
      </c>
      <c r="P25" s="515"/>
      <c r="Q25" s="517">
        <v>12</v>
      </c>
      <c r="R25" s="515"/>
      <c r="S25" s="405"/>
      <c r="T25" s="405"/>
      <c r="U25" s="405"/>
      <c r="V25" s="405"/>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row>
    <row r="26" spans="1:51" s="10" customFormat="1" ht="21" customHeight="1" thickBot="1" x14ac:dyDescent="0.3">
      <c r="A26" s="20"/>
      <c r="B26" s="31"/>
      <c r="C26" s="31"/>
      <c r="D26" s="31"/>
      <c r="E26" s="31"/>
      <c r="F26" s="31"/>
      <c r="G26" s="31"/>
      <c r="H26" s="31"/>
      <c r="I26" s="31"/>
      <c r="J26" s="19"/>
      <c r="K26" s="404"/>
      <c r="L26" s="419"/>
      <c r="M26" s="515" t="s">
        <v>1000</v>
      </c>
      <c r="N26" s="518"/>
      <c r="O26" s="517">
        <v>13</v>
      </c>
      <c r="P26" s="515"/>
      <c r="Q26" s="517">
        <v>14</v>
      </c>
      <c r="R26" s="515"/>
      <c r="S26" s="405"/>
      <c r="T26" s="405"/>
      <c r="U26" s="405"/>
      <c r="V26" s="405"/>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row>
    <row r="27" spans="1:51" s="10" customFormat="1" ht="21.75" customHeight="1" thickBot="1" x14ac:dyDescent="0.3">
      <c r="A27" s="20"/>
      <c r="B27" s="621" t="s">
        <v>974</v>
      </c>
      <c r="C27" s="622"/>
      <c r="D27" s="623"/>
      <c r="E27" s="34"/>
      <c r="F27" s="87">
        <f>VLOOKUP($J$1,ALLCTRDATA,O24,0)</f>
        <v>25662913969.06358</v>
      </c>
      <c r="G27" s="34"/>
      <c r="H27" s="87">
        <f>VLOOKUP($J$1,ALLCTRDATA,Q24,0)</f>
        <v>27157565495.83773</v>
      </c>
      <c r="I27" s="31"/>
      <c r="J27" s="19"/>
      <c r="K27" s="404"/>
      <c r="L27" s="416"/>
      <c r="M27" s="515" t="s">
        <v>1001</v>
      </c>
      <c r="N27" s="518"/>
      <c r="O27" s="517">
        <v>15</v>
      </c>
      <c r="P27" s="515"/>
      <c r="Q27" s="517">
        <v>16</v>
      </c>
      <c r="R27" s="515"/>
      <c r="S27" s="405"/>
      <c r="T27" s="405"/>
      <c r="U27" s="405"/>
      <c r="V27" s="405"/>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row>
    <row r="28" spans="1:51" s="10" customFormat="1" ht="21" customHeight="1" thickBot="1" x14ac:dyDescent="0.3">
      <c r="A28" s="20"/>
      <c r="B28" s="623"/>
      <c r="C28" s="623"/>
      <c r="D28" s="623"/>
      <c r="E28" s="35"/>
      <c r="F28" s="35"/>
      <c r="G28" s="35"/>
      <c r="H28" s="35"/>
      <c r="I28" s="35"/>
      <c r="J28" s="153"/>
      <c r="K28" s="404"/>
      <c r="L28" s="405"/>
      <c r="M28" s="515" t="s">
        <v>1002</v>
      </c>
      <c r="N28" s="518"/>
      <c r="O28" s="517">
        <v>17</v>
      </c>
      <c r="P28" s="515"/>
      <c r="Q28" s="517">
        <v>18</v>
      </c>
      <c r="R28" s="515"/>
      <c r="S28" s="405"/>
      <c r="T28" s="405"/>
      <c r="U28" s="405"/>
      <c r="V28" s="405"/>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row>
    <row r="29" spans="1:51" s="10" customFormat="1" ht="21" customHeight="1" thickBot="1" x14ac:dyDescent="0.3">
      <c r="A29" s="20"/>
      <c r="B29" s="21"/>
      <c r="C29" s="622" t="s">
        <v>852</v>
      </c>
      <c r="D29" s="622"/>
      <c r="E29" s="35"/>
      <c r="F29" s="87">
        <f>VLOOKUP($J$1,ALLCTRDATA,O25,0)</f>
        <v>1239063384.7591319</v>
      </c>
      <c r="G29" s="34"/>
      <c r="H29" s="87">
        <f>VLOOKUP($J$1,ALLCTRDATA,Q25,0)</f>
        <v>1243450402.5399997</v>
      </c>
      <c r="I29" s="35"/>
      <c r="J29" s="153"/>
      <c r="K29" s="404"/>
      <c r="L29" s="416"/>
      <c r="M29" s="515" t="s">
        <v>1003</v>
      </c>
      <c r="N29" s="518"/>
      <c r="O29" s="517">
        <v>19</v>
      </c>
      <c r="P29" s="515"/>
      <c r="Q29" s="517">
        <v>20</v>
      </c>
      <c r="R29" s="515"/>
      <c r="S29" s="405"/>
      <c r="T29" s="405"/>
      <c r="U29" s="405"/>
      <c r="V29" s="405"/>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row>
    <row r="30" spans="1:51" s="36" customFormat="1" ht="21" customHeight="1" x14ac:dyDescent="0.25">
      <c r="A30" s="20"/>
      <c r="B30" s="21"/>
      <c r="C30" s="622"/>
      <c r="D30" s="622"/>
      <c r="E30" s="35"/>
      <c r="F30" s="35"/>
      <c r="G30" s="35"/>
      <c r="H30" s="35"/>
      <c r="I30" s="35"/>
      <c r="J30" s="153"/>
      <c r="K30" s="420"/>
      <c r="L30" s="419"/>
      <c r="M30" s="515" t="s">
        <v>1004</v>
      </c>
      <c r="N30" s="518"/>
      <c r="O30" s="517">
        <v>21</v>
      </c>
      <c r="P30" s="516"/>
      <c r="Q30" s="517">
        <v>22</v>
      </c>
      <c r="R30" s="516"/>
      <c r="S30" s="419"/>
      <c r="T30" s="419"/>
      <c r="U30" s="419"/>
      <c r="V30" s="419"/>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row>
    <row r="31" spans="1:51" s="36" customFormat="1" ht="21.75" customHeight="1" x14ac:dyDescent="0.25">
      <c r="A31" s="20"/>
      <c r="B31" s="21"/>
      <c r="C31" s="21"/>
      <c r="D31" s="21"/>
      <c r="E31" s="31"/>
      <c r="F31" s="31"/>
      <c r="G31" s="31"/>
      <c r="H31" s="31"/>
      <c r="I31" s="31"/>
      <c r="J31" s="19"/>
      <c r="K31" s="420"/>
      <c r="L31" s="419"/>
      <c r="M31" s="515" t="s">
        <v>1005</v>
      </c>
      <c r="N31" s="518"/>
      <c r="O31" s="517">
        <v>23</v>
      </c>
      <c r="P31" s="516"/>
      <c r="Q31" s="517">
        <v>24</v>
      </c>
      <c r="R31" s="516"/>
      <c r="S31" s="419"/>
      <c r="T31" s="419"/>
      <c r="U31" s="419"/>
      <c r="V31" s="419"/>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row>
    <row r="32" spans="1:51" s="36" customFormat="1" ht="21" customHeight="1" thickBot="1" x14ac:dyDescent="0.3">
      <c r="A32" s="68"/>
      <c r="B32" s="41" t="s">
        <v>522</v>
      </c>
      <c r="C32" s="39"/>
      <c r="D32" s="39"/>
      <c r="E32" s="39"/>
      <c r="F32" s="160"/>
      <c r="G32" s="161"/>
      <c r="H32" s="2"/>
      <c r="I32" s="31"/>
      <c r="J32" s="19"/>
      <c r="K32" s="420"/>
      <c r="L32" s="419"/>
      <c r="M32" s="515" t="s">
        <v>1006</v>
      </c>
      <c r="N32" s="519"/>
      <c r="O32" s="516"/>
      <c r="P32" s="516"/>
      <c r="Q32" s="517">
        <v>25</v>
      </c>
      <c r="R32" s="516"/>
      <c r="S32" s="419"/>
      <c r="T32" s="419"/>
      <c r="U32" s="419"/>
      <c r="V32" s="419"/>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row>
    <row r="33" spans="1:51" s="10" customFormat="1" ht="21" thickBot="1" x14ac:dyDescent="0.3">
      <c r="A33" s="20"/>
      <c r="B33" s="621" t="s">
        <v>784</v>
      </c>
      <c r="C33" s="622"/>
      <c r="D33" s="623"/>
      <c r="E33" s="39"/>
      <c r="F33" s="354">
        <f>VLOOKUP($J$1,ALLCTRDATA,O26,0)</f>
        <v>17353933.125320796</v>
      </c>
      <c r="G33" s="355"/>
      <c r="H33" s="354">
        <f>VLOOKUP($J$1,ALLCTRDATA,Q26,0)</f>
        <v>17677189.235007431</v>
      </c>
      <c r="I33" s="31"/>
      <c r="J33" s="19"/>
      <c r="K33" s="404"/>
      <c r="L33" s="405"/>
      <c r="M33" s="515" t="s">
        <v>1021</v>
      </c>
      <c r="N33" s="516"/>
      <c r="O33" s="516"/>
      <c r="P33" s="515"/>
      <c r="Q33" s="517">
        <v>26</v>
      </c>
      <c r="R33" s="515"/>
      <c r="S33" s="405"/>
      <c r="T33" s="405"/>
      <c r="U33" s="405"/>
      <c r="V33" s="405"/>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row>
    <row r="34" spans="1:51" s="10" customFormat="1" ht="21" customHeight="1" thickBot="1" x14ac:dyDescent="0.3">
      <c r="A34" s="20"/>
      <c r="B34" s="144"/>
      <c r="C34" s="78"/>
      <c r="D34" s="78"/>
      <c r="E34" s="39"/>
      <c r="F34" s="636"/>
      <c r="G34" s="637"/>
      <c r="H34" s="637"/>
      <c r="I34" s="31"/>
      <c r="J34" s="19"/>
      <c r="K34" s="404"/>
      <c r="L34" s="416"/>
      <c r="M34" s="515" t="s">
        <v>1022</v>
      </c>
      <c r="N34" s="519"/>
      <c r="O34" s="516"/>
      <c r="P34" s="515"/>
      <c r="Q34" s="517">
        <v>27</v>
      </c>
      <c r="R34" s="515"/>
      <c r="S34" s="405"/>
      <c r="T34" s="405"/>
      <c r="U34" s="405"/>
      <c r="V34" s="405"/>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row>
    <row r="35" spans="1:51" s="10" customFormat="1" ht="21" customHeight="1" thickBot="1" x14ac:dyDescent="0.3">
      <c r="A35" s="20"/>
      <c r="B35" s="641" t="s">
        <v>975</v>
      </c>
      <c r="C35" s="641"/>
      <c r="D35" s="641"/>
      <c r="E35" s="39"/>
      <c r="F35" s="354">
        <f>VLOOKUP($J$1,ALLCTRDATA,O27,0)</f>
        <v>98.055544366317463</v>
      </c>
      <c r="G35" s="355"/>
      <c r="H35" s="354">
        <f>VLOOKUP($J$1,ALLCTRDATA,Q27,0)</f>
        <v>98.116761717139028</v>
      </c>
      <c r="I35" s="31"/>
      <c r="J35" s="19"/>
      <c r="K35" s="404"/>
      <c r="L35" s="416"/>
      <c r="M35" s="515" t="s">
        <v>1007</v>
      </c>
      <c r="N35" s="516"/>
      <c r="O35" s="516"/>
      <c r="P35" s="515"/>
      <c r="Q35" s="517">
        <v>28</v>
      </c>
      <c r="R35" s="515"/>
      <c r="S35" s="405"/>
      <c r="T35" s="405"/>
      <c r="U35" s="405"/>
      <c r="V35" s="405"/>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row>
    <row r="36" spans="1:51" s="10" customFormat="1" ht="21" customHeight="1" thickBot="1" x14ac:dyDescent="0.3">
      <c r="A36" s="80"/>
      <c r="B36" s="40"/>
      <c r="C36" s="40"/>
      <c r="D36" s="40"/>
      <c r="E36" s="39"/>
      <c r="F36" s="640"/>
      <c r="G36" s="640"/>
      <c r="H36" s="640"/>
      <c r="I36" s="31"/>
      <c r="J36" s="19"/>
      <c r="K36" s="404"/>
      <c r="L36" s="416"/>
      <c r="M36" s="515" t="s">
        <v>1008</v>
      </c>
      <c r="N36" s="516"/>
      <c r="O36" s="516"/>
      <c r="P36" s="515"/>
      <c r="Q36" s="517">
        <v>29</v>
      </c>
      <c r="R36" s="515"/>
      <c r="S36" s="405"/>
      <c r="T36" s="405"/>
      <c r="U36" s="405"/>
      <c r="V36" s="405"/>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row>
    <row r="37" spans="1:51" s="10" customFormat="1" ht="21" customHeight="1" thickBot="1" x14ac:dyDescent="0.3">
      <c r="A37" s="20"/>
      <c r="B37" s="633" t="s">
        <v>976</v>
      </c>
      <c r="C37" s="634"/>
      <c r="D37" s="634"/>
      <c r="E37" s="39"/>
      <c r="F37" s="354">
        <f>VLOOKUP($J$1,ALLCTRDATA,O28,0)</f>
        <v>35185.704999999994</v>
      </c>
      <c r="G37" s="355"/>
      <c r="H37" s="354">
        <f>VLOOKUP($J$1,ALLCTRDATA,Q28,0)</f>
        <v>35243.360000000008</v>
      </c>
      <c r="I37" s="31"/>
      <c r="J37" s="19"/>
      <c r="K37" s="404"/>
      <c r="L37" s="416"/>
      <c r="M37" s="515" t="s">
        <v>1010</v>
      </c>
      <c r="N37" s="516"/>
      <c r="O37" s="516"/>
      <c r="P37" s="515"/>
      <c r="Q37" s="517">
        <v>30</v>
      </c>
      <c r="R37" s="515"/>
      <c r="S37" s="405"/>
      <c r="T37" s="405"/>
      <c r="U37" s="405"/>
      <c r="V37" s="405"/>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row>
    <row r="38" spans="1:51" s="10" customFormat="1" ht="21" customHeight="1" thickBot="1" x14ac:dyDescent="0.3">
      <c r="A38" s="20"/>
      <c r="B38" s="43"/>
      <c r="C38" s="40"/>
      <c r="D38" s="40"/>
      <c r="E38" s="40"/>
      <c r="F38" s="642"/>
      <c r="G38" s="643"/>
      <c r="H38" s="643"/>
      <c r="I38" s="31"/>
      <c r="J38" s="19"/>
      <c r="K38" s="404"/>
      <c r="L38" s="416"/>
      <c r="M38" s="515" t="s">
        <v>1012</v>
      </c>
      <c r="N38" s="516"/>
      <c r="O38" s="516"/>
      <c r="P38" s="515"/>
      <c r="Q38" s="517">
        <v>31</v>
      </c>
      <c r="R38" s="515"/>
      <c r="S38" s="405"/>
      <c r="T38" s="405"/>
      <c r="U38" s="405"/>
      <c r="V38" s="405"/>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row>
    <row r="39" spans="1:51" s="10" customFormat="1" ht="32.25" customHeight="1" thickBot="1" x14ac:dyDescent="0.3">
      <c r="A39" s="20"/>
      <c r="B39" s="633" t="s">
        <v>977</v>
      </c>
      <c r="C39" s="634"/>
      <c r="D39" s="634"/>
      <c r="E39" s="39"/>
      <c r="F39" s="354">
        <f>VLOOKUP($J$1,ALLCTRDATA,O29,0)</f>
        <v>17051679.299999993</v>
      </c>
      <c r="G39" s="355"/>
      <c r="H39" s="354">
        <f>VLOOKUP($J$1,ALLCTRDATA,Q29,0)</f>
        <v>17379528.999999993</v>
      </c>
      <c r="I39" s="31"/>
      <c r="J39" s="19"/>
      <c r="K39" s="404"/>
      <c r="L39" s="416"/>
      <c r="M39" s="515" t="s">
        <v>1011</v>
      </c>
      <c r="N39" s="516"/>
      <c r="O39" s="516"/>
      <c r="P39" s="515"/>
      <c r="Q39" s="517">
        <v>32</v>
      </c>
      <c r="R39" s="515"/>
      <c r="S39" s="405"/>
      <c r="T39" s="405"/>
      <c r="U39" s="405"/>
      <c r="V39" s="405"/>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row>
    <row r="40" spans="1:51" s="10" customFormat="1" ht="23.25" customHeight="1" x14ac:dyDescent="0.25">
      <c r="A40" s="20"/>
      <c r="B40" s="392"/>
      <c r="C40" s="392"/>
      <c r="D40" s="392"/>
      <c r="E40" s="392"/>
      <c r="F40" s="392"/>
      <c r="G40" s="392"/>
      <c r="H40" s="392"/>
      <c r="I40" s="31"/>
      <c r="J40" s="19"/>
      <c r="K40" s="404"/>
      <c r="L40" s="416"/>
      <c r="M40" s="515" t="s">
        <v>1009</v>
      </c>
      <c r="N40" s="516"/>
      <c r="O40" s="516"/>
      <c r="P40" s="515"/>
      <c r="Q40" s="517">
        <v>33</v>
      </c>
      <c r="R40" s="515"/>
      <c r="S40" s="405"/>
      <c r="T40" s="405"/>
      <c r="U40" s="405"/>
      <c r="V40" s="405"/>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row>
    <row r="41" spans="1:51" s="10" customFormat="1" ht="21" customHeight="1" thickBot="1" x14ac:dyDescent="0.3">
      <c r="A41" s="20"/>
      <c r="B41" s="41" t="s">
        <v>609</v>
      </c>
      <c r="C41" s="39"/>
      <c r="D41" s="39"/>
      <c r="E41" s="39"/>
      <c r="F41" s="39"/>
      <c r="G41" s="40"/>
      <c r="H41" s="403"/>
      <c r="I41" s="31"/>
      <c r="J41" s="19"/>
      <c r="K41" s="404"/>
      <c r="L41" s="416"/>
      <c r="M41" s="515" t="s">
        <v>1013</v>
      </c>
      <c r="N41" s="516"/>
      <c r="O41" s="516"/>
      <c r="P41" s="515"/>
      <c r="Q41" s="517">
        <v>34</v>
      </c>
      <c r="R41" s="515"/>
      <c r="S41" s="405"/>
      <c r="T41" s="405"/>
      <c r="U41" s="405"/>
      <c r="V41" s="405"/>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row>
    <row r="42" spans="1:51" s="10" customFormat="1" ht="21" customHeight="1" thickBot="1" x14ac:dyDescent="0.3">
      <c r="A42" s="20"/>
      <c r="B42" s="621" t="s">
        <v>978</v>
      </c>
      <c r="C42" s="623"/>
      <c r="D42" s="623"/>
      <c r="E42" s="53"/>
      <c r="F42" s="490">
        <f>VLOOKUP($J$1,ALLCTRDATA,O30,0)</f>
        <v>1529.5644988833205</v>
      </c>
      <c r="G42" s="355"/>
      <c r="H42" s="490">
        <f>VLOOKUP($J$1,ALLCTRDATA,Q30,0)</f>
        <v>1590.5517130842695</v>
      </c>
      <c r="I42" s="385"/>
      <c r="J42" s="154"/>
      <c r="K42" s="404"/>
      <c r="L42" s="416"/>
      <c r="M42" s="515" t="s">
        <v>1014</v>
      </c>
      <c r="N42" s="516"/>
      <c r="O42" s="516"/>
      <c r="P42" s="515"/>
      <c r="Q42" s="517">
        <v>35</v>
      </c>
      <c r="R42" s="515"/>
      <c r="S42" s="405"/>
      <c r="T42" s="405"/>
      <c r="U42" s="405"/>
      <c r="V42" s="405"/>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row>
    <row r="43" spans="1:51" s="10" customFormat="1" ht="21" customHeight="1" thickBot="1" x14ac:dyDescent="0.3">
      <c r="A43" s="20"/>
      <c r="B43" s="632"/>
      <c r="C43" s="632"/>
      <c r="D43" s="632"/>
      <c r="E43" s="33"/>
      <c r="F43" s="386"/>
      <c r="G43" s="638"/>
      <c r="H43" s="639"/>
      <c r="I43" s="639"/>
      <c r="J43" s="19"/>
      <c r="K43" s="404"/>
      <c r="L43" s="416"/>
      <c r="M43" s="515" t="s">
        <v>1015</v>
      </c>
      <c r="N43" s="516"/>
      <c r="O43" s="516"/>
      <c r="P43" s="515"/>
      <c r="Q43" s="517">
        <v>36</v>
      </c>
      <c r="R43" s="515"/>
      <c r="S43" s="405"/>
      <c r="T43" s="405"/>
      <c r="U43" s="405"/>
      <c r="V43" s="405"/>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row>
    <row r="44" spans="1:51" s="42" customFormat="1" ht="21" customHeight="1" thickBot="1" x14ac:dyDescent="0.3">
      <c r="A44" s="20"/>
      <c r="B44" s="621" t="s">
        <v>979</v>
      </c>
      <c r="C44" s="623"/>
      <c r="D44" s="623"/>
      <c r="E44" s="33"/>
      <c r="F44" s="490">
        <f>VLOOKUP($J$1,ALLCTRDATA,O31,0)</f>
        <v>1505.0080122644338</v>
      </c>
      <c r="G44" s="387"/>
      <c r="H44" s="490">
        <f>VLOOKUP($J$1,ALLCTRDATA,Q31,0)</f>
        <v>1562.6180373379361</v>
      </c>
      <c r="I44" s="388"/>
      <c r="J44" s="19"/>
      <c r="K44" s="404"/>
      <c r="L44" s="416"/>
      <c r="M44" s="515" t="s">
        <v>1016</v>
      </c>
      <c r="N44" s="516"/>
      <c r="O44" s="516"/>
      <c r="P44" s="515"/>
      <c r="Q44" s="517">
        <v>37</v>
      </c>
      <c r="R44" s="515"/>
      <c r="S44" s="422"/>
      <c r="T44" s="422"/>
      <c r="U44" s="422"/>
      <c r="V44" s="422"/>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row>
    <row r="45" spans="1:51" s="10" customFormat="1" ht="35.25" customHeight="1" x14ac:dyDescent="0.25">
      <c r="A45" s="20"/>
      <c r="B45" s="632"/>
      <c r="C45" s="632"/>
      <c r="D45" s="632"/>
      <c r="E45" s="33"/>
      <c r="F45" s="162"/>
      <c r="G45" s="145"/>
      <c r="H45" s="146"/>
      <c r="I45" s="146"/>
      <c r="J45" s="19"/>
      <c r="K45" s="404"/>
      <c r="L45" s="416"/>
      <c r="M45" s="515" t="s">
        <v>1017</v>
      </c>
      <c r="N45" s="516"/>
      <c r="O45" s="516"/>
      <c r="P45" s="515"/>
      <c r="Q45" s="517">
        <v>38</v>
      </c>
      <c r="R45" s="515"/>
      <c r="S45" s="405"/>
      <c r="T45" s="405"/>
      <c r="U45" s="405"/>
      <c r="V45" s="405"/>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row>
    <row r="46" spans="1:51" s="10" customFormat="1" ht="21" customHeight="1" thickBot="1" x14ac:dyDescent="0.3">
      <c r="A46" s="20"/>
      <c r="B46" s="79" t="s">
        <v>980</v>
      </c>
      <c r="C46" s="39"/>
      <c r="D46" s="39"/>
      <c r="E46" s="39"/>
      <c r="F46" s="39"/>
      <c r="G46" s="40"/>
      <c r="H46" s="2"/>
      <c r="I46" s="31"/>
      <c r="J46" s="19"/>
      <c r="K46" s="404"/>
      <c r="L46" s="416"/>
      <c r="M46" s="515" t="s">
        <v>1018</v>
      </c>
      <c r="N46" s="516"/>
      <c r="O46" s="516"/>
      <c r="P46" s="515"/>
      <c r="Q46" s="517">
        <v>39</v>
      </c>
      <c r="R46" s="515"/>
      <c r="S46" s="405"/>
      <c r="T46" s="405"/>
      <c r="U46" s="405"/>
      <c r="V46" s="405"/>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row>
    <row r="47" spans="1:51" s="10" customFormat="1" ht="21" thickBot="1" x14ac:dyDescent="0.3">
      <c r="A47" s="20"/>
      <c r="B47" s="621" t="s">
        <v>1023</v>
      </c>
      <c r="C47" s="623"/>
      <c r="D47" s="623"/>
      <c r="E47" s="40"/>
      <c r="F47" s="39"/>
      <c r="G47" s="390"/>
      <c r="H47" s="507">
        <f>VLOOKUP($J$1,ALLCTRDATA,Q32,0)</f>
        <v>552179382.35238075</v>
      </c>
      <c r="I47" s="31"/>
      <c r="J47" s="19"/>
      <c r="K47" s="404"/>
      <c r="L47" s="416"/>
      <c r="M47" s="515"/>
      <c r="N47" s="516"/>
      <c r="O47" s="516"/>
      <c r="P47" s="515"/>
      <c r="Q47" s="516"/>
      <c r="R47" s="515"/>
      <c r="S47" s="405"/>
      <c r="T47" s="405"/>
      <c r="U47" s="405"/>
      <c r="V47" s="405"/>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row>
    <row r="48" spans="1:51" s="10" customFormat="1" ht="14.25" customHeight="1" x14ac:dyDescent="0.25">
      <c r="A48" s="20"/>
      <c r="B48" s="632"/>
      <c r="C48" s="632"/>
      <c r="D48" s="632"/>
      <c r="E48" s="40"/>
      <c r="F48" s="163"/>
      <c r="G48" s="390"/>
      <c r="H48" s="163"/>
      <c r="I48" s="31"/>
      <c r="J48" s="19"/>
      <c r="K48" s="404"/>
      <c r="L48" s="416"/>
      <c r="M48" s="515"/>
      <c r="N48" s="516"/>
      <c r="O48" s="516"/>
      <c r="P48" s="515"/>
      <c r="Q48" s="516"/>
      <c r="R48" s="515"/>
      <c r="S48" s="405"/>
      <c r="T48" s="405"/>
      <c r="U48" s="405"/>
      <c r="V48" s="405"/>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row>
    <row r="49" spans="1:51" s="10" customFormat="1" ht="6" customHeight="1" thickBot="1" x14ac:dyDescent="0.3">
      <c r="A49" s="20"/>
      <c r="B49" s="41"/>
      <c r="C49" s="39"/>
      <c r="D49" s="39"/>
      <c r="E49" s="39"/>
      <c r="F49" s="163"/>
      <c r="G49" s="390"/>
      <c r="H49" s="163"/>
      <c r="I49" s="31"/>
      <c r="J49" s="19"/>
      <c r="K49" s="404"/>
      <c r="L49" s="416"/>
      <c r="M49" s="515"/>
      <c r="N49" s="516"/>
      <c r="O49" s="516"/>
      <c r="P49" s="515"/>
      <c r="Q49" s="516"/>
      <c r="R49" s="515"/>
      <c r="S49" s="405"/>
      <c r="T49" s="405"/>
      <c r="U49" s="405"/>
      <c r="V49" s="405"/>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row>
    <row r="50" spans="1:51" s="10" customFormat="1" ht="21" customHeight="1" thickBot="1" x14ac:dyDescent="0.3">
      <c r="A50" s="20"/>
      <c r="B50" s="621" t="s">
        <v>1031</v>
      </c>
      <c r="C50" s="623"/>
      <c r="D50" s="623"/>
      <c r="E50" s="44"/>
      <c r="F50" s="163"/>
      <c r="G50" s="391"/>
      <c r="H50" s="489">
        <f>VLOOKUP($J$1,ALLCTRDATA,Q33,0)</f>
        <v>31.771826633068191</v>
      </c>
      <c r="I50" s="31"/>
      <c r="J50" s="19"/>
      <c r="K50" s="404"/>
      <c r="L50" s="416"/>
      <c r="M50" s="515"/>
      <c r="N50" s="516"/>
      <c r="O50" s="516"/>
      <c r="P50" s="515"/>
      <c r="Q50" s="516"/>
      <c r="R50" s="515"/>
      <c r="S50" s="405"/>
      <c r="T50" s="405"/>
      <c r="U50" s="405"/>
      <c r="V50" s="405"/>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row>
    <row r="51" spans="1:51" s="10" customFormat="1" ht="21" customHeight="1" thickBot="1" x14ac:dyDescent="0.3">
      <c r="A51" s="20"/>
      <c r="B51" s="632"/>
      <c r="C51" s="632"/>
      <c r="D51" s="632"/>
      <c r="E51" s="39"/>
      <c r="F51" s="163"/>
      <c r="G51" s="39"/>
      <c r="H51" s="39"/>
      <c r="I51" s="31"/>
      <c r="J51" s="19"/>
      <c r="K51" s="404"/>
      <c r="L51" s="422"/>
      <c r="M51" s="515"/>
      <c r="N51" s="516"/>
      <c r="O51" s="516"/>
      <c r="P51" s="515"/>
      <c r="Q51" s="516"/>
      <c r="R51" s="515"/>
      <c r="S51" s="405"/>
      <c r="T51" s="405"/>
      <c r="U51" s="405"/>
      <c r="V51" s="405"/>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row>
    <row r="52" spans="1:51" s="10" customFormat="1" ht="21" customHeight="1" thickBot="1" x14ac:dyDescent="0.3">
      <c r="A52" s="20"/>
      <c r="B52" s="621" t="s">
        <v>1041</v>
      </c>
      <c r="C52" s="623"/>
      <c r="D52" s="623"/>
      <c r="E52" s="31"/>
      <c r="F52" s="31"/>
      <c r="G52" s="31"/>
      <c r="H52" s="389">
        <f>VLOOKUP($J$1,ALLCTRDATA,Q34,0)</f>
        <v>2.11</v>
      </c>
      <c r="I52" s="31"/>
      <c r="J52" s="19"/>
      <c r="K52" s="424"/>
      <c r="L52" s="422"/>
      <c r="M52" s="515"/>
      <c r="N52" s="516"/>
      <c r="O52" s="516"/>
      <c r="P52" s="515"/>
      <c r="Q52" s="516"/>
      <c r="R52" s="515"/>
      <c r="S52" s="405"/>
      <c r="T52" s="405"/>
      <c r="U52" s="405"/>
      <c r="V52" s="405"/>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row>
    <row r="53" spans="1:51" s="10" customFormat="1" ht="21" customHeight="1" x14ac:dyDescent="0.25">
      <c r="A53" s="20"/>
      <c r="B53" s="632"/>
      <c r="C53" s="632"/>
      <c r="D53" s="632"/>
      <c r="E53" s="31"/>
      <c r="F53" s="31"/>
      <c r="G53" s="31"/>
      <c r="H53" s="31"/>
      <c r="I53" s="31"/>
      <c r="J53" s="19"/>
      <c r="K53" s="424"/>
      <c r="L53" s="422"/>
      <c r="M53" s="515"/>
      <c r="N53" s="516"/>
      <c r="O53" s="516"/>
      <c r="P53" s="515"/>
      <c r="Q53" s="516"/>
      <c r="R53" s="515"/>
      <c r="S53" s="405"/>
      <c r="T53" s="405"/>
      <c r="U53" s="405"/>
      <c r="V53" s="405"/>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row>
    <row r="54" spans="1:51" s="10" customFormat="1" ht="15" customHeight="1" thickBot="1" x14ac:dyDescent="0.3">
      <c r="A54" s="20"/>
      <c r="B54" s="21"/>
      <c r="C54" s="21"/>
      <c r="D54" s="21"/>
      <c r="E54" s="70"/>
      <c r="F54" s="70"/>
      <c r="G54" s="31"/>
      <c r="H54" s="31"/>
      <c r="I54" s="31"/>
      <c r="J54" s="19"/>
      <c r="K54" s="404"/>
      <c r="L54" s="404"/>
      <c r="M54" s="515"/>
      <c r="N54" s="516"/>
      <c r="O54" s="516"/>
      <c r="P54" s="515"/>
      <c r="Q54" s="516"/>
      <c r="R54" s="515"/>
      <c r="S54" s="405"/>
      <c r="T54" s="405"/>
      <c r="U54" s="405"/>
      <c r="V54" s="405"/>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row>
    <row r="55" spans="1:51" s="10" customFormat="1" ht="11.25" customHeight="1" x14ac:dyDescent="0.25">
      <c r="A55" s="16"/>
      <c r="B55" s="65"/>
      <c r="C55" s="65"/>
      <c r="D55" s="65"/>
      <c r="E55" s="37"/>
      <c r="F55" s="37"/>
      <c r="G55" s="71"/>
      <c r="H55" s="71"/>
      <c r="I55" s="71"/>
      <c r="J55" s="150"/>
      <c r="K55" s="404"/>
      <c r="L55" s="405"/>
      <c r="M55" s="515"/>
      <c r="N55" s="516"/>
      <c r="O55" s="516"/>
      <c r="P55" s="515"/>
      <c r="Q55" s="516"/>
      <c r="R55" s="515"/>
      <c r="S55" s="405"/>
      <c r="T55" s="405"/>
      <c r="U55" s="405"/>
      <c r="V55" s="405"/>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c r="AT55" s="411"/>
      <c r="AU55" s="411"/>
      <c r="AV55" s="411"/>
      <c r="AW55" s="411"/>
      <c r="AX55" s="411"/>
      <c r="AY55" s="411"/>
    </row>
    <row r="56" spans="1:51" s="10" customFormat="1" ht="17.25" thickBot="1" x14ac:dyDescent="0.3">
      <c r="A56" s="20"/>
      <c r="B56" s="38" t="s">
        <v>526</v>
      </c>
      <c r="C56" s="21"/>
      <c r="D56" s="41"/>
      <c r="E56" s="41"/>
      <c r="F56" s="41"/>
      <c r="G56" s="41"/>
      <c r="H56" s="73"/>
      <c r="I56" s="73"/>
      <c r="J56" s="19"/>
      <c r="K56" s="404"/>
      <c r="L56" s="416"/>
      <c r="M56" s="515"/>
      <c r="N56" s="516"/>
      <c r="O56" s="516"/>
      <c r="P56" s="515"/>
      <c r="Q56" s="516"/>
      <c r="R56" s="515"/>
      <c r="S56" s="405"/>
      <c r="T56" s="405"/>
      <c r="U56" s="405"/>
      <c r="V56" s="405"/>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1"/>
    </row>
    <row r="57" spans="1:51" s="10" customFormat="1" ht="21" thickBot="1" x14ac:dyDescent="0.3">
      <c r="A57" s="20"/>
      <c r="B57" s="41" t="s">
        <v>849</v>
      </c>
      <c r="C57" s="22"/>
      <c r="D57" s="41"/>
      <c r="E57" s="41"/>
      <c r="F57" s="653" t="str">
        <f>VLOOKUP($J$1,AllCTR1Data,Q35,0)</f>
        <v>-</v>
      </c>
      <c r="G57" s="654"/>
      <c r="H57" s="655"/>
      <c r="I57" s="70"/>
      <c r="J57" s="19"/>
      <c r="K57" s="404"/>
      <c r="L57" s="405"/>
      <c r="M57" s="515"/>
      <c r="N57" s="516"/>
      <c r="O57" s="516"/>
      <c r="P57" s="515"/>
      <c r="Q57" s="516"/>
      <c r="R57" s="515"/>
      <c r="S57" s="405"/>
      <c r="T57" s="405"/>
      <c r="U57" s="405"/>
      <c r="V57" s="405"/>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row>
    <row r="58" spans="1:51" s="10" customFormat="1" ht="21" customHeight="1" x14ac:dyDescent="0.25">
      <c r="A58" s="20"/>
      <c r="B58" s="72" t="str">
        <f>IF(F57="Yes - to be held","Please re-submit a new version of this form when you are aware of the outcome of this referendum.",IF(F57="Yes - resulted in no changes","Electorate voted to accept the council tax that was set.",IF(F57="Yes - changes made to form","Electorate voted for a lower increase.",IF(F57="no","",""))))</f>
        <v/>
      </c>
      <c r="C58" s="41"/>
      <c r="D58" s="41"/>
      <c r="E58" s="41"/>
      <c r="F58" s="41"/>
      <c r="G58" s="41"/>
      <c r="H58" s="41"/>
      <c r="I58" s="31"/>
      <c r="J58" s="19"/>
      <c r="K58" s="404"/>
      <c r="L58" s="405"/>
      <c r="M58" s="515"/>
      <c r="N58" s="516"/>
      <c r="O58" s="516"/>
      <c r="P58" s="515"/>
      <c r="Q58" s="516"/>
      <c r="R58" s="515"/>
      <c r="S58" s="405"/>
      <c r="T58" s="405"/>
      <c r="U58" s="405"/>
      <c r="V58" s="405"/>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row>
    <row r="59" spans="1:51" s="10" customFormat="1" ht="17.25" thickBot="1" x14ac:dyDescent="0.3">
      <c r="A59" s="20"/>
      <c r="B59" s="41"/>
      <c r="C59" s="22"/>
      <c r="D59" s="22"/>
      <c r="E59" s="22"/>
      <c r="F59" s="41"/>
      <c r="G59" s="41"/>
      <c r="H59" s="22"/>
      <c r="I59" s="22"/>
      <c r="J59" s="19"/>
      <c r="K59" s="404"/>
      <c r="L59" s="419"/>
      <c r="M59" s="516"/>
      <c r="N59" s="516"/>
      <c r="O59" s="516"/>
      <c r="P59" s="515"/>
      <c r="Q59" s="516"/>
      <c r="R59" s="515"/>
      <c r="S59" s="405"/>
      <c r="T59" s="405"/>
      <c r="U59" s="405"/>
      <c r="V59" s="405"/>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row>
    <row r="60" spans="1:51" s="10" customFormat="1" ht="21" thickBot="1" x14ac:dyDescent="0.25">
      <c r="A60" s="20"/>
      <c r="B60" s="41" t="s">
        <v>850</v>
      </c>
      <c r="C60" s="41"/>
      <c r="D60" s="41"/>
      <c r="E60" s="41"/>
      <c r="F60" s="653" t="str">
        <f>VLOOKUP($J$1,AllCTR1Data,Q36,0)</f>
        <v>-</v>
      </c>
      <c r="G60" s="654"/>
      <c r="H60" s="655"/>
      <c r="I60" s="70"/>
      <c r="J60" s="19"/>
      <c r="K60" s="404"/>
      <c r="L60" s="405"/>
      <c r="M60" s="515"/>
      <c r="N60" s="516"/>
      <c r="O60" s="516"/>
      <c r="P60" s="515"/>
      <c r="Q60" s="516"/>
      <c r="R60" s="515"/>
      <c r="S60" s="405"/>
      <c r="T60" s="405"/>
      <c r="U60" s="405"/>
      <c r="V60" s="405"/>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row>
    <row r="61" spans="1:51" s="10" customFormat="1" ht="16.5" x14ac:dyDescent="0.25">
      <c r="A61" s="20"/>
      <c r="B61" s="72" t="str">
        <f>IF(F60="Yes - to be held","A revised version of this form will be required if any referendum results in a lower increases.",IF(F60="Yes - resulted in no changes","Electorate voted to accept the council tax that was set by each authority.",IF(F60="Yes - changes made to form","Electorate voted for a lower increase than that set by one or more precepting authority.",IF(F60="no","",""))))</f>
        <v/>
      </c>
      <c r="C61" s="40"/>
      <c r="D61" s="40"/>
      <c r="E61" s="40"/>
      <c r="F61" s="40"/>
      <c r="G61" s="40"/>
      <c r="H61" s="40"/>
      <c r="I61" s="31"/>
      <c r="J61" s="19"/>
      <c r="K61" s="404"/>
      <c r="L61" s="405"/>
      <c r="M61" s="515"/>
      <c r="N61" s="516"/>
      <c r="O61" s="516"/>
      <c r="P61" s="515"/>
      <c r="Q61" s="516"/>
      <c r="R61" s="515"/>
      <c r="S61" s="405"/>
      <c r="T61" s="405"/>
      <c r="U61" s="405"/>
      <c r="V61" s="405"/>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row>
    <row r="62" spans="1:51" s="10" customFormat="1" ht="16.5" thickBot="1" x14ac:dyDescent="0.25">
      <c r="A62" s="650"/>
      <c r="B62" s="651"/>
      <c r="C62" s="651"/>
      <c r="D62" s="651"/>
      <c r="E62" s="651"/>
      <c r="F62" s="651"/>
      <c r="G62" s="651"/>
      <c r="H62" s="651"/>
      <c r="I62" s="651"/>
      <c r="J62" s="652"/>
      <c r="K62" s="404"/>
      <c r="L62" s="405"/>
      <c r="M62" s="515"/>
      <c r="N62" s="516"/>
      <c r="O62" s="516"/>
      <c r="P62" s="515"/>
      <c r="Q62" s="516"/>
      <c r="R62" s="515"/>
      <c r="S62" s="405"/>
      <c r="T62" s="405"/>
      <c r="U62" s="405"/>
      <c r="V62" s="405"/>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row>
    <row r="63" spans="1:51" s="10" customFormat="1" ht="15.75" x14ac:dyDescent="0.2">
      <c r="A63" s="16"/>
      <c r="B63" s="45"/>
      <c r="C63" s="45"/>
      <c r="D63" s="45"/>
      <c r="E63" s="45"/>
      <c r="F63" s="45"/>
      <c r="G63" s="45"/>
      <c r="H63" s="46"/>
      <c r="I63" s="47"/>
      <c r="J63" s="150"/>
      <c r="K63" s="404"/>
      <c r="L63" s="405"/>
      <c r="M63" s="515"/>
      <c r="N63" s="516"/>
      <c r="O63" s="516"/>
      <c r="P63" s="515"/>
      <c r="Q63" s="516"/>
      <c r="R63" s="515"/>
      <c r="S63" s="405"/>
      <c r="T63" s="405"/>
      <c r="U63" s="405"/>
      <c r="V63" s="405"/>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row>
    <row r="64" spans="1:51" s="10" customFormat="1" ht="15" customHeight="1" x14ac:dyDescent="0.25">
      <c r="A64" s="20"/>
      <c r="B64" s="48"/>
      <c r="C64" s="41"/>
      <c r="D64" s="41"/>
      <c r="E64" s="41"/>
      <c r="F64" s="41"/>
      <c r="G64" s="41"/>
      <c r="H64" s="49"/>
      <c r="I64" s="30"/>
      <c r="J64" s="19"/>
      <c r="K64" s="404"/>
      <c r="L64" s="405"/>
      <c r="M64" s="515"/>
      <c r="N64" s="516"/>
      <c r="O64" s="516"/>
      <c r="P64" s="515"/>
      <c r="Q64" s="516"/>
      <c r="R64" s="515"/>
      <c r="S64" s="405"/>
      <c r="T64" s="405"/>
      <c r="U64" s="405"/>
      <c r="V64" s="405"/>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1"/>
      <c r="AY64" s="411"/>
    </row>
    <row r="65" spans="1:51" s="10" customFormat="1" ht="21" customHeight="1" x14ac:dyDescent="0.2">
      <c r="A65" s="20"/>
      <c r="B65" s="39"/>
      <c r="C65" s="39"/>
      <c r="D65" s="39"/>
      <c r="E65" s="50"/>
      <c r="F65" s="50"/>
      <c r="G65" s="50"/>
      <c r="H65" s="50" t="s">
        <v>750</v>
      </c>
      <c r="I65" s="30"/>
      <c r="J65" s="19"/>
      <c r="K65" s="404"/>
      <c r="L65" s="404"/>
      <c r="M65" s="515"/>
      <c r="N65" s="516"/>
      <c r="O65" s="516"/>
      <c r="P65" s="515"/>
      <c r="Q65" s="516"/>
      <c r="R65" s="515"/>
      <c r="S65" s="405"/>
      <c r="T65" s="405"/>
      <c r="U65" s="405"/>
      <c r="V65" s="405"/>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1"/>
      <c r="AY65" s="411"/>
    </row>
    <row r="66" spans="1:51" s="10" customFormat="1" ht="21" customHeight="1" x14ac:dyDescent="0.25">
      <c r="A66" s="20"/>
      <c r="B66" s="48" t="s">
        <v>851</v>
      </c>
      <c r="C66" s="39"/>
      <c r="D66" s="39"/>
      <c r="E66" s="50"/>
      <c r="F66" s="50"/>
      <c r="G66" s="50"/>
      <c r="H66" s="51" t="s">
        <v>983</v>
      </c>
      <c r="I66" s="30"/>
      <c r="J66" s="19"/>
      <c r="K66" s="404"/>
      <c r="L66" s="405"/>
      <c r="M66" s="515"/>
      <c r="N66" s="516"/>
      <c r="O66" s="516"/>
      <c r="P66" s="515"/>
      <c r="Q66" s="516"/>
      <c r="R66" s="515"/>
      <c r="S66" s="405"/>
      <c r="T66" s="405"/>
      <c r="U66" s="405"/>
      <c r="V66" s="405"/>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row>
    <row r="67" spans="1:51" s="10" customFormat="1" ht="16.5" x14ac:dyDescent="0.2">
      <c r="A67" s="20"/>
      <c r="B67" s="39"/>
      <c r="C67" s="52" t="s">
        <v>601</v>
      </c>
      <c r="D67" s="39"/>
      <c r="E67" s="50"/>
      <c r="F67" s="50"/>
      <c r="G67" s="50"/>
      <c r="H67" s="50" t="s">
        <v>751</v>
      </c>
      <c r="I67" s="30"/>
      <c r="J67" s="19"/>
      <c r="K67" s="404"/>
      <c r="L67" s="404"/>
      <c r="M67" s="515"/>
      <c r="N67" s="516"/>
      <c r="O67" s="516"/>
      <c r="P67" s="515"/>
      <c r="Q67" s="516"/>
      <c r="R67" s="515"/>
      <c r="S67" s="405"/>
      <c r="T67" s="405"/>
      <c r="U67" s="405"/>
      <c r="V67" s="405"/>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1"/>
      <c r="AY67" s="411"/>
    </row>
    <row r="68" spans="1:51" s="10" customFormat="1" ht="17.25" thickBot="1" x14ac:dyDescent="0.25">
      <c r="A68" s="20"/>
      <c r="B68" s="39"/>
      <c r="C68" s="39"/>
      <c r="D68" s="39"/>
      <c r="E68" s="39"/>
      <c r="F68" s="50"/>
      <c r="G68" s="39"/>
      <c r="H68" s="50" t="s">
        <v>527</v>
      </c>
      <c r="I68" s="30"/>
      <c r="J68" s="19"/>
      <c r="K68" s="404"/>
      <c r="L68" s="404"/>
      <c r="M68" s="515"/>
      <c r="N68" s="516"/>
      <c r="O68" s="516"/>
      <c r="P68" s="515"/>
      <c r="Q68" s="516"/>
      <c r="R68" s="515"/>
      <c r="S68" s="405"/>
      <c r="T68" s="405"/>
      <c r="U68" s="405"/>
      <c r="V68" s="405"/>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row>
    <row r="69" spans="1:51" s="10" customFormat="1" ht="21" thickBot="1" x14ac:dyDescent="0.25">
      <c r="A69" s="20"/>
      <c r="B69" s="53" t="s">
        <v>602</v>
      </c>
      <c r="C69" s="88" t="str">
        <f>VLOOKUP($J$1,'Precepting Bodies'!$C$5:$F$333,2,0)</f>
        <v>-</v>
      </c>
      <c r="D69" s="54" t="s">
        <v>605</v>
      </c>
      <c r="E69" s="55"/>
      <c r="F69" s="56"/>
      <c r="G69" s="55"/>
      <c r="H69" s="122" t="str">
        <f>VLOOKUP($J$1,AllCTR1Data,Q37,FALSE)</f>
        <v>-</v>
      </c>
      <c r="I69" s="30"/>
      <c r="J69" s="19"/>
      <c r="K69" s="404"/>
      <c r="L69" s="404"/>
      <c r="M69" s="515"/>
      <c r="N69" s="516"/>
      <c r="O69" s="516"/>
      <c r="P69" s="515"/>
      <c r="Q69" s="516"/>
      <c r="R69" s="515"/>
      <c r="S69" s="405"/>
      <c r="T69" s="405"/>
      <c r="U69" s="405"/>
      <c r="V69" s="405"/>
      <c r="W69" s="411"/>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row>
    <row r="70" spans="1:51" s="10" customFormat="1" ht="21" customHeight="1" thickBot="1" x14ac:dyDescent="0.25">
      <c r="A70" s="20"/>
      <c r="B70" s="40"/>
      <c r="C70" s="56"/>
      <c r="D70" s="54"/>
      <c r="E70" s="55"/>
      <c r="F70" s="648"/>
      <c r="G70" s="649"/>
      <c r="H70" s="649"/>
      <c r="I70" s="69"/>
      <c r="J70" s="19"/>
      <c r="K70" s="404"/>
      <c r="L70" s="405"/>
      <c r="M70" s="406"/>
      <c r="N70" s="407"/>
      <c r="O70" s="407"/>
      <c r="P70" s="406"/>
      <c r="Q70" s="407"/>
      <c r="R70" s="406"/>
      <c r="S70" s="405"/>
      <c r="T70" s="405"/>
      <c r="U70" s="405"/>
      <c r="V70" s="405"/>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1"/>
      <c r="AY70" s="411"/>
    </row>
    <row r="71" spans="1:51" s="10" customFormat="1" ht="21" customHeight="1" thickBot="1" x14ac:dyDescent="0.25">
      <c r="A71" s="20"/>
      <c r="B71" s="53" t="s">
        <v>603</v>
      </c>
      <c r="C71" s="88" t="str">
        <f>VLOOKUP($J$1,'Precepting Bodies'!$C$5:$F$333,3,0)</f>
        <v>-</v>
      </c>
      <c r="D71" s="54" t="s">
        <v>604</v>
      </c>
      <c r="E71" s="55"/>
      <c r="F71" s="56"/>
      <c r="G71" s="55"/>
      <c r="H71" s="122" t="str">
        <f>VLOOKUP($J$1,AllCTR1Data,Q38,FALSE)</f>
        <v>-</v>
      </c>
      <c r="I71" s="69"/>
      <c r="J71" s="19"/>
      <c r="K71" s="425"/>
      <c r="L71" s="405"/>
      <c r="M71" s="406"/>
      <c r="N71" s="407"/>
      <c r="O71" s="407"/>
      <c r="P71" s="406"/>
      <c r="Q71" s="407"/>
      <c r="R71" s="406"/>
      <c r="S71" s="405"/>
      <c r="T71" s="405"/>
      <c r="U71" s="405"/>
      <c r="V71" s="405"/>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1"/>
      <c r="AY71" s="411"/>
    </row>
    <row r="72" spans="1:51" s="10" customFormat="1" ht="21" customHeight="1" thickBot="1" x14ac:dyDescent="0.25">
      <c r="A72" s="20"/>
      <c r="B72" s="40"/>
      <c r="C72" s="56"/>
      <c r="D72" s="54"/>
      <c r="E72" s="55"/>
      <c r="F72" s="648"/>
      <c r="G72" s="649"/>
      <c r="H72" s="649"/>
      <c r="I72" s="69"/>
      <c r="J72" s="19"/>
      <c r="K72" s="404"/>
      <c r="L72" s="405"/>
      <c r="M72" s="406"/>
      <c r="N72" s="407"/>
      <c r="O72" s="407"/>
      <c r="P72" s="406"/>
      <c r="Q72" s="407"/>
      <c r="R72" s="406"/>
      <c r="S72" s="405"/>
      <c r="T72" s="405"/>
      <c r="U72" s="405"/>
      <c r="V72" s="405"/>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row>
    <row r="73" spans="1:51" s="10" customFormat="1" ht="21" customHeight="1" thickBot="1" x14ac:dyDescent="0.25">
      <c r="A73" s="20"/>
      <c r="B73" s="53" t="s">
        <v>608</v>
      </c>
      <c r="C73" s="88" t="str">
        <f>VLOOKUP($J$1,'Precepting Bodies'!$C$5:$F$333,4,0)</f>
        <v>-</v>
      </c>
      <c r="D73" s="54" t="s">
        <v>606</v>
      </c>
      <c r="E73" s="55"/>
      <c r="F73" s="56"/>
      <c r="G73" s="55"/>
      <c r="H73" s="122" t="str">
        <f>VLOOKUP($J$1,AllCTR1Data,Q39,FALSE)</f>
        <v>-</v>
      </c>
      <c r="I73" s="69"/>
      <c r="J73" s="19"/>
      <c r="K73" s="425"/>
      <c r="L73" s="405"/>
      <c r="M73" s="406"/>
      <c r="N73" s="407"/>
      <c r="O73" s="407"/>
      <c r="P73" s="406"/>
      <c r="Q73" s="407"/>
      <c r="R73" s="406"/>
      <c r="S73" s="405"/>
      <c r="T73" s="405"/>
      <c r="U73" s="405"/>
      <c r="V73" s="405"/>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1"/>
      <c r="AY73" s="411"/>
    </row>
    <row r="74" spans="1:51" s="10" customFormat="1" ht="21" customHeight="1" thickBot="1" x14ac:dyDescent="0.25">
      <c r="A74" s="20"/>
      <c r="B74" s="57"/>
      <c r="C74" s="58"/>
      <c r="D74" s="57"/>
      <c r="E74" s="59"/>
      <c r="F74" s="648"/>
      <c r="G74" s="649"/>
      <c r="H74" s="649"/>
      <c r="I74" s="69"/>
      <c r="J74" s="19"/>
      <c r="K74" s="404"/>
      <c r="L74" s="405"/>
      <c r="M74" s="406"/>
      <c r="N74" s="407"/>
      <c r="O74" s="407"/>
      <c r="P74" s="406"/>
      <c r="Q74" s="407"/>
      <c r="R74" s="406"/>
      <c r="S74" s="405"/>
      <c r="T74" s="405"/>
      <c r="U74" s="405"/>
      <c r="V74" s="405"/>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1"/>
      <c r="AY74" s="411"/>
    </row>
    <row r="75" spans="1:51" s="10" customFormat="1" ht="21" customHeight="1" thickBot="1" x14ac:dyDescent="0.25">
      <c r="A75" s="20"/>
      <c r="B75" s="621" t="s">
        <v>982</v>
      </c>
      <c r="C75" s="622"/>
      <c r="D75" s="622"/>
      <c r="E75" s="622"/>
      <c r="F75" s="622"/>
      <c r="G75" s="56"/>
      <c r="H75" s="122">
        <f>VLOOKUP($J$1,AllCTR1Data,Q40,FALSE)</f>
        <v>1590.52</v>
      </c>
      <c r="I75" s="30"/>
      <c r="J75" s="155"/>
      <c r="K75" s="425"/>
      <c r="L75" s="405"/>
      <c r="M75" s="406"/>
      <c r="N75" s="407"/>
      <c r="O75" s="407"/>
      <c r="P75" s="406"/>
      <c r="Q75" s="407"/>
      <c r="R75" s="406"/>
      <c r="S75" s="405"/>
      <c r="T75" s="405"/>
      <c r="U75" s="405"/>
      <c r="V75" s="405"/>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c r="AT75" s="411"/>
      <c r="AU75" s="411"/>
      <c r="AV75" s="411"/>
      <c r="AW75" s="411"/>
      <c r="AX75" s="411"/>
      <c r="AY75" s="411"/>
    </row>
    <row r="76" spans="1:51" s="10" customFormat="1" ht="21" customHeight="1" x14ac:dyDescent="0.2">
      <c r="A76" s="20"/>
      <c r="B76" s="623"/>
      <c r="C76" s="623"/>
      <c r="D76" s="623"/>
      <c r="E76" s="623"/>
      <c r="F76" s="623"/>
      <c r="G76" s="656"/>
      <c r="H76" s="656"/>
      <c r="I76" s="656"/>
      <c r="J76" s="155"/>
      <c r="K76" s="404"/>
      <c r="L76" s="405"/>
      <c r="M76" s="406"/>
      <c r="N76" s="407"/>
      <c r="O76" s="407"/>
      <c r="P76" s="406"/>
      <c r="Q76" s="407"/>
      <c r="R76" s="406"/>
      <c r="S76" s="405"/>
      <c r="T76" s="405"/>
      <c r="U76" s="405"/>
      <c r="V76" s="405"/>
      <c r="W76" s="411"/>
      <c r="X76" s="411"/>
      <c r="Y76" s="411"/>
      <c r="Z76" s="411"/>
      <c r="AA76" s="411"/>
      <c r="AB76" s="411"/>
      <c r="AC76" s="411"/>
      <c r="AD76" s="411"/>
      <c r="AE76" s="411"/>
      <c r="AF76" s="411"/>
      <c r="AG76" s="411"/>
      <c r="AH76" s="411"/>
      <c r="AI76" s="411"/>
      <c r="AJ76" s="411"/>
      <c r="AK76" s="411"/>
      <c r="AL76" s="411"/>
      <c r="AM76" s="411"/>
      <c r="AN76" s="411"/>
      <c r="AO76" s="411"/>
      <c r="AP76" s="411"/>
      <c r="AQ76" s="411"/>
      <c r="AR76" s="411"/>
      <c r="AS76" s="411"/>
      <c r="AT76" s="411"/>
      <c r="AU76" s="411"/>
      <c r="AV76" s="411"/>
      <c r="AW76" s="411"/>
      <c r="AX76" s="411"/>
      <c r="AY76" s="411"/>
    </row>
    <row r="77" spans="1:51" s="10" customFormat="1" ht="21" customHeight="1" thickBot="1" x14ac:dyDescent="0.25">
      <c r="A77" s="28"/>
      <c r="B77" s="63"/>
      <c r="C77" s="60"/>
      <c r="D77" s="60"/>
      <c r="E77" s="60"/>
      <c r="F77" s="60"/>
      <c r="G77" s="60"/>
      <c r="H77" s="29"/>
      <c r="I77" s="61"/>
      <c r="J77" s="152"/>
      <c r="K77" s="404"/>
      <c r="L77" s="405"/>
      <c r="M77" s="406"/>
      <c r="N77" s="407"/>
      <c r="O77" s="407"/>
      <c r="P77" s="406"/>
      <c r="Q77" s="407"/>
      <c r="R77" s="406"/>
      <c r="S77" s="405"/>
      <c r="T77" s="405"/>
      <c r="U77" s="405"/>
      <c r="V77" s="405"/>
      <c r="W77" s="411"/>
      <c r="X77" s="411"/>
      <c r="Y77" s="411"/>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1"/>
      <c r="AV77" s="411"/>
      <c r="AW77" s="411"/>
      <c r="AX77" s="411"/>
      <c r="AY77" s="411"/>
    </row>
    <row r="78" spans="1:51" s="10" customFormat="1" ht="21" customHeight="1" x14ac:dyDescent="0.2">
      <c r="A78" s="16"/>
      <c r="B78" s="58"/>
      <c r="C78" s="64"/>
      <c r="D78" s="64"/>
      <c r="E78" s="64"/>
      <c r="F78" s="64"/>
      <c r="G78" s="64"/>
      <c r="H78" s="65"/>
      <c r="I78" s="47"/>
      <c r="J78" s="150"/>
      <c r="K78" s="404"/>
      <c r="L78" s="405"/>
      <c r="M78" s="406"/>
      <c r="N78" s="407"/>
      <c r="O78" s="407"/>
      <c r="P78" s="406"/>
      <c r="Q78" s="407"/>
      <c r="R78" s="406"/>
      <c r="S78" s="405"/>
      <c r="T78" s="405"/>
      <c r="U78" s="405"/>
      <c r="V78" s="405"/>
      <c r="W78" s="411"/>
      <c r="X78" s="411"/>
      <c r="Y78" s="411"/>
      <c r="Z78" s="411"/>
      <c r="AA78" s="411"/>
      <c r="AB78" s="411"/>
      <c r="AC78" s="411"/>
      <c r="AD78" s="411"/>
      <c r="AE78" s="411"/>
      <c r="AF78" s="411"/>
      <c r="AG78" s="411"/>
      <c r="AH78" s="411"/>
      <c r="AI78" s="411"/>
      <c r="AJ78" s="411"/>
      <c r="AK78" s="411"/>
      <c r="AL78" s="411"/>
      <c r="AM78" s="411"/>
      <c r="AN78" s="411"/>
      <c r="AO78" s="411"/>
      <c r="AP78" s="411"/>
      <c r="AQ78" s="411"/>
      <c r="AR78" s="411"/>
      <c r="AS78" s="411"/>
      <c r="AT78" s="411"/>
      <c r="AU78" s="411"/>
      <c r="AV78" s="411"/>
      <c r="AW78" s="411"/>
      <c r="AX78" s="411"/>
      <c r="AY78" s="411"/>
    </row>
    <row r="79" spans="1:51" ht="15" customHeight="1" x14ac:dyDescent="0.2">
      <c r="A79" s="20"/>
      <c r="B79" s="66" t="s">
        <v>524</v>
      </c>
      <c r="C79" s="56"/>
      <c r="D79" s="56"/>
      <c r="E79" s="56"/>
      <c r="F79" s="50"/>
      <c r="G79" s="50"/>
      <c r="H79" s="50"/>
      <c r="I79" s="30"/>
      <c r="J79" s="19"/>
      <c r="K79" s="404"/>
      <c r="L79" s="426"/>
      <c r="M79" s="417"/>
      <c r="N79" s="418"/>
    </row>
    <row r="80" spans="1:51" ht="15" customHeight="1" thickBot="1" x14ac:dyDescent="0.25">
      <c r="A80" s="20"/>
      <c r="B80" s="66"/>
      <c r="C80" s="56"/>
      <c r="D80" s="56"/>
      <c r="E80" s="56"/>
      <c r="F80" s="50" t="s">
        <v>2</v>
      </c>
      <c r="G80" s="50"/>
      <c r="H80" s="50" t="s">
        <v>523</v>
      </c>
      <c r="I80" s="30"/>
      <c r="J80" s="19"/>
      <c r="K80" s="404"/>
      <c r="L80" s="426"/>
      <c r="M80" s="417"/>
      <c r="N80" s="418"/>
    </row>
    <row r="81" spans="1:14" ht="21" customHeight="1" thickBot="1" x14ac:dyDescent="0.25">
      <c r="A81" s="20"/>
      <c r="B81" s="622" t="s">
        <v>1042</v>
      </c>
      <c r="C81" s="632"/>
      <c r="D81" s="632"/>
      <c r="E81" s="34"/>
      <c r="F81" s="492">
        <f>VLOOKUP($J$1,AllCTR1Data,Q41,FALSE)</f>
        <v>10196</v>
      </c>
      <c r="G81" s="34"/>
      <c r="H81" s="491">
        <f>VLOOKUP($J$1,AllCTR1Data,Q42,FALSE)</f>
        <v>7862454.4300000016</v>
      </c>
      <c r="I81" s="30"/>
      <c r="J81" s="19"/>
      <c r="K81" s="404"/>
      <c r="L81" s="426"/>
      <c r="M81" s="417"/>
      <c r="N81" s="418"/>
    </row>
    <row r="82" spans="1:14" ht="21" customHeight="1" thickBot="1" x14ac:dyDescent="0.25">
      <c r="A82" s="20"/>
      <c r="B82" s="645"/>
      <c r="C82" s="645"/>
      <c r="D82" s="645"/>
      <c r="E82" s="77"/>
      <c r="F82" s="646"/>
      <c r="G82" s="647"/>
      <c r="H82" s="647"/>
      <c r="I82" s="30"/>
      <c r="J82" s="19"/>
      <c r="K82" s="404"/>
      <c r="L82" s="426"/>
      <c r="M82" s="417"/>
      <c r="N82" s="418"/>
    </row>
    <row r="83" spans="1:14" ht="20.25" customHeight="1" thickBot="1" x14ac:dyDescent="0.25">
      <c r="A83" s="20"/>
      <c r="B83" s="622" t="s">
        <v>1043</v>
      </c>
      <c r="C83" s="632"/>
      <c r="D83" s="632"/>
      <c r="E83" s="34"/>
      <c r="F83" s="492">
        <f>VLOOKUP($J$1,AllCTR1Data,Q43,FALSE)</f>
        <v>14</v>
      </c>
      <c r="G83" s="34"/>
      <c r="H83" s="491">
        <f>VLOOKUP($J$1,AllCTR1Data,Q44,FALSE)</f>
        <v>236752.41999999998</v>
      </c>
      <c r="I83" s="30"/>
      <c r="J83" s="19"/>
      <c r="K83" s="404"/>
      <c r="L83" s="426"/>
      <c r="M83" s="417"/>
      <c r="N83" s="418"/>
    </row>
    <row r="84" spans="1:14" ht="21" customHeight="1" thickBot="1" x14ac:dyDescent="0.25">
      <c r="A84" s="20"/>
      <c r="B84" s="56"/>
      <c r="C84" s="56"/>
      <c r="D84" s="56"/>
      <c r="E84" s="77"/>
      <c r="F84" s="646"/>
      <c r="G84" s="647"/>
      <c r="H84" s="647"/>
      <c r="I84" s="30"/>
      <c r="J84" s="19"/>
      <c r="K84" s="404"/>
      <c r="L84" s="426"/>
      <c r="M84" s="417"/>
      <c r="N84" s="418"/>
    </row>
    <row r="85" spans="1:14" ht="21" thickBot="1" x14ac:dyDescent="0.25">
      <c r="A85" s="20"/>
      <c r="B85" s="622" t="s">
        <v>1044</v>
      </c>
      <c r="C85" s="622"/>
      <c r="D85" s="623"/>
      <c r="E85" s="34"/>
      <c r="F85" s="492">
        <f>VLOOKUP($J$1,AllCTR1Data,Q45,FALSE)</f>
        <v>8840</v>
      </c>
      <c r="G85" s="34"/>
      <c r="H85" s="491">
        <f>VLOOKUP($J$1,AllCTR1Data,Q46,FALSE)</f>
        <v>7954373.5799999982</v>
      </c>
      <c r="I85" s="30"/>
      <c r="J85" s="19"/>
      <c r="K85" s="404"/>
      <c r="L85" s="426"/>
      <c r="M85" s="417"/>
      <c r="N85" s="418"/>
    </row>
    <row r="86" spans="1:14" ht="15" customHeight="1" thickBot="1" x14ac:dyDescent="0.25">
      <c r="A86" s="28"/>
      <c r="B86" s="644"/>
      <c r="C86" s="644"/>
      <c r="D86" s="644"/>
      <c r="E86" s="60"/>
      <c r="F86" s="60"/>
      <c r="G86" s="60"/>
      <c r="H86" s="29"/>
      <c r="I86" s="61"/>
      <c r="J86" s="152"/>
      <c r="K86" s="404"/>
      <c r="L86" s="426"/>
      <c r="M86" s="417"/>
      <c r="N86" s="418"/>
    </row>
    <row r="87" spans="1:14" x14ac:dyDescent="0.2">
      <c r="A87" s="133"/>
      <c r="B87" s="135"/>
      <c r="C87" s="135"/>
      <c r="D87" s="135"/>
      <c r="E87" s="135"/>
      <c r="F87" s="135"/>
      <c r="G87" s="135"/>
      <c r="H87" s="135"/>
      <c r="I87" s="135"/>
      <c r="J87" s="135"/>
      <c r="K87" s="404"/>
      <c r="L87" s="426"/>
      <c r="M87" s="417"/>
      <c r="N87" s="418"/>
    </row>
    <row r="88" spans="1:14" ht="21" customHeight="1" x14ac:dyDescent="0.2">
      <c r="A88" s="133"/>
      <c r="B88" s="135"/>
      <c r="C88" s="135"/>
      <c r="D88" s="135"/>
      <c r="E88" s="136"/>
      <c r="F88" s="136"/>
      <c r="G88" s="136"/>
      <c r="H88" s="136"/>
      <c r="I88" s="135"/>
      <c r="J88" s="135"/>
      <c r="K88" s="404"/>
      <c r="L88" s="426"/>
      <c r="M88" s="417"/>
      <c r="N88" s="418"/>
    </row>
    <row r="89" spans="1:14" x14ac:dyDescent="0.2">
      <c r="A89" s="133"/>
      <c r="B89" s="135"/>
      <c r="C89" s="85"/>
      <c r="D89" s="85"/>
      <c r="E89" s="137"/>
      <c r="F89" s="137"/>
      <c r="G89" s="136"/>
      <c r="H89" s="136"/>
      <c r="I89" s="135"/>
      <c r="J89" s="135"/>
      <c r="K89" s="404"/>
      <c r="L89" s="405"/>
      <c r="M89" s="406"/>
    </row>
    <row r="90" spans="1:14" x14ac:dyDescent="0.2">
      <c r="A90" s="133"/>
      <c r="B90" s="135"/>
      <c r="C90" s="138"/>
      <c r="D90" s="85"/>
      <c r="E90" s="137"/>
      <c r="F90" s="137"/>
      <c r="G90" s="136"/>
      <c r="H90" s="136"/>
      <c r="I90" s="135"/>
      <c r="J90" s="135"/>
      <c r="K90" s="404"/>
      <c r="L90" s="405"/>
      <c r="M90" s="406"/>
    </row>
    <row r="91" spans="1:14" x14ac:dyDescent="0.2">
      <c r="A91" s="133"/>
      <c r="B91" s="133"/>
      <c r="C91" s="133"/>
      <c r="D91" s="134"/>
      <c r="E91" s="134"/>
      <c r="F91" s="134"/>
      <c r="G91" s="134"/>
      <c r="H91" s="139"/>
      <c r="I91" s="133"/>
      <c r="J91" s="133"/>
      <c r="K91" s="404"/>
      <c r="L91" s="405"/>
      <c r="M91" s="406"/>
    </row>
    <row r="92" spans="1:14" x14ac:dyDescent="0.2">
      <c r="A92" s="133"/>
      <c r="B92" s="135"/>
      <c r="C92" s="135"/>
      <c r="D92" s="134"/>
      <c r="E92" s="134"/>
      <c r="F92" s="134"/>
      <c r="G92" s="134"/>
      <c r="H92" s="136"/>
      <c r="I92" s="135"/>
      <c r="J92" s="135"/>
      <c r="K92" s="404"/>
      <c r="L92" s="405"/>
      <c r="M92" s="406"/>
    </row>
    <row r="93" spans="1:14" ht="20.25" x14ac:dyDescent="0.2">
      <c r="A93" s="133"/>
      <c r="B93" s="135"/>
      <c r="C93" s="140"/>
      <c r="D93" s="134"/>
      <c r="E93" s="134"/>
      <c r="F93" s="141" t="e">
        <f>VLOOKUP($J$1,datar,25,FALSE)</f>
        <v>#N/A</v>
      </c>
      <c r="G93" s="134"/>
      <c r="H93" s="136"/>
      <c r="I93" s="135"/>
      <c r="J93" s="135"/>
      <c r="K93" s="404"/>
      <c r="L93" s="405"/>
      <c r="M93" s="406"/>
    </row>
    <row r="94" spans="1:14" x14ac:dyDescent="0.2">
      <c r="A94" s="133"/>
      <c r="B94" s="135"/>
      <c r="C94" s="135"/>
      <c r="D94" s="134"/>
      <c r="E94" s="134"/>
      <c r="F94" s="134"/>
      <c r="G94" s="134"/>
      <c r="H94" s="136"/>
      <c r="I94" s="135"/>
      <c r="J94" s="135"/>
      <c r="K94" s="404"/>
      <c r="L94" s="405"/>
      <c r="M94" s="406"/>
    </row>
    <row r="95" spans="1:14" x14ac:dyDescent="0.2">
      <c r="A95" s="133"/>
      <c r="B95" s="135"/>
      <c r="C95" s="135"/>
      <c r="D95" s="134"/>
      <c r="E95" s="134"/>
      <c r="F95" s="134"/>
      <c r="G95" s="134"/>
      <c r="H95" s="136"/>
      <c r="I95" s="135"/>
      <c r="J95" s="135"/>
      <c r="K95" s="404"/>
      <c r="L95" s="405"/>
      <c r="M95" s="406"/>
    </row>
    <row r="96" spans="1:14" x14ac:dyDescent="0.2">
      <c r="A96" s="133"/>
      <c r="B96" s="135"/>
      <c r="C96" s="135"/>
      <c r="D96" s="134"/>
      <c r="E96" s="134"/>
      <c r="F96" s="134"/>
      <c r="G96" s="134"/>
      <c r="H96" s="135"/>
      <c r="I96" s="135"/>
      <c r="J96" s="135"/>
      <c r="K96" s="404"/>
      <c r="L96" s="405"/>
      <c r="M96" s="406"/>
    </row>
    <row r="97" spans="1:13" x14ac:dyDescent="0.2">
      <c r="A97" s="133"/>
      <c r="B97" s="135"/>
      <c r="C97" s="135"/>
      <c r="D97" s="135"/>
      <c r="E97" s="135"/>
      <c r="F97" s="135"/>
      <c r="G97" s="135"/>
      <c r="H97" s="135"/>
      <c r="I97" s="135"/>
      <c r="J97" s="135"/>
      <c r="K97" s="404"/>
      <c r="L97" s="405"/>
      <c r="M97" s="406"/>
    </row>
    <row r="98" spans="1:13" x14ac:dyDescent="0.2">
      <c r="A98" s="133"/>
      <c r="B98" s="135"/>
      <c r="C98" s="135"/>
      <c r="D98" s="135"/>
      <c r="E98" s="135"/>
      <c r="F98" s="135"/>
      <c r="G98" s="135"/>
      <c r="H98" s="135"/>
      <c r="I98" s="135"/>
      <c r="J98" s="135"/>
      <c r="K98" s="404"/>
      <c r="L98" s="405"/>
      <c r="M98" s="406"/>
    </row>
    <row r="99" spans="1:13" x14ac:dyDescent="0.2">
      <c r="A99" s="133"/>
      <c r="B99" s="135"/>
      <c r="C99" s="135"/>
      <c r="D99" s="135"/>
      <c r="E99" s="135"/>
      <c r="F99" s="135"/>
      <c r="G99" s="135"/>
      <c r="H99" s="135"/>
      <c r="I99" s="135"/>
      <c r="J99" s="135"/>
      <c r="K99" s="404"/>
      <c r="L99" s="405"/>
      <c r="M99" s="406"/>
    </row>
    <row r="100" spans="1:13" x14ac:dyDescent="0.2">
      <c r="A100" s="133"/>
      <c r="B100" s="135"/>
      <c r="C100" s="135"/>
      <c r="D100" s="135"/>
      <c r="E100" s="135"/>
      <c r="F100" s="135"/>
      <c r="G100" s="135"/>
      <c r="H100" s="135"/>
      <c r="I100" s="135"/>
      <c r="J100" s="135"/>
      <c r="K100" s="404"/>
      <c r="L100" s="405"/>
      <c r="M100" s="406"/>
    </row>
    <row r="101" spans="1:13" x14ac:dyDescent="0.2">
      <c r="A101" s="133"/>
      <c r="B101" s="135"/>
      <c r="C101" s="135"/>
      <c r="D101" s="135"/>
      <c r="E101" s="135"/>
      <c r="F101" s="135"/>
      <c r="G101" s="135"/>
      <c r="H101" s="135"/>
      <c r="I101" s="135"/>
      <c r="J101" s="135"/>
      <c r="K101" s="404"/>
      <c r="L101" s="405"/>
      <c r="M101" s="406"/>
    </row>
    <row r="102" spans="1:13" x14ac:dyDescent="0.2">
      <c r="A102" s="133"/>
      <c r="B102" s="135"/>
      <c r="C102" s="135"/>
      <c r="D102" s="135"/>
      <c r="E102" s="135"/>
      <c r="F102" s="135"/>
      <c r="G102" s="135"/>
      <c r="H102" s="135"/>
      <c r="I102" s="135"/>
      <c r="J102" s="135"/>
      <c r="K102" s="404"/>
      <c r="L102" s="405"/>
      <c r="M102" s="406"/>
    </row>
    <row r="103" spans="1:13" x14ac:dyDescent="0.2">
      <c r="A103" s="133"/>
      <c r="B103" s="135"/>
      <c r="C103" s="135"/>
      <c r="D103" s="135"/>
      <c r="E103" s="135"/>
      <c r="F103" s="135"/>
      <c r="G103" s="135"/>
      <c r="H103" s="135"/>
      <c r="I103" s="135"/>
      <c r="J103" s="135"/>
      <c r="K103" s="404"/>
      <c r="L103" s="405"/>
      <c r="M103" s="406"/>
    </row>
    <row r="104" spans="1:13" x14ac:dyDescent="0.2">
      <c r="A104" s="133"/>
      <c r="B104" s="135"/>
      <c r="C104" s="135"/>
      <c r="D104" s="135"/>
      <c r="E104" s="135"/>
      <c r="F104" s="135"/>
      <c r="G104" s="135"/>
      <c r="H104" s="135"/>
      <c r="I104" s="135"/>
      <c r="J104" s="135"/>
      <c r="K104" s="404"/>
      <c r="L104" s="405"/>
      <c r="M104" s="406"/>
    </row>
    <row r="105" spans="1:13" x14ac:dyDescent="0.2">
      <c r="A105" s="133"/>
      <c r="B105" s="135"/>
      <c r="C105" s="135"/>
      <c r="D105" s="135"/>
      <c r="E105" s="135"/>
      <c r="F105" s="135"/>
      <c r="G105" s="135"/>
      <c r="H105" s="135"/>
      <c r="I105" s="135"/>
      <c r="J105" s="135"/>
      <c r="K105" s="404"/>
      <c r="L105" s="405"/>
      <c r="M105" s="406"/>
    </row>
    <row r="106" spans="1:13" x14ac:dyDescent="0.2">
      <c r="A106" s="133"/>
      <c r="B106" s="135"/>
      <c r="C106" s="135"/>
      <c r="D106" s="135"/>
      <c r="E106" s="135"/>
      <c r="F106" s="135"/>
      <c r="G106" s="135"/>
      <c r="H106" s="135"/>
      <c r="I106" s="135"/>
      <c r="J106" s="135"/>
      <c r="K106" s="404"/>
      <c r="L106" s="405"/>
      <c r="M106" s="406"/>
    </row>
    <row r="107" spans="1:13" x14ac:dyDescent="0.2">
      <c r="A107" s="133"/>
      <c r="B107" s="135"/>
      <c r="C107" s="135"/>
      <c r="D107" s="135"/>
      <c r="E107" s="135"/>
      <c r="F107" s="135"/>
      <c r="G107" s="135"/>
      <c r="H107" s="135"/>
      <c r="I107" s="135"/>
      <c r="J107" s="135"/>
      <c r="K107" s="404"/>
      <c r="L107" s="405"/>
      <c r="M107" s="406"/>
    </row>
    <row r="108" spans="1:13" x14ac:dyDescent="0.2">
      <c r="A108" s="133"/>
      <c r="B108" s="135"/>
      <c r="C108" s="135"/>
      <c r="D108" s="135"/>
      <c r="E108" s="135"/>
      <c r="F108" s="135"/>
      <c r="G108" s="135"/>
      <c r="H108" s="135"/>
      <c r="I108" s="135"/>
      <c r="J108" s="135"/>
      <c r="K108" s="404"/>
      <c r="L108" s="405"/>
      <c r="M108" s="406"/>
    </row>
    <row r="109" spans="1:13" x14ac:dyDescent="0.2">
      <c r="A109" s="133"/>
      <c r="B109" s="135"/>
      <c r="C109" s="135"/>
      <c r="D109" s="135"/>
      <c r="E109" s="135"/>
      <c r="F109" s="135"/>
      <c r="G109" s="135"/>
      <c r="H109" s="135"/>
      <c r="I109" s="135"/>
      <c r="J109" s="135"/>
      <c r="K109" s="404"/>
      <c r="L109" s="405"/>
      <c r="M109" s="406"/>
    </row>
    <row r="110" spans="1:13" x14ac:dyDescent="0.2">
      <c r="A110" s="133"/>
      <c r="B110" s="135"/>
      <c r="C110" s="135"/>
      <c r="D110" s="135"/>
      <c r="E110" s="135"/>
      <c r="F110" s="135"/>
      <c r="G110" s="135"/>
      <c r="H110" s="135"/>
      <c r="I110" s="135"/>
      <c r="J110" s="135"/>
      <c r="K110" s="404"/>
      <c r="L110" s="405"/>
      <c r="M110" s="406"/>
    </row>
    <row r="111" spans="1:13" x14ac:dyDescent="0.2">
      <c r="A111" s="133"/>
      <c r="B111" s="135"/>
      <c r="C111" s="135"/>
      <c r="D111" s="135"/>
      <c r="E111" s="135"/>
      <c r="F111" s="135"/>
      <c r="G111" s="135"/>
      <c r="H111" s="135"/>
      <c r="I111" s="135"/>
      <c r="J111" s="135"/>
      <c r="K111" s="404"/>
      <c r="L111" s="405"/>
      <c r="M111" s="406"/>
    </row>
    <row r="112" spans="1:13" x14ac:dyDescent="0.2">
      <c r="A112" s="133"/>
      <c r="B112" s="135"/>
      <c r="C112" s="135"/>
      <c r="D112" s="135"/>
      <c r="E112" s="135"/>
      <c r="F112" s="135"/>
      <c r="G112" s="135"/>
      <c r="H112" s="135"/>
      <c r="I112" s="135"/>
      <c r="J112" s="135"/>
      <c r="K112" s="404"/>
      <c r="L112" s="405"/>
      <c r="M112" s="406"/>
    </row>
    <row r="113" spans="1:13" x14ac:dyDescent="0.2">
      <c r="A113" s="133"/>
      <c r="B113" s="135"/>
      <c r="C113" s="135"/>
      <c r="D113" s="135"/>
      <c r="E113" s="135"/>
      <c r="F113" s="135"/>
      <c r="G113" s="135"/>
      <c r="H113" s="135"/>
      <c r="I113" s="135"/>
      <c r="J113" s="135"/>
      <c r="K113" s="404"/>
      <c r="L113" s="405"/>
      <c r="M113" s="406"/>
    </row>
    <row r="114" spans="1:13" x14ac:dyDescent="0.2">
      <c r="A114" s="133"/>
      <c r="B114" s="135"/>
      <c r="C114" s="135"/>
      <c r="D114" s="135"/>
      <c r="E114" s="135"/>
      <c r="F114" s="135"/>
      <c r="G114" s="135"/>
      <c r="H114" s="135"/>
      <c r="I114" s="135"/>
      <c r="J114" s="135"/>
      <c r="K114" s="404"/>
      <c r="L114" s="405"/>
      <c r="M114" s="406"/>
    </row>
    <row r="115" spans="1:13" x14ac:dyDescent="0.2">
      <c r="A115" s="133"/>
      <c r="B115" s="135"/>
      <c r="C115" s="135"/>
      <c r="D115" s="135"/>
      <c r="E115" s="135"/>
      <c r="F115" s="135"/>
      <c r="G115" s="135"/>
      <c r="H115" s="135"/>
      <c r="I115" s="135"/>
      <c r="J115" s="135"/>
      <c r="K115" s="404"/>
      <c r="L115" s="405"/>
      <c r="M115" s="406"/>
    </row>
    <row r="116" spans="1:13" x14ac:dyDescent="0.2">
      <c r="A116" s="133"/>
      <c r="B116" s="135"/>
      <c r="C116" s="135"/>
      <c r="D116" s="135"/>
      <c r="E116" s="135"/>
      <c r="F116" s="135"/>
      <c r="G116" s="135"/>
      <c r="H116" s="135"/>
      <c r="I116" s="135"/>
      <c r="J116" s="135"/>
      <c r="K116" s="404"/>
      <c r="L116" s="405"/>
      <c r="M116" s="406"/>
    </row>
    <row r="117" spans="1:13" x14ac:dyDescent="0.2">
      <c r="A117" s="133"/>
      <c r="B117" s="135"/>
      <c r="C117" s="135"/>
      <c r="D117" s="135"/>
      <c r="E117" s="135"/>
      <c r="F117" s="135"/>
      <c r="G117" s="135"/>
      <c r="H117" s="135"/>
      <c r="I117" s="135"/>
      <c r="J117" s="135"/>
      <c r="K117" s="404"/>
      <c r="L117" s="405"/>
      <c r="M117" s="406"/>
    </row>
    <row r="118" spans="1:13" x14ac:dyDescent="0.2">
      <c r="A118" s="133"/>
      <c r="B118" s="135"/>
      <c r="C118" s="135"/>
      <c r="D118" s="135"/>
      <c r="E118" s="135"/>
      <c r="F118" s="135"/>
      <c r="G118" s="135"/>
      <c r="H118" s="135"/>
      <c r="I118" s="135"/>
      <c r="J118" s="135"/>
      <c r="K118" s="404"/>
      <c r="L118" s="405"/>
      <c r="M118" s="406"/>
    </row>
    <row r="119" spans="1:13" x14ac:dyDescent="0.2">
      <c r="A119" s="133"/>
      <c r="B119" s="135"/>
      <c r="C119" s="135"/>
      <c r="D119" s="135"/>
      <c r="E119" s="135"/>
      <c r="F119" s="135"/>
      <c r="G119" s="135"/>
      <c r="H119" s="135"/>
      <c r="I119" s="135"/>
      <c r="J119" s="135"/>
      <c r="K119" s="404"/>
      <c r="L119" s="405"/>
      <c r="M119" s="406"/>
    </row>
    <row r="120" spans="1:13" x14ac:dyDescent="0.2">
      <c r="A120" s="133"/>
      <c r="B120" s="135"/>
      <c r="C120" s="135"/>
      <c r="D120" s="135"/>
      <c r="E120" s="135"/>
      <c r="F120" s="135"/>
      <c r="G120" s="135"/>
      <c r="H120" s="135"/>
      <c r="I120" s="135"/>
      <c r="J120" s="135"/>
      <c r="K120" s="404"/>
      <c r="L120" s="405"/>
      <c r="M120" s="406"/>
    </row>
    <row r="121" spans="1:13" x14ac:dyDescent="0.2">
      <c r="A121" s="133"/>
      <c r="B121" s="135"/>
      <c r="C121" s="135"/>
      <c r="D121" s="135"/>
      <c r="E121" s="135"/>
      <c r="F121" s="135"/>
      <c r="G121" s="135"/>
      <c r="H121" s="135"/>
      <c r="I121" s="135"/>
      <c r="J121" s="135"/>
      <c r="K121" s="404"/>
      <c r="L121" s="405"/>
      <c r="M121" s="406"/>
    </row>
    <row r="122" spans="1:13" x14ac:dyDescent="0.2">
      <c r="A122" s="133"/>
      <c r="B122" s="135"/>
      <c r="C122" s="135"/>
      <c r="D122" s="135"/>
      <c r="E122" s="135"/>
      <c r="F122" s="135"/>
      <c r="G122" s="135"/>
      <c r="H122" s="135"/>
      <c r="I122" s="135"/>
      <c r="J122" s="135"/>
      <c r="K122" s="404"/>
      <c r="L122" s="405"/>
      <c r="M122" s="406"/>
    </row>
    <row r="123" spans="1:13" x14ac:dyDescent="0.2">
      <c r="A123" s="133"/>
      <c r="B123" s="135"/>
      <c r="C123" s="135"/>
      <c r="D123" s="135"/>
      <c r="E123" s="135"/>
      <c r="F123" s="135"/>
      <c r="G123" s="135"/>
      <c r="H123" s="135"/>
      <c r="I123" s="135"/>
      <c r="J123" s="135"/>
      <c r="K123" s="404"/>
      <c r="L123" s="405"/>
      <c r="M123" s="406"/>
    </row>
    <row r="124" spans="1:13" x14ac:dyDescent="0.2">
      <c r="A124" s="133"/>
      <c r="B124" s="135"/>
      <c r="C124" s="135"/>
      <c r="D124" s="135"/>
      <c r="E124" s="135"/>
      <c r="F124" s="135"/>
      <c r="G124" s="135"/>
      <c r="H124" s="135"/>
      <c r="I124" s="135"/>
      <c r="J124" s="135"/>
      <c r="K124" s="404"/>
      <c r="L124" s="405"/>
      <c r="M124" s="406"/>
    </row>
    <row r="125" spans="1:13" x14ac:dyDescent="0.2">
      <c r="A125" s="133"/>
      <c r="B125" s="135"/>
      <c r="C125" s="135"/>
      <c r="D125" s="135"/>
      <c r="E125" s="135"/>
      <c r="F125" s="135"/>
      <c r="G125" s="135"/>
      <c r="H125" s="135"/>
      <c r="I125" s="135"/>
      <c r="J125" s="135"/>
      <c r="K125" s="404"/>
      <c r="L125" s="405"/>
      <c r="M125" s="406"/>
    </row>
    <row r="126" spans="1:13" x14ac:dyDescent="0.2">
      <c r="A126" s="133"/>
      <c r="B126" s="135"/>
      <c r="C126" s="135"/>
      <c r="D126" s="135"/>
      <c r="E126" s="135"/>
      <c r="F126" s="135"/>
      <c r="G126" s="135"/>
      <c r="H126" s="135"/>
      <c r="I126" s="135"/>
      <c r="J126" s="135"/>
      <c r="K126" s="404"/>
      <c r="L126" s="405"/>
      <c r="M126" s="406"/>
    </row>
    <row r="127" spans="1:13" x14ac:dyDescent="0.2">
      <c r="A127" s="133"/>
      <c r="B127" s="135"/>
      <c r="C127" s="135"/>
      <c r="D127" s="135"/>
      <c r="E127" s="135"/>
      <c r="F127" s="135"/>
      <c r="G127" s="135"/>
      <c r="H127" s="135"/>
      <c r="I127" s="135"/>
      <c r="J127" s="135"/>
      <c r="K127" s="404"/>
      <c r="L127" s="405"/>
      <c r="M127" s="406"/>
    </row>
    <row r="128" spans="1:13" x14ac:dyDescent="0.2">
      <c r="A128" s="133"/>
      <c r="B128" s="135"/>
      <c r="C128" s="135"/>
      <c r="D128" s="135"/>
      <c r="E128" s="135"/>
      <c r="F128" s="135"/>
      <c r="G128" s="135"/>
      <c r="H128" s="135"/>
      <c r="I128" s="135"/>
      <c r="J128" s="135"/>
      <c r="K128" s="404"/>
      <c r="L128" s="405"/>
      <c r="M128" s="406"/>
    </row>
    <row r="129" spans="1:13" x14ac:dyDescent="0.2">
      <c r="A129" s="133"/>
      <c r="B129" s="135"/>
      <c r="C129" s="135"/>
      <c r="D129" s="135"/>
      <c r="E129" s="135"/>
      <c r="F129" s="135"/>
      <c r="G129" s="135"/>
      <c r="H129" s="135"/>
      <c r="I129" s="135"/>
      <c r="J129" s="135"/>
      <c r="K129" s="404"/>
      <c r="L129" s="405"/>
      <c r="M129" s="406"/>
    </row>
    <row r="130" spans="1:13" x14ac:dyDescent="0.2">
      <c r="A130" s="133"/>
      <c r="B130" s="135"/>
      <c r="C130" s="135"/>
      <c r="D130" s="135"/>
      <c r="E130" s="135"/>
      <c r="F130" s="135"/>
      <c r="G130" s="135"/>
      <c r="H130" s="135"/>
      <c r="I130" s="135"/>
      <c r="J130" s="135"/>
      <c r="K130" s="404"/>
      <c r="L130" s="405"/>
      <c r="M130" s="406"/>
    </row>
    <row r="131" spans="1:13" x14ac:dyDescent="0.2">
      <c r="A131" s="133"/>
      <c r="B131" s="135"/>
      <c r="C131" s="135"/>
      <c r="D131" s="135"/>
      <c r="E131" s="135"/>
      <c r="F131" s="135"/>
      <c r="G131" s="135"/>
      <c r="H131" s="135"/>
      <c r="I131" s="135"/>
      <c r="J131" s="135"/>
      <c r="K131" s="404"/>
      <c r="L131" s="405"/>
      <c r="M131" s="406"/>
    </row>
    <row r="132" spans="1:13" x14ac:dyDescent="0.2">
      <c r="A132" s="133"/>
      <c r="B132" s="135"/>
      <c r="C132" s="135"/>
      <c r="D132" s="135"/>
      <c r="E132" s="135"/>
      <c r="F132" s="135"/>
      <c r="G132" s="135"/>
      <c r="H132" s="135"/>
      <c r="I132" s="135"/>
      <c r="J132" s="135"/>
      <c r="K132" s="404"/>
      <c r="L132" s="405"/>
      <c r="M132" s="406"/>
    </row>
    <row r="133" spans="1:13" x14ac:dyDescent="0.2">
      <c r="A133" s="133"/>
      <c r="B133" s="135"/>
      <c r="C133" s="135"/>
      <c r="D133" s="135"/>
      <c r="E133" s="135"/>
      <c r="F133" s="135"/>
      <c r="G133" s="135"/>
      <c r="H133" s="135"/>
      <c r="I133" s="135"/>
      <c r="J133" s="135"/>
      <c r="K133" s="404"/>
      <c r="L133" s="405"/>
      <c r="M133" s="406"/>
    </row>
    <row r="134" spans="1:13" x14ac:dyDescent="0.2">
      <c r="A134" s="133"/>
      <c r="B134" s="135"/>
      <c r="C134" s="135"/>
      <c r="D134" s="135"/>
      <c r="E134" s="135"/>
      <c r="F134" s="135"/>
      <c r="G134" s="135"/>
      <c r="H134" s="135"/>
      <c r="I134" s="135"/>
      <c r="J134" s="135"/>
      <c r="K134" s="404"/>
      <c r="L134" s="405"/>
      <c r="M134" s="406"/>
    </row>
    <row r="135" spans="1:13" x14ac:dyDescent="0.2">
      <c r="A135" s="133"/>
      <c r="B135" s="135"/>
      <c r="C135" s="135"/>
      <c r="D135" s="135"/>
      <c r="E135" s="135"/>
      <c r="F135" s="135"/>
      <c r="G135" s="135"/>
      <c r="H135" s="135"/>
      <c r="I135" s="135"/>
      <c r="J135" s="135"/>
      <c r="K135" s="404"/>
      <c r="L135" s="405"/>
      <c r="M135" s="406"/>
    </row>
    <row r="136" spans="1:13" x14ac:dyDescent="0.2">
      <c r="A136" s="133"/>
      <c r="B136" s="135"/>
      <c r="C136" s="135"/>
      <c r="D136" s="135"/>
      <c r="E136" s="135"/>
      <c r="F136" s="135"/>
      <c r="G136" s="135"/>
      <c r="H136" s="135"/>
      <c r="I136" s="135"/>
      <c r="J136" s="135"/>
      <c r="K136" s="404"/>
      <c r="L136" s="405"/>
      <c r="M136" s="406"/>
    </row>
    <row r="137" spans="1:13" x14ac:dyDescent="0.2">
      <c r="A137" s="133"/>
      <c r="B137" s="135"/>
      <c r="C137" s="135"/>
      <c r="D137" s="135"/>
      <c r="E137" s="135"/>
      <c r="F137" s="135"/>
      <c r="G137" s="135"/>
      <c r="H137" s="135"/>
      <c r="I137" s="135"/>
      <c r="J137" s="135"/>
      <c r="K137" s="404"/>
      <c r="L137" s="405"/>
      <c r="M137" s="406"/>
    </row>
    <row r="138" spans="1:13" x14ac:dyDescent="0.2">
      <c r="A138" s="133"/>
      <c r="B138" s="135"/>
      <c r="C138" s="135"/>
      <c r="D138" s="135"/>
      <c r="E138" s="135"/>
      <c r="F138" s="135"/>
      <c r="G138" s="135"/>
      <c r="H138" s="135"/>
      <c r="I138" s="135"/>
      <c r="J138" s="135"/>
      <c r="K138" s="404"/>
      <c r="L138" s="405"/>
      <c r="M138" s="406"/>
    </row>
    <row r="139" spans="1:13" x14ac:dyDescent="0.2">
      <c r="A139" s="133"/>
      <c r="B139" s="135"/>
      <c r="C139" s="135"/>
      <c r="D139" s="135"/>
      <c r="E139" s="135"/>
      <c r="F139" s="135"/>
      <c r="G139" s="135"/>
      <c r="H139" s="135"/>
      <c r="I139" s="135"/>
      <c r="J139" s="135"/>
      <c r="K139" s="404"/>
      <c r="L139" s="405"/>
      <c r="M139" s="406"/>
    </row>
    <row r="140" spans="1:13" x14ac:dyDescent="0.2">
      <c r="A140" s="133"/>
      <c r="B140" s="135"/>
      <c r="C140" s="135"/>
      <c r="D140" s="135"/>
      <c r="E140" s="135"/>
      <c r="F140" s="135"/>
      <c r="G140" s="135"/>
      <c r="H140" s="135"/>
      <c r="I140" s="135"/>
      <c r="J140" s="135"/>
      <c r="K140" s="404"/>
      <c r="L140" s="405"/>
      <c r="M140" s="406"/>
    </row>
    <row r="141" spans="1:13" x14ac:dyDescent="0.2">
      <c r="A141" s="133"/>
      <c r="B141" s="135"/>
      <c r="C141" s="135"/>
      <c r="D141" s="135"/>
      <c r="E141" s="135"/>
      <c r="F141" s="135"/>
      <c r="G141" s="135"/>
      <c r="H141" s="135"/>
      <c r="I141" s="135"/>
      <c r="J141" s="135"/>
      <c r="K141" s="404"/>
      <c r="L141" s="405"/>
      <c r="M141" s="406"/>
    </row>
    <row r="142" spans="1:13" x14ac:dyDescent="0.2">
      <c r="A142" s="133"/>
      <c r="B142" s="135"/>
      <c r="C142" s="135"/>
      <c r="D142" s="135"/>
      <c r="E142" s="135"/>
      <c r="F142" s="135"/>
      <c r="G142" s="135"/>
      <c r="H142" s="135"/>
      <c r="I142" s="135"/>
      <c r="J142" s="135"/>
      <c r="K142" s="404"/>
      <c r="L142" s="405"/>
      <c r="M142" s="406"/>
    </row>
    <row r="143" spans="1:13" x14ac:dyDescent="0.2">
      <c r="A143" s="133"/>
      <c r="B143" s="135"/>
      <c r="C143" s="135"/>
      <c r="D143" s="135"/>
      <c r="E143" s="135"/>
      <c r="F143" s="135"/>
      <c r="G143" s="135"/>
      <c r="H143" s="135"/>
      <c r="I143" s="135"/>
      <c r="J143" s="135"/>
      <c r="K143" s="404"/>
      <c r="L143" s="405"/>
      <c r="M143" s="406"/>
    </row>
    <row r="144" spans="1:13" x14ac:dyDescent="0.2">
      <c r="A144" s="133"/>
      <c r="B144" s="135"/>
      <c r="C144" s="135"/>
      <c r="D144" s="135"/>
      <c r="E144" s="135"/>
      <c r="F144" s="135"/>
      <c r="G144" s="135"/>
      <c r="H144" s="135"/>
      <c r="I144" s="135"/>
      <c r="J144" s="135"/>
      <c r="K144" s="404"/>
      <c r="L144" s="405"/>
      <c r="M144" s="406"/>
    </row>
    <row r="145" spans="1:13" x14ac:dyDescent="0.2">
      <c r="A145" s="133"/>
      <c r="B145" s="135"/>
      <c r="C145" s="135"/>
      <c r="D145" s="135"/>
      <c r="E145" s="135"/>
      <c r="F145" s="135"/>
      <c r="G145" s="135"/>
      <c r="H145" s="135"/>
      <c r="I145" s="135"/>
      <c r="J145" s="135"/>
      <c r="K145" s="404"/>
      <c r="L145" s="405"/>
      <c r="M145" s="406"/>
    </row>
    <row r="146" spans="1:13" x14ac:dyDescent="0.2">
      <c r="A146" s="133"/>
      <c r="B146" s="135"/>
      <c r="C146" s="135"/>
      <c r="D146" s="135"/>
      <c r="E146" s="135"/>
      <c r="F146" s="135"/>
      <c r="G146" s="135"/>
      <c r="H146" s="135"/>
      <c r="I146" s="135"/>
      <c r="J146" s="135"/>
      <c r="K146" s="404"/>
      <c r="L146" s="405"/>
      <c r="M146" s="406"/>
    </row>
    <row r="147" spans="1:13" x14ac:dyDescent="0.2">
      <c r="B147" s="10"/>
      <c r="C147" s="10"/>
      <c r="D147" s="10"/>
      <c r="E147" s="10"/>
      <c r="F147" s="10"/>
      <c r="G147" s="10"/>
      <c r="H147" s="10"/>
      <c r="I147" s="10"/>
      <c r="J147" s="10"/>
      <c r="K147" s="404"/>
      <c r="L147" s="405"/>
      <c r="M147" s="406"/>
    </row>
    <row r="148" spans="1:13" x14ac:dyDescent="0.2">
      <c r="B148" s="10"/>
      <c r="C148" s="10"/>
      <c r="D148" s="10"/>
      <c r="E148" s="10"/>
      <c r="F148" s="10"/>
      <c r="G148" s="10"/>
      <c r="H148" s="10"/>
      <c r="I148" s="10"/>
      <c r="J148" s="10"/>
      <c r="K148" s="404"/>
      <c r="L148" s="405"/>
      <c r="M148" s="406"/>
    </row>
    <row r="149" spans="1:13" x14ac:dyDescent="0.2">
      <c r="B149" s="10"/>
      <c r="C149" s="10"/>
      <c r="D149" s="10"/>
      <c r="E149" s="10"/>
      <c r="F149" s="10"/>
      <c r="G149" s="10"/>
      <c r="H149" s="10"/>
      <c r="I149" s="10"/>
      <c r="J149" s="10"/>
      <c r="K149" s="404"/>
      <c r="L149" s="405"/>
      <c r="M149" s="406"/>
    </row>
    <row r="150" spans="1:13" x14ac:dyDescent="0.2">
      <c r="B150" s="10"/>
      <c r="C150" s="10"/>
      <c r="D150" s="10"/>
      <c r="E150" s="10"/>
      <c r="F150" s="10"/>
      <c r="G150" s="10"/>
      <c r="H150" s="10"/>
      <c r="I150" s="10"/>
      <c r="J150" s="10"/>
      <c r="K150" s="404"/>
      <c r="L150" s="405"/>
      <c r="M150" s="406"/>
    </row>
    <row r="151" spans="1:13" x14ac:dyDescent="0.2">
      <c r="B151" s="10"/>
      <c r="C151" s="10"/>
      <c r="D151" s="10"/>
      <c r="E151" s="10"/>
      <c r="F151" s="10"/>
      <c r="G151" s="10"/>
      <c r="H151" s="10"/>
      <c r="I151" s="10"/>
      <c r="J151" s="10"/>
      <c r="K151" s="404"/>
      <c r="L151" s="405"/>
      <c r="M151" s="406"/>
    </row>
    <row r="152" spans="1:13" x14ac:dyDescent="0.2">
      <c r="B152" s="10"/>
      <c r="C152" s="10"/>
      <c r="D152" s="10"/>
      <c r="E152" s="10"/>
      <c r="F152" s="10"/>
      <c r="G152" s="10"/>
      <c r="H152" s="10"/>
      <c r="I152" s="10"/>
      <c r="J152" s="10"/>
      <c r="K152" s="404"/>
      <c r="L152" s="405"/>
      <c r="M152" s="406"/>
    </row>
    <row r="153" spans="1:13" x14ac:dyDescent="0.2">
      <c r="B153" s="10"/>
      <c r="C153" s="10"/>
      <c r="D153" s="10"/>
      <c r="E153" s="10"/>
      <c r="F153" s="10"/>
      <c r="G153" s="10"/>
      <c r="H153" s="10"/>
      <c r="I153" s="10"/>
      <c r="J153" s="10"/>
      <c r="K153" s="404"/>
      <c r="L153" s="405"/>
      <c r="M153" s="406"/>
    </row>
    <row r="154" spans="1:13" x14ac:dyDescent="0.2">
      <c r="B154" s="10"/>
      <c r="C154" s="10"/>
      <c r="D154" s="10"/>
      <c r="E154" s="10"/>
      <c r="F154" s="10"/>
      <c r="G154" s="10"/>
      <c r="H154" s="10"/>
      <c r="I154" s="10"/>
      <c r="J154" s="10"/>
      <c r="K154" s="404"/>
      <c r="L154" s="405"/>
      <c r="M154" s="406"/>
    </row>
    <row r="155" spans="1:13" x14ac:dyDescent="0.2">
      <c r="B155" s="10"/>
      <c r="C155" s="10"/>
      <c r="D155" s="10"/>
      <c r="E155" s="10"/>
      <c r="F155" s="10"/>
      <c r="G155" s="10"/>
      <c r="H155" s="10"/>
      <c r="I155" s="10"/>
      <c r="J155" s="10"/>
      <c r="K155" s="404"/>
      <c r="L155" s="405"/>
      <c r="M155" s="406"/>
    </row>
    <row r="156" spans="1:13" x14ac:dyDescent="0.2">
      <c r="B156" s="10"/>
      <c r="C156" s="10"/>
      <c r="D156" s="10"/>
      <c r="E156" s="10"/>
      <c r="F156" s="10"/>
      <c r="G156" s="10"/>
      <c r="H156" s="10"/>
      <c r="I156" s="10"/>
      <c r="J156" s="10"/>
      <c r="K156" s="404"/>
      <c r="L156" s="405"/>
      <c r="M156" s="406"/>
    </row>
    <row r="157" spans="1:13" x14ac:dyDescent="0.2">
      <c r="B157" s="10"/>
      <c r="C157" s="10"/>
      <c r="D157" s="10"/>
      <c r="E157" s="10"/>
      <c r="F157" s="10"/>
      <c r="G157" s="10"/>
      <c r="H157" s="10"/>
      <c r="I157" s="10"/>
      <c r="J157" s="10"/>
      <c r="K157" s="404"/>
      <c r="L157" s="405"/>
      <c r="M157" s="406"/>
    </row>
    <row r="158" spans="1:13" x14ac:dyDescent="0.2">
      <c r="B158" s="10"/>
      <c r="C158" s="10"/>
      <c r="D158" s="10"/>
      <c r="E158" s="10"/>
      <c r="F158" s="10"/>
      <c r="G158" s="10"/>
      <c r="H158" s="10"/>
      <c r="I158" s="10"/>
      <c r="J158" s="10"/>
      <c r="K158" s="404"/>
      <c r="L158" s="405"/>
      <c r="M158" s="406"/>
    </row>
    <row r="159" spans="1:13" x14ac:dyDescent="0.2">
      <c r="B159" s="10"/>
      <c r="C159" s="10"/>
      <c r="D159" s="10"/>
      <c r="E159" s="10"/>
      <c r="F159" s="10"/>
      <c r="G159" s="10"/>
      <c r="H159" s="10"/>
      <c r="I159" s="10"/>
      <c r="J159" s="10"/>
      <c r="K159" s="404"/>
      <c r="L159" s="405"/>
      <c r="M159" s="406"/>
    </row>
    <row r="160" spans="1:13" x14ac:dyDescent="0.2">
      <c r="B160" s="10"/>
      <c r="C160" s="10"/>
      <c r="D160" s="10"/>
      <c r="E160" s="10"/>
      <c r="F160" s="10"/>
      <c r="G160" s="10"/>
      <c r="H160" s="10"/>
      <c r="I160" s="10"/>
      <c r="J160" s="10"/>
      <c r="K160" s="404"/>
      <c r="L160" s="405"/>
      <c r="M160" s="406"/>
    </row>
    <row r="161" spans="2:13" x14ac:dyDescent="0.2">
      <c r="B161" s="10"/>
      <c r="C161" s="10"/>
      <c r="D161" s="10"/>
      <c r="E161" s="10"/>
      <c r="F161" s="10"/>
      <c r="G161" s="10"/>
      <c r="H161" s="10"/>
      <c r="I161" s="10"/>
      <c r="J161" s="10"/>
      <c r="K161" s="404"/>
      <c r="L161" s="405"/>
      <c r="M161" s="406"/>
    </row>
    <row r="162" spans="2:13" x14ac:dyDescent="0.2">
      <c r="B162" s="10"/>
      <c r="C162" s="10"/>
      <c r="D162" s="10"/>
      <c r="E162" s="10"/>
      <c r="F162" s="10"/>
      <c r="G162" s="10"/>
      <c r="H162" s="10"/>
      <c r="I162" s="10"/>
      <c r="J162" s="10"/>
      <c r="K162" s="404"/>
      <c r="L162" s="405"/>
      <c r="M162" s="406"/>
    </row>
    <row r="163" spans="2:13" x14ac:dyDescent="0.2">
      <c r="B163" s="10"/>
      <c r="C163" s="10"/>
      <c r="D163" s="10"/>
      <c r="E163" s="10"/>
      <c r="F163" s="10"/>
      <c r="G163" s="10"/>
      <c r="H163" s="10"/>
      <c r="I163" s="10"/>
      <c r="J163" s="10"/>
      <c r="K163" s="404"/>
      <c r="L163" s="405"/>
      <c r="M163" s="406"/>
    </row>
    <row r="164" spans="2:13" x14ac:dyDescent="0.2">
      <c r="B164" s="10"/>
      <c r="C164" s="10"/>
      <c r="D164" s="10"/>
      <c r="E164" s="10"/>
      <c r="F164" s="10"/>
      <c r="G164" s="10"/>
      <c r="H164" s="10"/>
      <c r="I164" s="10"/>
      <c r="J164" s="10"/>
      <c r="K164" s="404"/>
      <c r="L164" s="405"/>
      <c r="M164" s="406"/>
    </row>
    <row r="165" spans="2:13" x14ac:dyDescent="0.2">
      <c r="B165" s="10"/>
      <c r="C165" s="10"/>
      <c r="D165" s="10"/>
      <c r="E165" s="10"/>
      <c r="F165" s="10"/>
      <c r="G165" s="10"/>
      <c r="H165" s="10"/>
      <c r="I165" s="10"/>
      <c r="J165" s="10"/>
      <c r="K165" s="404"/>
      <c r="L165" s="405"/>
      <c r="M165" s="406"/>
    </row>
    <row r="166" spans="2:13" x14ac:dyDescent="0.2">
      <c r="B166" s="10"/>
      <c r="C166" s="10"/>
      <c r="D166" s="10"/>
      <c r="E166" s="10"/>
      <c r="F166" s="10"/>
      <c r="G166" s="10"/>
      <c r="H166" s="10"/>
      <c r="I166" s="10"/>
      <c r="J166" s="10"/>
      <c r="K166" s="404"/>
      <c r="L166" s="405"/>
      <c r="M166" s="406"/>
    </row>
    <row r="167" spans="2:13" x14ac:dyDescent="0.2">
      <c r="B167" s="10"/>
      <c r="C167" s="10"/>
      <c r="D167" s="10"/>
      <c r="E167" s="10"/>
      <c r="F167" s="10"/>
      <c r="G167" s="10"/>
      <c r="H167" s="10"/>
      <c r="I167" s="10"/>
      <c r="J167" s="10"/>
      <c r="K167" s="404"/>
      <c r="L167" s="405"/>
      <c r="M167" s="406"/>
    </row>
    <row r="168" spans="2:13" x14ac:dyDescent="0.2">
      <c r="B168" s="10"/>
      <c r="C168" s="10"/>
      <c r="D168" s="10"/>
      <c r="E168" s="10"/>
      <c r="F168" s="10"/>
      <c r="G168" s="10"/>
      <c r="H168" s="10"/>
      <c r="I168" s="10"/>
      <c r="J168" s="10"/>
      <c r="K168" s="404"/>
      <c r="L168" s="405"/>
      <c r="M168" s="406"/>
    </row>
    <row r="169" spans="2:13" x14ac:dyDescent="0.2">
      <c r="B169" s="10"/>
      <c r="C169" s="10"/>
      <c r="D169" s="10"/>
      <c r="E169" s="10"/>
      <c r="F169" s="10"/>
      <c r="G169" s="10"/>
      <c r="H169" s="10"/>
      <c r="I169" s="10"/>
      <c r="J169" s="10"/>
      <c r="K169" s="404"/>
      <c r="L169" s="405"/>
      <c r="M169" s="406"/>
    </row>
    <row r="170" spans="2:13" x14ac:dyDescent="0.2">
      <c r="B170" s="10"/>
      <c r="C170" s="10"/>
      <c r="D170" s="10"/>
      <c r="E170" s="10"/>
      <c r="F170" s="10"/>
      <c r="G170" s="10"/>
      <c r="H170" s="10"/>
      <c r="I170" s="10"/>
      <c r="J170" s="10"/>
      <c r="K170" s="404"/>
      <c r="L170" s="405"/>
      <c r="M170" s="406"/>
    </row>
    <row r="171" spans="2:13" x14ac:dyDescent="0.2">
      <c r="B171" s="10"/>
      <c r="C171" s="10"/>
      <c r="D171" s="10"/>
      <c r="E171" s="10"/>
      <c r="F171" s="10"/>
      <c r="G171" s="10"/>
      <c r="H171" s="10"/>
      <c r="I171" s="10"/>
      <c r="J171" s="10"/>
      <c r="K171" s="404"/>
      <c r="L171" s="405"/>
      <c r="M171" s="406"/>
    </row>
    <row r="172" spans="2:13" x14ac:dyDescent="0.2">
      <c r="B172" s="10"/>
      <c r="C172" s="10"/>
      <c r="D172" s="10"/>
      <c r="E172" s="10"/>
      <c r="F172" s="10"/>
      <c r="G172" s="10"/>
      <c r="H172" s="10"/>
      <c r="I172" s="10"/>
      <c r="J172" s="10"/>
      <c r="K172" s="404"/>
      <c r="L172" s="405"/>
      <c r="M172" s="406"/>
    </row>
    <row r="173" spans="2:13" x14ac:dyDescent="0.2">
      <c r="B173" s="10"/>
      <c r="C173" s="10"/>
      <c r="D173" s="10"/>
      <c r="E173" s="10"/>
      <c r="F173" s="10"/>
      <c r="G173" s="10"/>
      <c r="H173" s="10"/>
      <c r="I173" s="10"/>
      <c r="J173" s="10"/>
      <c r="K173" s="404"/>
      <c r="L173" s="405"/>
      <c r="M173" s="406"/>
    </row>
    <row r="174" spans="2:13" x14ac:dyDescent="0.2">
      <c r="B174" s="10"/>
      <c r="C174" s="10"/>
      <c r="D174" s="10"/>
      <c r="E174" s="10"/>
      <c r="F174" s="10"/>
      <c r="G174" s="10"/>
      <c r="H174" s="10"/>
      <c r="I174" s="10"/>
      <c r="J174" s="10"/>
      <c r="K174" s="404"/>
      <c r="L174" s="405"/>
      <c r="M174" s="406"/>
    </row>
    <row r="175" spans="2:13" x14ac:dyDescent="0.2">
      <c r="B175" s="10"/>
      <c r="C175" s="10"/>
      <c r="D175" s="10"/>
      <c r="E175" s="10"/>
      <c r="F175" s="10"/>
      <c r="G175" s="10"/>
      <c r="H175" s="10"/>
      <c r="I175" s="10"/>
      <c r="J175" s="10"/>
      <c r="K175" s="404"/>
      <c r="L175" s="405"/>
      <c r="M175" s="406"/>
    </row>
    <row r="176" spans="2:13" x14ac:dyDescent="0.2">
      <c r="B176" s="10"/>
      <c r="C176" s="10"/>
      <c r="D176" s="10"/>
      <c r="E176" s="10"/>
      <c r="F176" s="10"/>
      <c r="G176" s="10"/>
      <c r="H176" s="10"/>
      <c r="I176" s="10"/>
      <c r="J176" s="10"/>
      <c r="M176" s="406"/>
    </row>
    <row r="177" spans="2:19" x14ac:dyDescent="0.2">
      <c r="B177" s="10"/>
      <c r="C177" s="10"/>
      <c r="D177" s="10"/>
      <c r="E177" s="10"/>
      <c r="F177" s="10"/>
      <c r="G177" s="10"/>
      <c r="H177" s="10"/>
      <c r="I177" s="10"/>
      <c r="J177" s="10"/>
      <c r="M177" s="406"/>
    </row>
    <row r="178" spans="2:19" x14ac:dyDescent="0.2">
      <c r="B178" s="10"/>
      <c r="C178" s="10"/>
      <c r="D178" s="10"/>
      <c r="E178" s="10"/>
      <c r="F178" s="10"/>
      <c r="G178" s="10"/>
      <c r="H178" s="10"/>
      <c r="I178" s="10"/>
      <c r="J178" s="10"/>
      <c r="M178" s="406"/>
    </row>
    <row r="179" spans="2:19" x14ac:dyDescent="0.2">
      <c r="B179" s="10"/>
      <c r="C179" s="10"/>
      <c r="D179" s="10"/>
      <c r="E179" s="10"/>
      <c r="F179" s="10"/>
      <c r="G179" s="10"/>
      <c r="H179" s="10"/>
      <c r="I179" s="10"/>
      <c r="J179" s="10"/>
      <c r="M179" s="432"/>
    </row>
    <row r="180" spans="2:19" ht="12.75" customHeight="1" x14ac:dyDescent="0.2">
      <c r="B180" s="10"/>
      <c r="C180" s="10"/>
      <c r="D180" s="10"/>
      <c r="E180" s="10"/>
      <c r="F180" s="10"/>
      <c r="G180" s="10"/>
      <c r="H180" s="10"/>
      <c r="I180" s="10"/>
      <c r="J180" s="10"/>
      <c r="M180" s="406"/>
      <c r="S180" s="433"/>
    </row>
    <row r="181" spans="2:19" x14ac:dyDescent="0.2">
      <c r="B181" s="10"/>
      <c r="C181" s="10"/>
      <c r="D181" s="10"/>
      <c r="E181" s="10"/>
      <c r="F181" s="10"/>
      <c r="G181" s="10"/>
      <c r="H181" s="10"/>
      <c r="I181" s="10"/>
      <c r="J181" s="10"/>
      <c r="M181" s="406"/>
      <c r="S181" s="434"/>
    </row>
    <row r="182" spans="2:19" x14ac:dyDescent="0.2">
      <c r="B182" s="10"/>
      <c r="C182" s="10"/>
      <c r="D182" s="10"/>
      <c r="E182" s="10"/>
      <c r="F182" s="10"/>
      <c r="G182" s="10"/>
      <c r="H182" s="10"/>
      <c r="I182" s="10"/>
      <c r="J182" s="10"/>
      <c r="M182" s="406"/>
    </row>
    <row r="183" spans="2:19" x14ac:dyDescent="0.2">
      <c r="B183" s="10"/>
      <c r="C183" s="10"/>
      <c r="D183" s="10"/>
      <c r="E183" s="10"/>
      <c r="F183" s="10"/>
      <c r="G183" s="10"/>
      <c r="H183" s="10"/>
      <c r="I183" s="10"/>
      <c r="J183" s="10"/>
      <c r="M183" s="406"/>
      <c r="S183" s="435"/>
    </row>
    <row r="184" spans="2:19" ht="18" x14ac:dyDescent="0.25">
      <c r="M184" s="436"/>
      <c r="R184" s="437"/>
      <c r="S184" s="438"/>
    </row>
    <row r="185" spans="2:19" ht="18" x14ac:dyDescent="0.25">
      <c r="M185" s="439"/>
      <c r="R185" s="437"/>
      <c r="S185" s="438"/>
    </row>
    <row r="186" spans="2:19" ht="18" x14ac:dyDescent="0.25">
      <c r="M186" s="439"/>
      <c r="R186" s="437"/>
      <c r="S186" s="438"/>
    </row>
    <row r="187" spans="2:19" ht="18" x14ac:dyDescent="0.25">
      <c r="M187" s="439"/>
      <c r="R187" s="437"/>
      <c r="S187" s="438"/>
    </row>
    <row r="188" spans="2:19" ht="18" x14ac:dyDescent="0.25">
      <c r="M188" s="439"/>
      <c r="R188" s="437"/>
      <c r="S188" s="438"/>
    </row>
    <row r="189" spans="2:19" ht="18" x14ac:dyDescent="0.25">
      <c r="M189" s="439"/>
      <c r="R189" s="437"/>
      <c r="S189" s="438"/>
    </row>
    <row r="190" spans="2:19" x14ac:dyDescent="0.2">
      <c r="M190" s="439"/>
    </row>
    <row r="191" spans="2:19" x14ac:dyDescent="0.2">
      <c r="M191" s="439"/>
    </row>
    <row r="192" spans="2:19" x14ac:dyDescent="0.2">
      <c r="M192" s="439"/>
    </row>
    <row r="193" spans="13:19" x14ac:dyDescent="0.2">
      <c r="M193" s="439"/>
      <c r="O193" s="407" t="s">
        <v>222</v>
      </c>
      <c r="Q193" s="407" t="s">
        <v>221</v>
      </c>
      <c r="R193" s="406" t="s">
        <v>66</v>
      </c>
    </row>
    <row r="194" spans="13:19" x14ac:dyDescent="0.2">
      <c r="M194" s="439"/>
      <c r="O194" s="407" t="e">
        <f>+#REF!</f>
        <v>#REF!</v>
      </c>
      <c r="Q194" s="407" t="e">
        <f>+#REF!</f>
        <v>#REF!</v>
      </c>
      <c r="R194" s="406" t="e">
        <f>+#REF!</f>
        <v>#REF!</v>
      </c>
      <c r="S194" s="440" t="e">
        <f>+#REF!</f>
        <v>#REF!</v>
      </c>
    </row>
  </sheetData>
  <mergeCells count="37">
    <mergeCell ref="F70:H70"/>
    <mergeCell ref="B75:F76"/>
    <mergeCell ref="F74:H74"/>
    <mergeCell ref="F72:H72"/>
    <mergeCell ref="B50:D51"/>
    <mergeCell ref="A62:J62"/>
    <mergeCell ref="F60:H60"/>
    <mergeCell ref="G76:I76"/>
    <mergeCell ref="F57:H57"/>
    <mergeCell ref="B52:D53"/>
    <mergeCell ref="B85:D86"/>
    <mergeCell ref="B81:D82"/>
    <mergeCell ref="F82:H82"/>
    <mergeCell ref="B83:D83"/>
    <mergeCell ref="F84:H84"/>
    <mergeCell ref="B47:D48"/>
    <mergeCell ref="B44:D45"/>
    <mergeCell ref="B37:D37"/>
    <mergeCell ref="B39:D39"/>
    <mergeCell ref="A5:J5"/>
    <mergeCell ref="F34:H34"/>
    <mergeCell ref="G43:I43"/>
    <mergeCell ref="F36:H36"/>
    <mergeCell ref="B42:D43"/>
    <mergeCell ref="B35:D35"/>
    <mergeCell ref="F38:H38"/>
    <mergeCell ref="C1:H4"/>
    <mergeCell ref="B33:D33"/>
    <mergeCell ref="B23:D24"/>
    <mergeCell ref="B27:D28"/>
    <mergeCell ref="B25:D25"/>
    <mergeCell ref="A11:J11"/>
    <mergeCell ref="A9:J9"/>
    <mergeCell ref="A6:J6"/>
    <mergeCell ref="A7:J7"/>
    <mergeCell ref="B10:J10"/>
    <mergeCell ref="C29:D30"/>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62"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List2!$A$1:$A$334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167"/>
  <sheetViews>
    <sheetView showGridLines="0" topLeftCell="A28" zoomScale="55" zoomScaleNormal="55" workbookViewId="0">
      <selection activeCell="B17" sqref="B17:C17"/>
    </sheetView>
  </sheetViews>
  <sheetFormatPr defaultColWidth="9.140625" defaultRowHeight="15" x14ac:dyDescent="0.2"/>
  <cols>
    <col min="1" max="1" width="7" style="200" customWidth="1"/>
    <col min="2" max="2" width="67.7109375" style="200" customWidth="1"/>
    <col min="3" max="3" width="30.42578125" style="200" customWidth="1"/>
    <col min="4" max="4" width="4.7109375" style="200" customWidth="1"/>
    <col min="5" max="5" width="26.7109375" style="200" customWidth="1"/>
    <col min="6" max="6" width="4.7109375" style="200" customWidth="1"/>
    <col min="7" max="7" width="26.7109375" style="200" customWidth="1"/>
    <col min="8" max="8" width="7.140625" style="200" customWidth="1"/>
    <col min="9" max="9" width="3.5703125" style="298" customWidth="1"/>
    <col min="10" max="10" width="2.42578125" style="298" bestFit="1" customWidth="1"/>
    <col min="11" max="12" width="12.7109375" style="442" customWidth="1"/>
    <col min="13" max="13" width="11.140625" style="443" customWidth="1"/>
    <col min="14" max="14" width="11.7109375" style="444" customWidth="1"/>
    <col min="15" max="15" width="9.140625" style="445"/>
    <col min="16" max="16" width="10.7109375" style="444" customWidth="1"/>
    <col min="17" max="18" width="11.140625" style="443" customWidth="1"/>
    <col min="19" max="19" width="12.140625" style="443" customWidth="1"/>
    <col min="20" max="20" width="12.140625" style="442" customWidth="1"/>
    <col min="21" max="25" width="9.140625" style="442"/>
    <col min="26" max="16384" width="9.140625" style="200"/>
  </cols>
  <sheetData>
    <row r="1" spans="1:8" ht="20.100000000000001" customHeight="1" x14ac:dyDescent="0.3">
      <c r="A1" s="164"/>
      <c r="B1" s="165"/>
      <c r="C1" s="165"/>
      <c r="D1" s="165"/>
      <c r="E1" s="165"/>
      <c r="F1" s="165"/>
      <c r="G1" s="166"/>
      <c r="H1" s="353" t="str">
        <f>VLOOKUP(B17,List2!E:H,2,FALSE)</f>
        <v>E7050</v>
      </c>
    </row>
    <row r="2" spans="1:8" ht="20.100000000000001" customHeight="1" x14ac:dyDescent="0.3">
      <c r="A2" s="167"/>
      <c r="B2" s="168"/>
      <c r="C2" s="168"/>
      <c r="D2" s="168"/>
      <c r="E2" s="168"/>
      <c r="F2" s="168"/>
      <c r="G2" s="169"/>
      <c r="H2" s="170"/>
    </row>
    <row r="3" spans="1:8" ht="20.100000000000001" customHeight="1" x14ac:dyDescent="0.3">
      <c r="A3" s="167"/>
      <c r="B3" s="168"/>
      <c r="C3" s="168"/>
      <c r="D3" s="168"/>
      <c r="E3" s="168"/>
      <c r="F3" s="168"/>
      <c r="G3" s="169"/>
      <c r="H3" s="170"/>
    </row>
    <row r="4" spans="1:8" ht="26.25" x14ac:dyDescent="0.4">
      <c r="A4" s="171" t="s">
        <v>853</v>
      </c>
      <c r="B4" s="172"/>
      <c r="C4" s="172"/>
      <c r="D4" s="172"/>
      <c r="E4" s="172"/>
      <c r="F4" s="172"/>
      <c r="G4" s="172"/>
      <c r="H4" s="173"/>
    </row>
    <row r="5" spans="1:8" ht="23.25" x14ac:dyDescent="0.35">
      <c r="A5" s="174" t="s">
        <v>1034</v>
      </c>
      <c r="B5" s="175"/>
      <c r="C5" s="175"/>
      <c r="D5" s="175"/>
      <c r="E5" s="175"/>
      <c r="F5" s="175"/>
      <c r="G5" s="175"/>
      <c r="H5" s="176"/>
    </row>
    <row r="6" spans="1:8" ht="15.75" x14ac:dyDescent="0.25">
      <c r="A6" s="177" t="s">
        <v>854</v>
      </c>
      <c r="B6" s="178"/>
      <c r="C6" s="178"/>
      <c r="D6" s="178"/>
      <c r="E6" s="178"/>
      <c r="F6" s="178"/>
      <c r="G6" s="178"/>
      <c r="H6" s="179"/>
    </row>
    <row r="7" spans="1:8" ht="15.75" x14ac:dyDescent="0.25">
      <c r="A7" s="180"/>
      <c r="B7" s="181"/>
      <c r="C7" s="181"/>
      <c r="D7" s="181"/>
      <c r="E7" s="181"/>
      <c r="F7" s="181"/>
      <c r="G7" s="181"/>
      <c r="H7" s="182"/>
    </row>
    <row r="8" spans="1:8" ht="15.75" x14ac:dyDescent="0.25">
      <c r="A8" s="183" t="s">
        <v>987</v>
      </c>
      <c r="B8" s="178"/>
      <c r="C8" s="178"/>
      <c r="D8" s="178"/>
      <c r="E8" s="178"/>
      <c r="F8" s="178"/>
      <c r="G8" s="178"/>
      <c r="H8" s="179"/>
    </row>
    <row r="9" spans="1:8" ht="15.75" x14ac:dyDescent="0.25">
      <c r="A9" s="180"/>
      <c r="B9" s="181"/>
      <c r="C9" s="181"/>
      <c r="D9" s="181"/>
      <c r="E9" s="181"/>
      <c r="F9" s="181"/>
      <c r="G9" s="181"/>
      <c r="H9" s="182"/>
    </row>
    <row r="10" spans="1:8" ht="15.75" x14ac:dyDescent="0.2">
      <c r="A10" s="660" t="s">
        <v>988</v>
      </c>
      <c r="B10" s="661"/>
      <c r="C10" s="661"/>
      <c r="D10" s="661"/>
      <c r="E10" s="661"/>
      <c r="F10" s="661"/>
      <c r="G10" s="661"/>
      <c r="H10" s="662"/>
    </row>
    <row r="11" spans="1:8" ht="15.75" thickBot="1" x14ac:dyDescent="0.25">
      <c r="A11" s="184"/>
      <c r="B11" s="185"/>
      <c r="C11" s="185"/>
      <c r="D11" s="185"/>
      <c r="E11" s="185"/>
      <c r="F11" s="185"/>
      <c r="G11" s="186"/>
      <c r="H11" s="187"/>
    </row>
    <row r="12" spans="1:8" x14ac:dyDescent="0.2">
      <c r="A12" s="188"/>
      <c r="B12" s="189"/>
      <c r="C12" s="190"/>
      <c r="D12" s="190"/>
      <c r="E12" s="189"/>
      <c r="F12" s="189"/>
      <c r="G12" s="190"/>
      <c r="H12" s="191"/>
    </row>
    <row r="13" spans="1:8" x14ac:dyDescent="0.2">
      <c r="A13" s="192"/>
      <c r="B13" s="193"/>
      <c r="C13" s="193"/>
      <c r="D13" s="193"/>
      <c r="E13" s="193"/>
      <c r="F13" s="193"/>
      <c r="G13" s="193"/>
      <c r="H13" s="194"/>
    </row>
    <row r="14" spans="1:8" x14ac:dyDescent="0.2">
      <c r="A14" s="192"/>
      <c r="B14" s="193"/>
      <c r="C14" s="193"/>
      <c r="D14" s="193"/>
      <c r="E14" s="195"/>
      <c r="F14" s="195"/>
      <c r="G14" s="193"/>
      <c r="H14" s="194"/>
    </row>
    <row r="15" spans="1:8" ht="18" x14ac:dyDescent="0.25">
      <c r="A15" s="192"/>
      <c r="B15" s="381" t="s">
        <v>855</v>
      </c>
      <c r="C15" s="196"/>
      <c r="D15" s="197"/>
      <c r="E15" s="193"/>
      <c r="F15" s="193"/>
      <c r="G15" s="193"/>
      <c r="H15" s="194"/>
    </row>
    <row r="16" spans="1:8" ht="15.75" thickBot="1" x14ac:dyDescent="0.25">
      <c r="A16" s="192"/>
      <c r="B16" s="198"/>
      <c r="C16" s="198"/>
      <c r="D16" s="198"/>
      <c r="E16" s="193"/>
      <c r="F16" s="193"/>
      <c r="G16" s="193"/>
      <c r="H16" s="194"/>
    </row>
    <row r="17" spans="1:25" ht="18.75" thickBot="1" x14ac:dyDescent="0.25">
      <c r="A17" s="199"/>
      <c r="B17" s="668" t="s">
        <v>803</v>
      </c>
      <c r="C17" s="669"/>
      <c r="D17" s="193"/>
      <c r="E17" s="193"/>
      <c r="F17" s="193"/>
      <c r="G17" s="193"/>
      <c r="H17" s="194"/>
    </row>
    <row r="18" spans="1:25" x14ac:dyDescent="0.2">
      <c r="A18" s="201"/>
      <c r="B18" s="202"/>
      <c r="C18" s="202"/>
      <c r="D18" s="202"/>
      <c r="E18" s="202"/>
      <c r="F18" s="202"/>
      <c r="G18" s="202"/>
      <c r="H18" s="194"/>
    </row>
    <row r="19" spans="1:25" ht="20.25" x14ac:dyDescent="0.2">
      <c r="A19" s="203"/>
      <c r="B19" s="204"/>
      <c r="C19" s="204"/>
      <c r="D19" s="204"/>
      <c r="E19" s="380" t="s">
        <v>1036</v>
      </c>
      <c r="F19" s="380"/>
      <c r="G19" s="380" t="s">
        <v>1037</v>
      </c>
      <c r="H19" s="194"/>
    </row>
    <row r="20" spans="1:25" ht="15.75" x14ac:dyDescent="0.2">
      <c r="A20" s="203"/>
      <c r="B20" s="204"/>
      <c r="C20" s="204"/>
      <c r="D20" s="204"/>
      <c r="E20" s="205"/>
      <c r="F20" s="205"/>
      <c r="G20" s="205"/>
      <c r="H20" s="194"/>
      <c r="K20" s="298"/>
      <c r="L20" s="298"/>
      <c r="M20" s="520"/>
      <c r="N20" s="521"/>
      <c r="O20" s="522"/>
      <c r="P20" s="521"/>
      <c r="Q20" s="520"/>
    </row>
    <row r="21" spans="1:25" s="208" customFormat="1" ht="16.5" thickBot="1" x14ac:dyDescent="0.25">
      <c r="A21" s="206"/>
      <c r="B21" s="204"/>
      <c r="C21" s="204"/>
      <c r="D21" s="204"/>
      <c r="E21" s="205" t="s">
        <v>607</v>
      </c>
      <c r="F21" s="205"/>
      <c r="G21" s="205" t="s">
        <v>607</v>
      </c>
      <c r="H21" s="207"/>
      <c r="I21" s="299"/>
      <c r="J21" s="299"/>
      <c r="K21" s="299"/>
      <c r="L21" s="299"/>
      <c r="M21" s="521"/>
      <c r="N21" s="521" t="s">
        <v>782</v>
      </c>
      <c r="O21" s="521"/>
      <c r="P21" s="521" t="s">
        <v>972</v>
      </c>
      <c r="Q21" s="521"/>
      <c r="R21" s="444"/>
      <c r="S21" s="444"/>
      <c r="T21" s="446"/>
      <c r="U21" s="446"/>
      <c r="V21" s="446"/>
      <c r="W21" s="446"/>
      <c r="X21" s="446"/>
      <c r="Y21" s="446"/>
    </row>
    <row r="22" spans="1:25" s="213" customFormat="1" ht="21" customHeight="1" thickBot="1" x14ac:dyDescent="0.25">
      <c r="A22" s="209"/>
      <c r="B22" s="249" t="s">
        <v>856</v>
      </c>
      <c r="C22" s="250"/>
      <c r="D22" s="249"/>
      <c r="E22" s="210">
        <f>VLOOKUP($H$1,Data!$A$6:$AM$447,N22,FALSE)</f>
        <v>95873278</v>
      </c>
      <c r="F22" s="211"/>
      <c r="G22" s="210">
        <f>VLOOKUP($H$1,ALLCTRDATA,P22,FALSE)</f>
        <v>99775507.689999998</v>
      </c>
      <c r="H22" s="212"/>
      <c r="I22" s="300"/>
      <c r="J22" s="300"/>
      <c r="K22" s="300"/>
      <c r="L22" s="300" t="s">
        <v>996</v>
      </c>
      <c r="M22" s="523"/>
      <c r="N22" s="517">
        <v>5</v>
      </c>
      <c r="O22" s="524"/>
      <c r="P22" s="517">
        <v>6</v>
      </c>
      <c r="Q22" s="523"/>
      <c r="R22" s="448"/>
      <c r="S22" s="448"/>
      <c r="T22" s="447"/>
      <c r="U22" s="450"/>
      <c r="V22" s="450"/>
      <c r="W22" s="450"/>
      <c r="X22" s="450"/>
      <c r="Y22" s="450"/>
    </row>
    <row r="23" spans="1:25" s="213" customFormat="1" ht="9.75" customHeight="1" x14ac:dyDescent="0.2">
      <c r="A23" s="209"/>
      <c r="B23" s="249"/>
      <c r="C23" s="249"/>
      <c r="D23" s="249"/>
      <c r="E23" s="249"/>
      <c r="F23" s="249"/>
      <c r="G23" s="249"/>
      <c r="H23" s="212"/>
      <c r="I23" s="300"/>
      <c r="J23" s="300"/>
      <c r="K23" s="300"/>
      <c r="L23" s="300" t="s">
        <v>1019</v>
      </c>
      <c r="M23" s="523"/>
      <c r="N23" s="517">
        <v>11</v>
      </c>
      <c r="O23" s="524"/>
      <c r="P23" s="517">
        <v>12</v>
      </c>
      <c r="Q23" s="523"/>
      <c r="R23" s="448"/>
      <c r="S23" s="448"/>
      <c r="T23" s="447"/>
      <c r="U23" s="450"/>
      <c r="V23" s="450"/>
      <c r="W23" s="450"/>
      <c r="X23" s="450"/>
      <c r="Y23" s="450"/>
    </row>
    <row r="24" spans="1:25" s="213" customFormat="1" ht="18.75" customHeight="1" thickBot="1" x14ac:dyDescent="0.25">
      <c r="A24" s="209"/>
      <c r="B24" s="249"/>
      <c r="C24" s="249"/>
      <c r="D24" s="249"/>
      <c r="E24" s="249"/>
      <c r="F24" s="249"/>
      <c r="G24" s="249"/>
      <c r="H24" s="212"/>
      <c r="I24" s="300"/>
      <c r="J24" s="300"/>
      <c r="K24" s="300"/>
      <c r="L24" s="300" t="s">
        <v>997</v>
      </c>
      <c r="M24" s="523"/>
      <c r="N24" s="517">
        <v>19</v>
      </c>
      <c r="O24" s="524"/>
      <c r="P24" s="517">
        <v>20</v>
      </c>
      <c r="Q24" s="523"/>
      <c r="R24" s="448"/>
      <c r="S24" s="448"/>
      <c r="T24" s="447"/>
      <c r="U24" s="450"/>
      <c r="V24" s="450"/>
      <c r="W24" s="450"/>
      <c r="X24" s="450"/>
      <c r="Y24" s="450"/>
    </row>
    <row r="25" spans="1:25" s="221" customFormat="1" ht="21" customHeight="1" thickBot="1" x14ac:dyDescent="0.3">
      <c r="A25" s="217"/>
      <c r="B25" s="665" t="s">
        <v>989</v>
      </c>
      <c r="C25" s="666"/>
      <c r="D25" s="218"/>
      <c r="E25" s="210">
        <f>VLOOKUP($H$1,ALLCTRDATA,N23,FALSE)</f>
        <v>0</v>
      </c>
      <c r="F25" s="211"/>
      <c r="G25" s="210">
        <f>VLOOKUP($H$1,ALLCTRDATA,P23,FALSE)</f>
        <v>0</v>
      </c>
      <c r="H25" s="220"/>
      <c r="I25" s="301"/>
      <c r="J25" s="301"/>
      <c r="K25" s="301"/>
      <c r="L25" s="301" t="s">
        <v>998</v>
      </c>
      <c r="M25" s="525"/>
      <c r="N25" s="521">
        <v>21</v>
      </c>
      <c r="O25" s="521"/>
      <c r="P25" s="517">
        <v>22</v>
      </c>
      <c r="Q25" s="525"/>
      <c r="R25" s="452"/>
      <c r="S25" s="452"/>
      <c r="T25" s="451"/>
      <c r="U25" s="451"/>
      <c r="V25" s="451"/>
      <c r="W25" s="451"/>
      <c r="X25" s="451"/>
      <c r="Y25" s="451"/>
    </row>
    <row r="26" spans="1:25" s="221" customFormat="1" ht="21" customHeight="1" x14ac:dyDescent="0.25">
      <c r="A26" s="217"/>
      <c r="B26" s="666"/>
      <c r="C26" s="666"/>
      <c r="D26" s="218"/>
      <c r="E26" s="222"/>
      <c r="F26" s="219"/>
      <c r="G26" s="222"/>
      <c r="H26" s="220"/>
      <c r="I26" s="301"/>
      <c r="J26" s="301"/>
      <c r="K26" s="301"/>
      <c r="L26" s="301" t="s">
        <v>1000</v>
      </c>
      <c r="M26" s="525"/>
      <c r="N26" s="521"/>
      <c r="O26" s="521"/>
      <c r="P26" s="517">
        <v>25</v>
      </c>
      <c r="Q26" s="525"/>
      <c r="R26" s="452"/>
      <c r="S26" s="452"/>
      <c r="T26" s="451"/>
      <c r="U26" s="451"/>
      <c r="V26" s="451"/>
      <c r="W26" s="451"/>
      <c r="X26" s="451"/>
      <c r="Y26" s="451"/>
    </row>
    <row r="27" spans="1:25" s="221" customFormat="1" ht="21" customHeight="1" thickBot="1" x14ac:dyDescent="0.3">
      <c r="A27" s="217"/>
      <c r="B27" s="666"/>
      <c r="C27" s="666"/>
      <c r="D27" s="218"/>
      <c r="E27" s="317"/>
      <c r="F27" s="318"/>
      <c r="G27" s="317"/>
      <c r="H27" s="220"/>
      <c r="I27" s="301"/>
      <c r="J27" s="301"/>
      <c r="K27" s="301"/>
      <c r="L27" s="301" t="s">
        <v>1024</v>
      </c>
      <c r="M27" s="525"/>
      <c r="N27" s="521"/>
      <c r="O27" s="521"/>
      <c r="P27" s="517">
        <v>26</v>
      </c>
      <c r="Q27" s="525"/>
      <c r="R27" s="452"/>
      <c r="S27" s="452"/>
      <c r="T27" s="451"/>
      <c r="U27" s="451"/>
      <c r="V27" s="451"/>
      <c r="W27" s="451"/>
      <c r="X27" s="451"/>
      <c r="Y27" s="451"/>
    </row>
    <row r="28" spans="1:25" s="221" customFormat="1" ht="26.25" customHeight="1" thickBot="1" x14ac:dyDescent="0.3">
      <c r="A28" s="217"/>
      <c r="B28" s="663" t="s">
        <v>990</v>
      </c>
      <c r="C28" s="664"/>
      <c r="D28" s="218"/>
      <c r="E28" s="382">
        <f>VLOOKUP($H$1,ALLCTRDATA,N24,FALSE)</f>
        <v>537833.29</v>
      </c>
      <c r="F28" s="383"/>
      <c r="G28" s="382">
        <f>VLOOKUP($H$1,ALLCTRDATA,P24,FALSE)</f>
        <v>548800.16</v>
      </c>
      <c r="H28" s="220"/>
      <c r="I28" s="301"/>
      <c r="J28" s="301"/>
      <c r="K28" s="301"/>
      <c r="L28" s="301" t="s">
        <v>1025</v>
      </c>
      <c r="M28" s="525"/>
      <c r="N28" s="521"/>
      <c r="O28" s="521"/>
      <c r="P28" s="517">
        <v>27</v>
      </c>
      <c r="Q28" s="525"/>
      <c r="R28" s="452"/>
      <c r="S28" s="452"/>
      <c r="T28" s="451"/>
      <c r="U28" s="451"/>
      <c r="V28" s="451"/>
      <c r="W28" s="451"/>
      <c r="X28" s="451"/>
      <c r="Y28" s="451"/>
    </row>
    <row r="29" spans="1:25" s="221" customFormat="1" ht="21" customHeight="1" x14ac:dyDescent="0.25">
      <c r="A29" s="217"/>
      <c r="B29" s="664"/>
      <c r="C29" s="664"/>
      <c r="D29" s="218"/>
      <c r="E29" s="222"/>
      <c r="F29" s="219"/>
      <c r="G29" s="222"/>
      <c r="H29" s="220"/>
      <c r="I29" s="301"/>
      <c r="J29" s="301"/>
      <c r="K29" s="301"/>
      <c r="L29" s="301" t="s">
        <v>1002</v>
      </c>
      <c r="M29" s="525"/>
      <c r="N29" s="521"/>
      <c r="O29" s="521"/>
      <c r="P29" s="517">
        <v>28</v>
      </c>
      <c r="Q29" s="525"/>
      <c r="R29" s="452"/>
      <c r="S29" s="452"/>
      <c r="T29" s="451"/>
      <c r="U29" s="451"/>
      <c r="V29" s="451"/>
      <c r="W29" s="451"/>
      <c r="X29" s="451"/>
      <c r="Y29" s="451"/>
    </row>
    <row r="30" spans="1:25" s="221" customFormat="1" ht="12" customHeight="1" x14ac:dyDescent="0.25">
      <c r="A30" s="217"/>
      <c r="B30" s="222"/>
      <c r="C30" s="222"/>
      <c r="D30" s="218"/>
      <c r="E30" s="222"/>
      <c r="F30" s="219"/>
      <c r="G30" s="222"/>
      <c r="H30" s="220"/>
      <c r="I30" s="301"/>
      <c r="J30" s="301"/>
      <c r="K30" s="301"/>
      <c r="L30" s="301"/>
      <c r="M30" s="525"/>
      <c r="N30" s="521"/>
      <c r="O30" s="521"/>
      <c r="P30" s="521"/>
      <c r="Q30" s="525"/>
      <c r="R30" s="452"/>
      <c r="S30" s="452"/>
      <c r="T30" s="451"/>
      <c r="U30" s="451"/>
      <c r="V30" s="451"/>
      <c r="W30" s="451"/>
      <c r="X30" s="451"/>
      <c r="Y30" s="451"/>
    </row>
    <row r="31" spans="1:25" ht="11.25" customHeight="1" x14ac:dyDescent="0.2">
      <c r="A31" s="223"/>
      <c r="B31" s="222"/>
      <c r="C31" s="222"/>
      <c r="D31" s="222"/>
      <c r="E31" s="222"/>
      <c r="F31" s="224"/>
      <c r="G31" s="222"/>
      <c r="H31" s="225"/>
      <c r="K31" s="298"/>
      <c r="L31" s="298"/>
      <c r="M31" s="520"/>
      <c r="N31" s="521"/>
      <c r="O31" s="522"/>
      <c r="P31" s="521"/>
      <c r="Q31" s="520"/>
    </row>
    <row r="32" spans="1:25" ht="21" customHeight="1" thickBot="1" x14ac:dyDescent="0.25">
      <c r="A32" s="223"/>
      <c r="B32" s="226" t="s">
        <v>609</v>
      </c>
      <c r="C32" s="222"/>
      <c r="D32" s="222"/>
      <c r="E32" s="222"/>
      <c r="F32" s="224"/>
      <c r="G32" s="222"/>
      <c r="H32" s="225"/>
      <c r="K32" s="298"/>
      <c r="L32" s="298"/>
      <c r="M32" s="520"/>
      <c r="N32" s="521"/>
      <c r="O32" s="522"/>
      <c r="P32" s="521"/>
      <c r="Q32" s="520"/>
    </row>
    <row r="33" spans="1:25" ht="21" customHeight="1" thickBot="1" x14ac:dyDescent="0.3">
      <c r="A33" s="227"/>
      <c r="B33" s="663" t="s">
        <v>991</v>
      </c>
      <c r="C33" s="663"/>
      <c r="D33" s="228"/>
      <c r="E33" s="384">
        <f>VLOOKUP($H$1,Data!$A$6:$AM$447,N25,FALSE)</f>
        <v>178.26</v>
      </c>
      <c r="F33" s="251"/>
      <c r="G33" s="384">
        <f>VLOOKUP($H$1,ALLCTRDATA,P25,FALSE)</f>
        <v>181.81</v>
      </c>
      <c r="H33" s="207"/>
      <c r="I33" s="302"/>
      <c r="J33" s="302"/>
      <c r="K33" s="528">
        <f>IF(B17="Dorset and Wiltshire Fire and Rescue Authority",1,0)</f>
        <v>0</v>
      </c>
      <c r="L33" s="298"/>
      <c r="M33" s="520"/>
      <c r="N33" s="521"/>
      <c r="O33" s="522"/>
      <c r="P33" s="524"/>
      <c r="Q33" s="520"/>
    </row>
    <row r="34" spans="1:25" ht="23.25" customHeight="1" x14ac:dyDescent="0.2">
      <c r="A34" s="227"/>
      <c r="B34" s="663"/>
      <c r="C34" s="663"/>
      <c r="D34" s="667"/>
      <c r="E34" s="667"/>
      <c r="F34" s="230"/>
      <c r="G34" s="230"/>
      <c r="H34" s="231"/>
      <c r="I34" s="302"/>
      <c r="J34" s="302"/>
      <c r="K34" s="526"/>
      <c r="L34" s="298"/>
      <c r="M34" s="520"/>
      <c r="N34" s="521"/>
      <c r="O34" s="522"/>
      <c r="P34" s="521"/>
      <c r="Q34" s="520"/>
    </row>
    <row r="35" spans="1:25" ht="23.25" customHeight="1" x14ac:dyDescent="0.2">
      <c r="A35" s="227"/>
      <c r="B35" s="670" t="str">
        <f>IF(K33=1,"Figures for 2015-16 are Alternative Notional Amounts as this authority is new in 2016-17","")</f>
        <v/>
      </c>
      <c r="C35" s="670"/>
      <c r="D35" s="670"/>
      <c r="E35" s="670"/>
      <c r="F35" s="670"/>
      <c r="G35" s="670"/>
      <c r="H35" s="231"/>
      <c r="I35" s="302"/>
      <c r="J35" s="302"/>
      <c r="K35" s="453"/>
    </row>
    <row r="36" spans="1:25" ht="23.25" customHeight="1" thickBot="1" x14ac:dyDescent="0.3">
      <c r="A36" s="227"/>
      <c r="B36" s="41" t="s">
        <v>980</v>
      </c>
      <c r="C36" s="462"/>
      <c r="D36" s="462"/>
      <c r="E36" s="462"/>
      <c r="F36" s="462"/>
      <c r="G36" s="33"/>
      <c r="H36" s="231"/>
      <c r="I36" s="302"/>
      <c r="J36" s="302"/>
      <c r="K36" s="453"/>
    </row>
    <row r="37" spans="1:25" ht="23.25" customHeight="1" thickBot="1" x14ac:dyDescent="0.25">
      <c r="A37" s="227"/>
      <c r="B37" s="621" t="s">
        <v>992</v>
      </c>
      <c r="C37" s="621"/>
      <c r="D37" s="621"/>
      <c r="E37" s="462"/>
      <c r="F37" s="462"/>
      <c r="G37" s="505">
        <f>VLOOKUP($H$1,ALLCTRDATA,P26,FALSE)</f>
        <v>0</v>
      </c>
      <c r="H37" s="231"/>
      <c r="I37" s="302"/>
      <c r="J37" s="302"/>
      <c r="K37" s="453"/>
    </row>
    <row r="38" spans="1:25" ht="22.5" customHeight="1" thickBot="1" x14ac:dyDescent="0.25">
      <c r="A38" s="227"/>
      <c r="B38" s="621"/>
      <c r="C38" s="621"/>
      <c r="D38" s="621"/>
      <c r="E38" s="462"/>
      <c r="F38" s="462"/>
      <c r="G38" s="462"/>
      <c r="H38" s="231"/>
      <c r="I38" s="302"/>
      <c r="J38" s="302"/>
      <c r="K38" s="453"/>
    </row>
    <row r="39" spans="1:25" ht="23.25" customHeight="1" thickBot="1" x14ac:dyDescent="0.25">
      <c r="A39" s="227"/>
      <c r="B39" s="621" t="s">
        <v>1039</v>
      </c>
      <c r="C39" s="623"/>
      <c r="D39" s="623"/>
      <c r="E39" s="462"/>
      <c r="F39" s="463"/>
      <c r="G39" s="504">
        <f>VLOOKUP($H$1,ALLCTRDATA,P27,FALSE)</f>
        <v>0</v>
      </c>
      <c r="H39" s="231"/>
      <c r="I39" s="302"/>
      <c r="J39" s="302"/>
      <c r="K39" s="453"/>
    </row>
    <row r="40" spans="1:25" ht="21" customHeight="1" thickBot="1" x14ac:dyDescent="0.25">
      <c r="A40" s="232"/>
      <c r="B40" s="632"/>
      <c r="C40" s="632"/>
      <c r="D40" s="632"/>
      <c r="E40" s="462"/>
      <c r="F40" s="462"/>
      <c r="G40" s="462"/>
      <c r="H40" s="207"/>
      <c r="I40" s="302"/>
      <c r="J40" s="302"/>
      <c r="K40" s="454"/>
    </row>
    <row r="41" spans="1:25" ht="21" customHeight="1" thickBot="1" x14ac:dyDescent="0.25">
      <c r="A41" s="232"/>
      <c r="B41" s="621" t="s">
        <v>1040</v>
      </c>
      <c r="C41" s="623"/>
      <c r="D41" s="623"/>
      <c r="E41" s="462"/>
      <c r="F41" s="462"/>
      <c r="G41" s="384">
        <f>VLOOKUP($H$1,ALLCTRDATA,P28,FALSE)</f>
        <v>0</v>
      </c>
      <c r="H41" s="207"/>
      <c r="I41" s="302"/>
      <c r="J41" s="302"/>
      <c r="K41" s="454"/>
    </row>
    <row r="42" spans="1:25" ht="21" customHeight="1" x14ac:dyDescent="0.2">
      <c r="A42" s="232"/>
      <c r="B42" s="632"/>
      <c r="C42" s="632"/>
      <c r="D42" s="632"/>
      <c r="E42" s="462"/>
      <c r="F42" s="462"/>
      <c r="G42" s="462"/>
      <c r="H42" s="207"/>
      <c r="I42" s="302"/>
      <c r="J42" s="302"/>
      <c r="K42" s="454"/>
    </row>
    <row r="43" spans="1:25" ht="21" customHeight="1" x14ac:dyDescent="0.2">
      <c r="A43" s="232"/>
      <c r="B43" s="462"/>
      <c r="C43" s="462"/>
      <c r="D43" s="462"/>
      <c r="E43" s="462"/>
      <c r="F43" s="462"/>
      <c r="G43" s="462"/>
      <c r="H43" s="207"/>
      <c r="I43" s="302"/>
      <c r="J43" s="302"/>
      <c r="K43" s="454"/>
    </row>
    <row r="44" spans="1:25" ht="11.25" customHeight="1" thickBot="1" x14ac:dyDescent="0.25">
      <c r="A44" s="227"/>
      <c r="B44" s="229"/>
      <c r="C44" s="229"/>
      <c r="D44" s="229"/>
      <c r="E44" s="229"/>
      <c r="F44" s="229"/>
      <c r="G44" s="229"/>
      <c r="H44" s="233"/>
    </row>
    <row r="45" spans="1:25" s="213" customFormat="1" ht="11.25" customHeight="1" x14ac:dyDescent="0.25">
      <c r="A45" s="234"/>
      <c r="B45" s="235"/>
      <c r="C45" s="235"/>
      <c r="D45" s="236"/>
      <c r="E45" s="236"/>
      <c r="F45" s="237"/>
      <c r="G45" s="237"/>
      <c r="H45" s="238"/>
      <c r="I45" s="300"/>
      <c r="J45" s="303"/>
      <c r="K45" s="447"/>
      <c r="L45" s="447"/>
      <c r="M45" s="443"/>
      <c r="N45" s="449"/>
      <c r="O45" s="449"/>
      <c r="P45" s="449"/>
      <c r="Q45" s="448"/>
      <c r="R45" s="448"/>
      <c r="S45" s="448"/>
      <c r="T45" s="447"/>
      <c r="U45" s="450"/>
      <c r="V45" s="450"/>
      <c r="W45" s="450"/>
      <c r="X45" s="450"/>
      <c r="Y45" s="450"/>
    </row>
    <row r="46" spans="1:25" s="213" customFormat="1" ht="22.5" customHeight="1" x14ac:dyDescent="0.25">
      <c r="A46" s="209"/>
      <c r="B46" s="239" t="s">
        <v>526</v>
      </c>
      <c r="C46" s="240"/>
      <c r="D46" s="241"/>
      <c r="E46" s="241"/>
      <c r="F46" s="214"/>
      <c r="G46" s="214"/>
      <c r="H46" s="212"/>
      <c r="I46" s="300"/>
      <c r="J46" s="303"/>
      <c r="K46" s="447"/>
      <c r="L46" s="447"/>
      <c r="M46" s="443"/>
      <c r="N46" s="449"/>
      <c r="O46" s="449"/>
      <c r="P46" s="449"/>
      <c r="Q46" s="448"/>
      <c r="R46" s="448"/>
      <c r="S46" s="448"/>
      <c r="T46" s="447"/>
      <c r="U46" s="450"/>
      <c r="V46" s="450"/>
      <c r="W46" s="450"/>
      <c r="X46" s="450"/>
      <c r="Y46" s="450"/>
    </row>
    <row r="47" spans="1:25" s="213" customFormat="1" ht="11.25" customHeight="1" thickBot="1" x14ac:dyDescent="0.3">
      <c r="A47" s="209"/>
      <c r="B47" s="242"/>
      <c r="C47" s="240"/>
      <c r="D47" s="241"/>
      <c r="E47" s="241"/>
      <c r="F47" s="214"/>
      <c r="G47" s="214"/>
      <c r="H47" s="212"/>
      <c r="I47" s="300"/>
      <c r="J47" s="304"/>
      <c r="K47" s="447"/>
      <c r="L47" s="447"/>
      <c r="M47" s="443"/>
      <c r="N47" s="449"/>
      <c r="O47" s="449"/>
      <c r="P47" s="449"/>
      <c r="Q47" s="448"/>
      <c r="R47" s="448"/>
      <c r="S47" s="448"/>
      <c r="T47" s="447"/>
      <c r="U47" s="450"/>
      <c r="V47" s="450"/>
      <c r="W47" s="450"/>
      <c r="X47" s="450"/>
      <c r="Y47" s="450"/>
    </row>
    <row r="48" spans="1:25" s="213" customFormat="1" ht="21" customHeight="1" thickBot="1" x14ac:dyDescent="0.3">
      <c r="A48" s="209"/>
      <c r="B48" s="226" t="s">
        <v>1020</v>
      </c>
      <c r="C48" s="240"/>
      <c r="D48" s="241"/>
      <c r="E48" s="657" t="str">
        <f>VLOOKUP($H$1,ALLCTRDATA,P29,FALSE)</f>
        <v>No</v>
      </c>
      <c r="F48" s="658"/>
      <c r="G48" s="659"/>
      <c r="H48" s="212"/>
      <c r="I48" s="300"/>
      <c r="J48" s="300"/>
      <c r="K48" s="447"/>
      <c r="L48" s="450"/>
      <c r="M48" s="443"/>
      <c r="N48" s="449"/>
      <c r="O48" s="449"/>
      <c r="P48" s="449"/>
      <c r="Q48" s="448"/>
      <c r="R48" s="448"/>
      <c r="S48" s="448"/>
      <c r="T48" s="447"/>
      <c r="U48" s="450"/>
      <c r="V48" s="450"/>
      <c r="W48" s="450"/>
      <c r="X48" s="450"/>
      <c r="Y48" s="450"/>
    </row>
    <row r="49" spans="1:25" s="216" customFormat="1" ht="21.75" customHeight="1" x14ac:dyDescent="0.25">
      <c r="A49" s="209"/>
      <c r="B49" s="243"/>
      <c r="C49" s="240"/>
      <c r="D49" s="240"/>
      <c r="E49" s="214"/>
      <c r="F49" s="214"/>
      <c r="G49" s="214"/>
      <c r="H49" s="215"/>
      <c r="I49" s="305"/>
      <c r="J49" s="305"/>
      <c r="K49" s="455"/>
      <c r="L49" s="455"/>
      <c r="M49" s="443"/>
      <c r="N49" s="449"/>
      <c r="O49" s="449"/>
      <c r="P49" s="449"/>
      <c r="Q49" s="449"/>
      <c r="R49" s="449"/>
      <c r="S49" s="449"/>
      <c r="T49" s="455"/>
      <c r="U49" s="456"/>
      <c r="V49" s="456"/>
      <c r="W49" s="456"/>
      <c r="X49" s="456"/>
      <c r="Y49" s="456"/>
    </row>
    <row r="50" spans="1:25" s="213" customFormat="1" ht="8.25" customHeight="1" thickBot="1" x14ac:dyDescent="0.25">
      <c r="A50" s="244"/>
      <c r="B50" s="245"/>
      <c r="C50" s="245"/>
      <c r="D50" s="246"/>
      <c r="E50" s="245"/>
      <c r="F50" s="245"/>
      <c r="G50" s="245"/>
      <c r="H50" s="247"/>
      <c r="I50" s="300"/>
      <c r="J50" s="300"/>
      <c r="K50" s="447"/>
      <c r="L50" s="447"/>
      <c r="M50" s="448"/>
      <c r="N50" s="449"/>
      <c r="O50" s="449"/>
      <c r="P50" s="449"/>
      <c r="Q50" s="448"/>
      <c r="R50" s="448"/>
      <c r="S50" s="448"/>
      <c r="T50" s="447"/>
      <c r="U50" s="450"/>
      <c r="V50" s="450"/>
      <c r="W50" s="450"/>
      <c r="X50" s="450"/>
      <c r="Y50" s="450"/>
    </row>
    <row r="51" spans="1:25" s="248" customFormat="1" ht="15" customHeight="1" x14ac:dyDescent="0.2">
      <c r="I51" s="306"/>
      <c r="J51" s="306"/>
      <c r="K51" s="457"/>
      <c r="L51" s="457"/>
      <c r="M51" s="458"/>
      <c r="N51" s="459"/>
      <c r="O51" s="459"/>
      <c r="P51" s="459"/>
      <c r="Q51" s="458"/>
      <c r="R51" s="458"/>
      <c r="S51" s="458"/>
      <c r="T51" s="457"/>
      <c r="U51" s="457"/>
      <c r="V51" s="457"/>
      <c r="W51" s="457"/>
      <c r="X51" s="457"/>
      <c r="Y51" s="457"/>
    </row>
    <row r="52" spans="1:25" s="248" customFormat="1" ht="15" customHeight="1" x14ac:dyDescent="0.2">
      <c r="I52" s="306"/>
      <c r="J52" s="306"/>
      <c r="K52" s="457"/>
      <c r="L52" s="457"/>
      <c r="M52" s="458"/>
      <c r="N52" s="459"/>
      <c r="O52" s="459"/>
      <c r="P52" s="459"/>
      <c r="Q52" s="458"/>
      <c r="R52" s="458"/>
      <c r="S52" s="458"/>
      <c r="T52" s="457"/>
      <c r="U52" s="457"/>
      <c r="V52" s="457"/>
      <c r="W52" s="457"/>
      <c r="X52" s="457"/>
      <c r="Y52" s="457"/>
    </row>
    <row r="53" spans="1:25" s="248" customFormat="1" ht="15" customHeight="1" x14ac:dyDescent="0.2">
      <c r="I53" s="306"/>
      <c r="J53" s="306"/>
      <c r="K53" s="457"/>
      <c r="L53" s="457"/>
      <c r="M53" s="458"/>
      <c r="N53" s="459"/>
      <c r="O53" s="459"/>
      <c r="P53" s="459"/>
      <c r="Q53" s="458"/>
      <c r="R53" s="458"/>
      <c r="S53" s="458"/>
      <c r="T53" s="457"/>
      <c r="U53" s="457"/>
      <c r="V53" s="457"/>
      <c r="W53" s="457"/>
      <c r="X53" s="457"/>
      <c r="Y53" s="457"/>
    </row>
    <row r="54" spans="1:25" s="248" customFormat="1" ht="15" customHeight="1" x14ac:dyDescent="0.2">
      <c r="I54" s="306"/>
      <c r="J54" s="306"/>
      <c r="K54" s="457"/>
      <c r="L54" s="457"/>
      <c r="M54" s="458"/>
      <c r="N54" s="459"/>
      <c r="O54" s="459"/>
      <c r="P54" s="459"/>
      <c r="Q54" s="458"/>
      <c r="R54" s="458"/>
      <c r="S54" s="458"/>
      <c r="T54" s="457"/>
      <c r="U54" s="457"/>
      <c r="V54" s="457"/>
      <c r="W54" s="457"/>
      <c r="X54" s="457"/>
      <c r="Y54" s="457"/>
    </row>
    <row r="55" spans="1:25" ht="15" customHeight="1" x14ac:dyDescent="0.2"/>
    <row r="90" spans="12:17" x14ac:dyDescent="0.2">
      <c r="L90" s="447"/>
      <c r="M90" s="448"/>
      <c r="N90" s="449"/>
      <c r="P90" s="449"/>
      <c r="Q90" s="448"/>
    </row>
    <row r="91" spans="12:17" x14ac:dyDescent="0.2">
      <c r="L91" s="450"/>
      <c r="M91" s="448"/>
      <c r="N91" s="460"/>
      <c r="P91" s="460"/>
      <c r="Q91" s="461"/>
    </row>
    <row r="165" spans="16:19" x14ac:dyDescent="0.2">
      <c r="P165" s="449" t="s">
        <v>222</v>
      </c>
      <c r="Q165" s="448" t="s">
        <v>781</v>
      </c>
      <c r="R165" s="448" t="s">
        <v>66</v>
      </c>
    </row>
    <row r="167" spans="16:19" x14ac:dyDescent="0.2">
      <c r="P167" s="444" t="e">
        <f>+#REF!</f>
        <v>#REF!</v>
      </c>
      <c r="Q167" s="443" t="e">
        <f>+#REF!</f>
        <v>#REF!</v>
      </c>
      <c r="R167" s="443" t="e">
        <f>+#REF!</f>
        <v>#REF!</v>
      </c>
      <c r="S167" s="443" t="e">
        <f>+#REF!</f>
        <v>#REF!</v>
      </c>
    </row>
  </sheetData>
  <mergeCells count="11">
    <mergeCell ref="E48:G48"/>
    <mergeCell ref="A10:H10"/>
    <mergeCell ref="B28:C29"/>
    <mergeCell ref="B25:C27"/>
    <mergeCell ref="B33:C34"/>
    <mergeCell ref="D34:E34"/>
    <mergeCell ref="B17:C17"/>
    <mergeCell ref="B37:D38"/>
    <mergeCell ref="B39:D40"/>
    <mergeCell ref="B41:D42"/>
    <mergeCell ref="B35:G35"/>
  </mergeCells>
  <dataValidations count="3">
    <dataValidation type="decimal" allowBlank="1" showInputMessage="1" showErrorMessage="1" error="Please enter a positive number." sqref="G28:G30 G22:G25 E22:E30 E33 G33">
      <formula1>0</formula1>
      <formula2>999999999999999</formula2>
    </dataValidation>
    <dataValidation type="decimal" allowBlank="1" showInputMessage="1" showErrorMessage="1" error="Please enter a numerical value." sqref="G26:G27">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7">
      <formula1>J39=1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List2!$E$1:$E$98</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40"/>
  <sheetViews>
    <sheetView tabSelected="1" topLeftCell="A22" zoomScale="75" zoomScaleNormal="75" workbookViewId="0">
      <selection activeCell="R23" sqref="R23"/>
    </sheetView>
  </sheetViews>
  <sheetFormatPr defaultColWidth="8.85546875" defaultRowHeight="12.75" x14ac:dyDescent="0.2"/>
  <cols>
    <col min="1" max="1" width="3.7109375" style="312" customWidth="1"/>
    <col min="2" max="2" width="15.7109375" style="312" customWidth="1"/>
    <col min="3" max="3" width="28.42578125" style="312" customWidth="1"/>
    <col min="4" max="4" width="15.7109375" style="312" customWidth="1"/>
    <col min="5" max="5" width="17.85546875" style="312" customWidth="1"/>
    <col min="6" max="6" width="21.42578125" style="312" customWidth="1"/>
    <col min="7" max="7" width="1.7109375" style="312" customWidth="1"/>
    <col min="8" max="8" width="18.5703125" style="312" customWidth="1"/>
    <col min="9" max="9" width="4.140625" style="312" customWidth="1"/>
    <col min="10" max="10" width="18.5703125" style="312" customWidth="1"/>
    <col min="11" max="11" width="4.28515625" style="312" customWidth="1"/>
    <col min="12" max="12" width="22.5703125" style="312" customWidth="1"/>
    <col min="13" max="13" width="3.140625" style="316" customWidth="1"/>
    <col min="14" max="16384" width="8.85546875" style="312"/>
  </cols>
  <sheetData>
    <row r="1" spans="1:13" ht="20.100000000000001" customHeight="1" x14ac:dyDescent="0.2">
      <c r="A1" s="252"/>
      <c r="B1" s="253"/>
      <c r="C1" s="253"/>
      <c r="D1" s="253"/>
      <c r="E1" s="253"/>
      <c r="F1" s="253"/>
      <c r="G1" s="253"/>
      <c r="H1" s="253"/>
      <c r="I1" s="253"/>
      <c r="J1" s="253"/>
      <c r="K1" s="253"/>
      <c r="L1" s="253"/>
      <c r="M1" s="254"/>
    </row>
    <row r="2" spans="1:13" ht="20.100000000000001" customHeight="1" x14ac:dyDescent="0.2">
      <c r="A2" s="255"/>
      <c r="B2" s="256"/>
      <c r="C2" s="256"/>
      <c r="D2" s="256"/>
      <c r="E2" s="256"/>
      <c r="F2" s="256"/>
      <c r="G2" s="256"/>
      <c r="H2" s="256"/>
      <c r="I2" s="256"/>
      <c r="J2" s="256"/>
      <c r="K2" s="256"/>
      <c r="L2" s="256"/>
      <c r="M2" s="257"/>
    </row>
    <row r="3" spans="1:13" ht="20.100000000000001" customHeight="1" x14ac:dyDescent="0.2">
      <c r="A3" s="255"/>
      <c r="B3" s="256"/>
      <c r="C3" s="256"/>
      <c r="D3" s="256"/>
      <c r="E3" s="256"/>
      <c r="F3" s="256"/>
      <c r="G3" s="256"/>
      <c r="H3" s="256"/>
      <c r="I3" s="256"/>
      <c r="J3" s="256"/>
      <c r="K3" s="256"/>
      <c r="L3" s="256"/>
      <c r="M3" s="257"/>
    </row>
    <row r="4" spans="1:13" ht="23.25" x14ac:dyDescent="0.35">
      <c r="A4" s="255"/>
      <c r="B4" s="673" t="s">
        <v>926</v>
      </c>
      <c r="C4" s="673"/>
      <c r="D4" s="673"/>
      <c r="E4" s="673"/>
      <c r="F4" s="673"/>
      <c r="G4" s="673"/>
      <c r="H4" s="673"/>
      <c r="I4" s="673"/>
      <c r="J4" s="673"/>
      <c r="K4" s="673"/>
      <c r="L4" s="673"/>
      <c r="M4" s="257"/>
    </row>
    <row r="5" spans="1:13" ht="23.25" x14ac:dyDescent="0.35">
      <c r="A5" s="255"/>
      <c r="B5" s="674" t="s">
        <v>1032</v>
      </c>
      <c r="C5" s="674"/>
      <c r="D5" s="674"/>
      <c r="E5" s="674"/>
      <c r="F5" s="674"/>
      <c r="G5" s="674"/>
      <c r="H5" s="674"/>
      <c r="I5" s="674"/>
      <c r="J5" s="674"/>
      <c r="K5" s="674"/>
      <c r="L5" s="674"/>
      <c r="M5" s="257"/>
    </row>
    <row r="6" spans="1:13" s="313" customFormat="1" ht="15.75" x14ac:dyDescent="0.2">
      <c r="A6" s="255"/>
      <c r="B6" s="675" t="s">
        <v>927</v>
      </c>
      <c r="C6" s="675"/>
      <c r="D6" s="675"/>
      <c r="E6" s="675"/>
      <c r="F6" s="675"/>
      <c r="G6" s="675"/>
      <c r="H6" s="675"/>
      <c r="I6" s="675"/>
      <c r="J6" s="675"/>
      <c r="K6" s="675"/>
      <c r="L6" s="675"/>
      <c r="M6" s="257"/>
    </row>
    <row r="7" spans="1:13" s="313" customFormat="1" ht="12.75" customHeight="1" x14ac:dyDescent="0.2">
      <c r="A7" s="255"/>
      <c r="B7" s="373"/>
      <c r="C7" s="373"/>
      <c r="D7" s="373"/>
      <c r="E7" s="373"/>
      <c r="F7" s="373"/>
      <c r="G7" s="373"/>
      <c r="H7" s="373"/>
      <c r="I7" s="373"/>
      <c r="J7" s="373"/>
      <c r="K7" s="373"/>
      <c r="L7" s="373"/>
      <c r="M7" s="257"/>
    </row>
    <row r="8" spans="1:13" s="313" customFormat="1" ht="15.75" x14ac:dyDescent="0.2">
      <c r="A8" s="255"/>
      <c r="B8" s="676" t="s">
        <v>993</v>
      </c>
      <c r="C8" s="675"/>
      <c r="D8" s="675"/>
      <c r="E8" s="675"/>
      <c r="F8" s="675"/>
      <c r="G8" s="675"/>
      <c r="H8" s="675"/>
      <c r="I8" s="675"/>
      <c r="J8" s="675"/>
      <c r="K8" s="675"/>
      <c r="L8" s="675"/>
      <c r="M8" s="257"/>
    </row>
    <row r="9" spans="1:13" s="313" customFormat="1" ht="12.75" customHeight="1" x14ac:dyDescent="0.2">
      <c r="A9" s="255"/>
      <c r="B9" s="373"/>
      <c r="C9" s="373"/>
      <c r="D9" s="373"/>
      <c r="E9" s="373"/>
      <c r="F9" s="373"/>
      <c r="G9" s="373"/>
      <c r="H9" s="373"/>
      <c r="I9" s="373"/>
      <c r="J9" s="258"/>
      <c r="K9" s="373"/>
      <c r="L9" s="258"/>
      <c r="M9" s="257"/>
    </row>
    <row r="10" spans="1:13" s="313" customFormat="1" ht="15" customHeight="1" x14ac:dyDescent="0.2">
      <c r="A10" s="677" t="s">
        <v>928</v>
      </c>
      <c r="B10" s="678"/>
      <c r="C10" s="678"/>
      <c r="D10" s="678"/>
      <c r="E10" s="678"/>
      <c r="F10" s="678"/>
      <c r="G10" s="678"/>
      <c r="H10" s="678"/>
      <c r="I10" s="678"/>
      <c r="J10" s="678"/>
      <c r="K10" s="678"/>
      <c r="L10" s="678"/>
      <c r="M10" s="679"/>
    </row>
    <row r="11" spans="1:13" s="313" customFormat="1" ht="12.75" customHeight="1" x14ac:dyDescent="0.2">
      <c r="A11" s="374"/>
      <c r="B11" s="259"/>
      <c r="C11" s="259"/>
      <c r="D11" s="259"/>
      <c r="E11" s="259"/>
      <c r="F11" s="259"/>
      <c r="G11" s="259"/>
      <c r="H11" s="259"/>
      <c r="I11" s="259"/>
      <c r="J11" s="259"/>
      <c r="K11" s="259"/>
      <c r="L11" s="259"/>
      <c r="M11" s="375"/>
    </row>
    <row r="12" spans="1:13" s="313" customFormat="1" ht="15" customHeight="1" x14ac:dyDescent="0.2">
      <c r="A12" s="374"/>
      <c r="B12" s="671" t="s">
        <v>929</v>
      </c>
      <c r="C12" s="671"/>
      <c r="D12" s="671"/>
      <c r="E12" s="671"/>
      <c r="F12" s="671"/>
      <c r="G12" s="671"/>
      <c r="H12" s="671"/>
      <c r="I12" s="671"/>
      <c r="J12" s="671"/>
      <c r="K12" s="671"/>
      <c r="L12" s="671"/>
      <c r="M12" s="375"/>
    </row>
    <row r="13" spans="1:13" ht="12.75" customHeight="1" thickBot="1" x14ac:dyDescent="0.3">
      <c r="A13" s="260"/>
      <c r="B13" s="672"/>
      <c r="C13" s="672"/>
      <c r="D13" s="672"/>
      <c r="E13" s="672"/>
      <c r="F13" s="672"/>
      <c r="G13" s="672"/>
      <c r="H13" s="672"/>
      <c r="I13" s="672"/>
      <c r="J13" s="672"/>
      <c r="K13" s="672"/>
      <c r="L13" s="672"/>
      <c r="M13" s="261"/>
    </row>
    <row r="14" spans="1:13" s="314" customFormat="1" ht="63" x14ac:dyDescent="0.25">
      <c r="A14" s="267"/>
      <c r="B14" s="268"/>
      <c r="C14" s="268"/>
      <c r="D14" s="268"/>
      <c r="E14" s="268"/>
      <c r="F14" s="268"/>
      <c r="G14" s="268"/>
      <c r="H14" s="269" t="s">
        <v>930</v>
      </c>
      <c r="I14" s="266"/>
      <c r="J14" s="269" t="s">
        <v>931</v>
      </c>
      <c r="K14" s="266"/>
      <c r="L14" s="269" t="s">
        <v>932</v>
      </c>
      <c r="M14" s="270"/>
    </row>
    <row r="15" spans="1:13" ht="15.75" x14ac:dyDescent="0.25">
      <c r="A15" s="262"/>
      <c r="B15" s="264"/>
      <c r="C15" s="264"/>
      <c r="D15" s="264"/>
      <c r="E15" s="264"/>
      <c r="F15" s="264"/>
      <c r="G15" s="264"/>
      <c r="H15" s="271" t="s">
        <v>933</v>
      </c>
      <c r="I15" s="271"/>
      <c r="J15" s="271" t="s">
        <v>934</v>
      </c>
      <c r="K15" s="266"/>
      <c r="L15" s="271" t="s">
        <v>935</v>
      </c>
      <c r="M15" s="265"/>
    </row>
    <row r="16" spans="1:13" ht="15.75" x14ac:dyDescent="0.25">
      <c r="A16" s="262"/>
      <c r="B16" s="264"/>
      <c r="C16" s="264"/>
      <c r="D16" s="264"/>
      <c r="E16" s="264"/>
      <c r="F16" s="264"/>
      <c r="G16" s="264"/>
      <c r="H16" s="266" t="s">
        <v>607</v>
      </c>
      <c r="I16" s="266"/>
      <c r="J16" s="266" t="s">
        <v>607</v>
      </c>
      <c r="K16" s="266"/>
      <c r="L16" s="266" t="s">
        <v>607</v>
      </c>
      <c r="M16" s="265"/>
    </row>
    <row r="17" spans="1:13" ht="16.5" thickBot="1" x14ac:dyDescent="0.3">
      <c r="A17" s="262"/>
      <c r="B17" s="263" t="s">
        <v>936</v>
      </c>
      <c r="C17" s="263"/>
      <c r="D17" s="263"/>
      <c r="E17" s="263"/>
      <c r="F17" s="272"/>
      <c r="G17" s="272"/>
      <c r="H17" s="273"/>
      <c r="I17" s="273"/>
      <c r="J17" s="273"/>
      <c r="K17" s="273"/>
      <c r="L17" s="274"/>
      <c r="M17" s="265"/>
    </row>
    <row r="18" spans="1:13" ht="18.75" thickBot="1" x14ac:dyDescent="0.25">
      <c r="A18" s="262"/>
      <c r="B18" s="682" t="s">
        <v>937</v>
      </c>
      <c r="C18" s="683"/>
      <c r="D18" s="683"/>
      <c r="E18" s="683"/>
      <c r="F18" s="683"/>
      <c r="G18" s="272"/>
      <c r="H18" s="617">
        <f>Data!F435</f>
        <v>212744423</v>
      </c>
      <c r="I18" s="276"/>
      <c r="J18" s="617">
        <f>Data!F436</f>
        <v>592035072</v>
      </c>
      <c r="K18" s="277"/>
      <c r="L18" s="278">
        <f>+H18+J18</f>
        <v>804779495</v>
      </c>
      <c r="M18" s="265"/>
    </row>
    <row r="19" spans="1:13" ht="18" x14ac:dyDescent="0.2">
      <c r="A19" s="262"/>
      <c r="B19" s="683"/>
      <c r="C19" s="683"/>
      <c r="D19" s="683"/>
      <c r="E19" s="683"/>
      <c r="F19" s="683"/>
      <c r="G19" s="272"/>
      <c r="H19" s="279"/>
      <c r="I19" s="279"/>
      <c r="J19" s="279"/>
      <c r="K19" s="280"/>
      <c r="L19" s="281"/>
      <c r="M19" s="265"/>
    </row>
    <row r="20" spans="1:13" ht="18.75" thickBot="1" x14ac:dyDescent="0.25">
      <c r="A20" s="262"/>
      <c r="B20" s="279"/>
      <c r="C20" s="279"/>
      <c r="D20" s="279"/>
      <c r="E20" s="279"/>
      <c r="F20" s="279"/>
      <c r="G20" s="279"/>
      <c r="H20" s="279"/>
      <c r="I20" s="279"/>
      <c r="J20" s="279"/>
      <c r="K20" s="280"/>
      <c r="L20" s="281"/>
      <c r="M20" s="265"/>
    </row>
    <row r="21" spans="1:13" ht="18.75" thickBot="1" x14ac:dyDescent="0.25">
      <c r="A21" s="262"/>
      <c r="B21" s="680" t="s">
        <v>938</v>
      </c>
      <c r="C21" s="683"/>
      <c r="D21" s="683"/>
      <c r="E21" s="683"/>
      <c r="F21" s="683"/>
      <c r="G21" s="272"/>
      <c r="H21" s="275">
        <v>0</v>
      </c>
      <c r="I21" s="276"/>
      <c r="J21" s="275">
        <v>0</v>
      </c>
      <c r="K21" s="277"/>
      <c r="L21" s="278">
        <f>+H21+J21</f>
        <v>0</v>
      </c>
      <c r="M21" s="265"/>
    </row>
    <row r="22" spans="1:13" ht="18" x14ac:dyDescent="0.2">
      <c r="A22" s="262"/>
      <c r="B22" s="683"/>
      <c r="C22" s="683"/>
      <c r="D22" s="683"/>
      <c r="E22" s="683"/>
      <c r="F22" s="683"/>
      <c r="G22" s="272"/>
      <c r="H22" s="282"/>
      <c r="I22" s="282"/>
      <c r="J22" s="282"/>
      <c r="K22" s="280"/>
      <c r="L22" s="281"/>
      <c r="M22" s="265"/>
    </row>
    <row r="23" spans="1:13" ht="18.75" thickBot="1" x14ac:dyDescent="0.3">
      <c r="A23" s="262"/>
      <c r="B23" s="263" t="s">
        <v>939</v>
      </c>
      <c r="C23" s="263"/>
      <c r="D23" s="263"/>
      <c r="E23" s="263"/>
      <c r="F23" s="272"/>
      <c r="G23" s="272"/>
      <c r="H23" s="277"/>
      <c r="I23" s="277"/>
      <c r="J23" s="277"/>
      <c r="K23" s="273"/>
      <c r="L23" s="283"/>
      <c r="M23" s="265"/>
    </row>
    <row r="24" spans="1:13" ht="21" thickBot="1" x14ac:dyDescent="0.3">
      <c r="A24" s="262"/>
      <c r="B24" s="284" t="s">
        <v>940</v>
      </c>
      <c r="C24" s="263"/>
      <c r="D24" s="263"/>
      <c r="E24" s="263"/>
      <c r="F24" s="272"/>
      <c r="G24" s="272"/>
      <c r="H24" s="285">
        <v>2879204.5</v>
      </c>
      <c r="I24" s="286"/>
      <c r="J24" s="285">
        <v>2872144.1</v>
      </c>
      <c r="K24" s="273"/>
      <c r="L24" s="287" t="s">
        <v>941</v>
      </c>
      <c r="M24" s="265"/>
    </row>
    <row r="25" spans="1:13" ht="12.75" customHeight="1" x14ac:dyDescent="0.2">
      <c r="A25" s="262"/>
      <c r="B25" s="272"/>
      <c r="C25" s="272"/>
      <c r="D25" s="272"/>
      <c r="E25" s="272"/>
      <c r="F25" s="272"/>
      <c r="G25" s="272"/>
      <c r="H25" s="288"/>
      <c r="I25" s="288"/>
      <c r="J25" s="288"/>
      <c r="K25" s="273"/>
      <c r="L25" s="289"/>
      <c r="M25" s="265"/>
    </row>
    <row r="26" spans="1:13" ht="18.75" thickBot="1" x14ac:dyDescent="0.3">
      <c r="A26" s="262"/>
      <c r="B26" s="263" t="s">
        <v>942</v>
      </c>
      <c r="C26" s="263"/>
      <c r="D26" s="263"/>
      <c r="E26" s="263"/>
      <c r="F26" s="272"/>
      <c r="G26" s="272"/>
      <c r="H26" s="288"/>
      <c r="I26" s="288"/>
      <c r="J26" s="288"/>
      <c r="K26" s="273"/>
      <c r="L26" s="289"/>
      <c r="M26" s="265"/>
    </row>
    <row r="27" spans="1:13" s="315" customFormat="1" ht="21" thickBot="1" x14ac:dyDescent="0.25">
      <c r="A27" s="262"/>
      <c r="B27" s="684" t="s">
        <v>943</v>
      </c>
      <c r="C27" s="685"/>
      <c r="D27" s="685"/>
      <c r="E27" s="685"/>
      <c r="F27" s="685"/>
      <c r="G27" s="272"/>
      <c r="H27" s="290">
        <f>IF(H18=0,"",+H18/H24)</f>
        <v>73.890000866558808</v>
      </c>
      <c r="I27" s="291"/>
      <c r="J27" s="290">
        <f>IF(J18=0,"",+J18/J24)</f>
        <v>206.13000301760624</v>
      </c>
      <c r="K27" s="292"/>
      <c r="L27" s="293" t="s">
        <v>941</v>
      </c>
      <c r="M27" s="265"/>
    </row>
    <row r="28" spans="1:13" s="315" customFormat="1" ht="12.75" customHeight="1" thickBot="1" x14ac:dyDescent="0.25">
      <c r="A28" s="262"/>
      <c r="B28" s="372"/>
      <c r="C28" s="372"/>
      <c r="D28" s="372"/>
      <c r="E28" s="372"/>
      <c r="F28" s="294"/>
      <c r="G28" s="294"/>
      <c r="H28" s="292"/>
      <c r="I28" s="292"/>
      <c r="J28" s="292"/>
      <c r="K28" s="292"/>
      <c r="L28" s="295"/>
      <c r="M28" s="265"/>
    </row>
    <row r="29" spans="1:13" ht="18.75" thickBot="1" x14ac:dyDescent="0.25">
      <c r="A29" s="262"/>
      <c r="B29" s="680" t="s">
        <v>944</v>
      </c>
      <c r="C29" s="683"/>
      <c r="D29" s="683"/>
      <c r="E29" s="683"/>
      <c r="F29" s="683"/>
      <c r="G29" s="683"/>
      <c r="H29" s="683"/>
      <c r="I29" s="683"/>
      <c r="J29" s="683"/>
      <c r="K29" s="273"/>
      <c r="L29" s="296">
        <f>IF(+H27="","",ROUND(+H27+J27,2))</f>
        <v>280.02</v>
      </c>
      <c r="M29" s="265"/>
    </row>
    <row r="30" spans="1:13" x14ac:dyDescent="0.2">
      <c r="A30" s="262"/>
      <c r="B30" s="273"/>
      <c r="C30" s="273"/>
      <c r="D30" s="273"/>
      <c r="E30" s="273"/>
      <c r="F30" s="273"/>
      <c r="G30" s="273"/>
      <c r="H30" s="273"/>
      <c r="I30" s="273"/>
      <c r="J30" s="273"/>
      <c r="K30" s="273"/>
      <c r="L30" s="273"/>
      <c r="M30" s="265"/>
    </row>
    <row r="31" spans="1:13" ht="18" customHeight="1" x14ac:dyDescent="0.2">
      <c r="A31" s="262"/>
      <c r="B31" s="273"/>
      <c r="C31" s="273"/>
      <c r="D31" s="273"/>
      <c r="E31" s="273"/>
      <c r="F31" s="273"/>
      <c r="G31" s="273"/>
      <c r="H31" s="273"/>
      <c r="I31" s="273"/>
      <c r="J31" s="273"/>
      <c r="K31" s="273"/>
      <c r="L31" s="273"/>
      <c r="M31" s="265"/>
    </row>
    <row r="32" spans="1:13" ht="12.75" customHeight="1" thickBot="1" x14ac:dyDescent="0.25">
      <c r="A32" s="262"/>
      <c r="B32" s="297"/>
      <c r="C32" s="297"/>
      <c r="D32" s="297"/>
      <c r="E32" s="297"/>
      <c r="F32" s="297"/>
      <c r="G32" s="297"/>
      <c r="H32" s="297"/>
      <c r="I32" s="297"/>
      <c r="J32" s="297"/>
      <c r="K32" s="297"/>
      <c r="L32" s="297"/>
      <c r="M32" s="265"/>
    </row>
    <row r="33" spans="1:13" ht="21" customHeight="1" thickBot="1" x14ac:dyDescent="0.25">
      <c r="A33" s="262"/>
      <c r="B33" s="680" t="s">
        <v>945</v>
      </c>
      <c r="C33" s="681"/>
      <c r="D33" s="681"/>
      <c r="E33" s="681"/>
      <c r="F33" s="681"/>
      <c r="G33" s="297"/>
      <c r="H33" s="290">
        <f>IF(H18=0,"",+H18/H24)</f>
        <v>73.890000866558808</v>
      </c>
      <c r="I33" s="291"/>
      <c r="J33" s="293" t="s">
        <v>941</v>
      </c>
      <c r="K33" s="292"/>
      <c r="L33" s="293" t="s">
        <v>941</v>
      </c>
      <c r="M33" s="265"/>
    </row>
    <row r="34" spans="1:13" ht="15" x14ac:dyDescent="0.2">
      <c r="A34" s="262"/>
      <c r="B34" s="681"/>
      <c r="C34" s="681"/>
      <c r="D34" s="681"/>
      <c r="E34" s="681"/>
      <c r="F34" s="681"/>
      <c r="G34" s="297"/>
      <c r="H34" s="297"/>
      <c r="I34" s="297"/>
      <c r="J34" s="297"/>
      <c r="K34" s="297"/>
      <c r="L34" s="297"/>
      <c r="M34" s="265"/>
    </row>
    <row r="35" spans="1:13" ht="12.75" customHeight="1" thickBot="1" x14ac:dyDescent="0.25">
      <c r="A35" s="262"/>
      <c r="B35" s="297"/>
      <c r="C35" s="297"/>
      <c r="D35" s="297"/>
      <c r="E35" s="297"/>
      <c r="F35" s="297"/>
      <c r="G35" s="297"/>
      <c r="H35" s="297"/>
      <c r="I35" s="297"/>
      <c r="J35" s="297"/>
      <c r="K35" s="297"/>
      <c r="L35" s="297"/>
      <c r="M35" s="265"/>
    </row>
    <row r="36" spans="1:13" ht="21" thickBot="1" x14ac:dyDescent="0.25">
      <c r="A36" s="262"/>
      <c r="B36" s="680" t="s">
        <v>946</v>
      </c>
      <c r="C36" s="681"/>
      <c r="D36" s="681"/>
      <c r="E36" s="681"/>
      <c r="F36" s="681"/>
      <c r="G36" s="297"/>
      <c r="H36" s="293" t="s">
        <v>941</v>
      </c>
      <c r="I36" s="297"/>
      <c r="J36" s="290">
        <f>IF(J18=0,"",((J18/J24)+H33))</f>
        <v>280.02000388416502</v>
      </c>
      <c r="K36" s="297"/>
      <c r="L36" s="293" t="s">
        <v>941</v>
      </c>
      <c r="M36" s="265"/>
    </row>
    <row r="37" spans="1:13" ht="15" x14ac:dyDescent="0.2">
      <c r="A37" s="262"/>
      <c r="B37" s="680"/>
      <c r="C37" s="681"/>
      <c r="D37" s="681"/>
      <c r="E37" s="681"/>
      <c r="F37" s="681"/>
      <c r="G37" s="297"/>
      <c r="H37" s="297"/>
      <c r="I37" s="297"/>
      <c r="J37" s="297"/>
      <c r="K37" s="297"/>
      <c r="L37" s="297"/>
      <c r="M37" s="265"/>
    </row>
    <row r="38" spans="1:13" ht="15" x14ac:dyDescent="0.2">
      <c r="A38" s="262"/>
      <c r="B38" s="681"/>
      <c r="C38" s="681"/>
      <c r="D38" s="681"/>
      <c r="E38" s="681"/>
      <c r="F38" s="681"/>
      <c r="G38" s="297"/>
      <c r="H38" s="297"/>
      <c r="I38" s="297"/>
      <c r="J38" s="297"/>
      <c r="K38" s="297"/>
      <c r="L38" s="297"/>
      <c r="M38" s="265"/>
    </row>
    <row r="39" spans="1:13" ht="15.75" thickBot="1" x14ac:dyDescent="0.25">
      <c r="A39" s="376"/>
      <c r="B39" s="377"/>
      <c r="C39" s="378"/>
      <c r="D39" s="378"/>
      <c r="E39" s="378"/>
      <c r="F39" s="378"/>
      <c r="G39" s="378"/>
      <c r="H39" s="378"/>
      <c r="I39" s="378"/>
      <c r="J39" s="378"/>
      <c r="K39" s="378"/>
      <c r="L39" s="378"/>
      <c r="M39" s="379"/>
    </row>
    <row r="40" spans="1:13" x14ac:dyDescent="0.2">
      <c r="B40" s="316"/>
      <c r="C40" s="316"/>
      <c r="D40" s="316"/>
      <c r="E40" s="316"/>
      <c r="F40" s="316"/>
      <c r="G40" s="316"/>
      <c r="H40" s="316"/>
      <c r="I40" s="316"/>
      <c r="J40" s="316"/>
      <c r="K40" s="316"/>
      <c r="L40" s="316"/>
    </row>
  </sheetData>
  <mergeCells count="13">
    <mergeCell ref="B36:F38"/>
    <mergeCell ref="B18:F19"/>
    <mergeCell ref="B21:F22"/>
    <mergeCell ref="B27:F27"/>
    <mergeCell ref="B29:J29"/>
    <mergeCell ref="B33:F34"/>
    <mergeCell ref="B12:L12"/>
    <mergeCell ref="B13:L13"/>
    <mergeCell ref="B4:L4"/>
    <mergeCell ref="B5:L5"/>
    <mergeCell ref="B6:L6"/>
    <mergeCell ref="B8:L8"/>
    <mergeCell ref="A10:M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A447"/>
  <sheetViews>
    <sheetView zoomScale="80" zoomScaleNormal="80" workbookViewId="0">
      <pane xSplit="4" ySplit="5" topLeftCell="E429" activePane="bottomRight" state="frozen"/>
      <selection pane="topRight" activeCell="E1" sqref="E1"/>
      <selection pane="bottomLeft" activeCell="A6" sqref="A6"/>
      <selection pane="bottomRight" activeCell="X435" sqref="X435:X436"/>
    </sheetView>
  </sheetViews>
  <sheetFormatPr defaultColWidth="8.85546875" defaultRowHeight="12.75" x14ac:dyDescent="0.2"/>
  <cols>
    <col min="1" max="1" width="8.85546875" style="85"/>
    <col min="2" max="2" width="77.140625" style="399" bestFit="1" customWidth="1"/>
    <col min="3" max="3" width="9" style="399" customWidth="1"/>
    <col min="4" max="4" width="3.5703125" style="121" customWidth="1"/>
    <col min="5" max="5" width="24.140625" style="121" customWidth="1"/>
    <col min="6" max="6" width="23.140625" style="85" customWidth="1"/>
    <col min="7" max="11" width="18.85546875" style="85" customWidth="1"/>
    <col min="12" max="12" width="18.140625" style="85" customWidth="1"/>
    <col min="13" max="23" width="18.85546875" style="85" customWidth="1"/>
    <col min="24" max="27" width="22.85546875" style="85" customWidth="1"/>
    <col min="28" max="28" width="27.7109375" style="85" customWidth="1"/>
    <col min="29" max="40" width="18.85546875" style="85" customWidth="1"/>
    <col min="41" max="42" width="8.85546875" style="85"/>
    <col min="43" max="43" width="11.28515625" style="85" customWidth="1"/>
    <col min="44" max="16384" width="8.85546875" style="85"/>
  </cols>
  <sheetData>
    <row r="1" spans="1:53" ht="20.25" x14ac:dyDescent="0.3">
      <c r="A1" s="308" t="s">
        <v>960</v>
      </c>
      <c r="B1" s="393"/>
      <c r="E1" s="345">
        <v>3</v>
      </c>
      <c r="F1" s="345">
        <v>4</v>
      </c>
      <c r="G1" s="345">
        <v>5</v>
      </c>
      <c r="H1" s="345">
        <v>6</v>
      </c>
      <c r="I1" s="345">
        <v>8</v>
      </c>
      <c r="J1" s="345">
        <v>9</v>
      </c>
      <c r="K1" s="345">
        <v>11</v>
      </c>
      <c r="L1" s="345">
        <v>12</v>
      </c>
      <c r="M1" s="345">
        <v>13</v>
      </c>
      <c r="N1" s="345">
        <v>14</v>
      </c>
      <c r="O1" s="345">
        <v>15</v>
      </c>
      <c r="P1" s="345">
        <v>16</v>
      </c>
      <c r="Q1" s="345">
        <v>17</v>
      </c>
      <c r="R1" s="345">
        <v>18</v>
      </c>
      <c r="S1" s="345">
        <v>19</v>
      </c>
      <c r="T1" s="345">
        <v>20</v>
      </c>
      <c r="U1" s="345">
        <v>22</v>
      </c>
      <c r="V1" s="345">
        <v>23</v>
      </c>
      <c r="W1" s="345">
        <v>25</v>
      </c>
      <c r="X1" s="345">
        <v>26</v>
      </c>
      <c r="Y1" s="345">
        <v>29</v>
      </c>
      <c r="Z1" s="345">
        <v>32</v>
      </c>
      <c r="AA1" s="345">
        <v>34</v>
      </c>
      <c r="AB1" s="345">
        <v>37</v>
      </c>
      <c r="AC1" s="345">
        <v>38</v>
      </c>
      <c r="AD1" s="345">
        <v>42</v>
      </c>
      <c r="AE1" s="345">
        <v>45</v>
      </c>
      <c r="AF1" s="345">
        <v>48</v>
      </c>
      <c r="AG1" s="345">
        <v>50</v>
      </c>
      <c r="AH1" s="345">
        <v>52</v>
      </c>
      <c r="AI1" s="345">
        <v>53</v>
      </c>
      <c r="AJ1" s="345">
        <v>54</v>
      </c>
      <c r="AK1" s="345">
        <v>55</v>
      </c>
      <c r="AL1" s="345">
        <v>56</v>
      </c>
      <c r="AM1" s="345">
        <v>57</v>
      </c>
      <c r="AO1" s="465"/>
      <c r="AP1" s="465"/>
      <c r="AQ1"/>
      <c r="AS1" s="465"/>
      <c r="AT1"/>
      <c r="AV1" s="465"/>
      <c r="AW1"/>
      <c r="AY1" s="465"/>
      <c r="BA1" s="465"/>
    </row>
    <row r="2" spans="1:53" s="343" customFormat="1" ht="20.25" x14ac:dyDescent="0.3">
      <c r="B2" s="394"/>
      <c r="C2" s="401"/>
      <c r="D2" s="344"/>
      <c r="E2" s="345"/>
    </row>
    <row r="3" spans="1:53" s="307" customFormat="1" ht="13.15" customHeight="1" x14ac:dyDescent="0.2">
      <c r="A3" s="320">
        <v>1</v>
      </c>
      <c r="B3" s="395">
        <v>2</v>
      </c>
      <c r="C3" s="395">
        <v>3</v>
      </c>
      <c r="D3" s="321">
        <v>4</v>
      </c>
      <c r="E3" s="321">
        <v>5</v>
      </c>
      <c r="F3" s="321">
        <v>6</v>
      </c>
      <c r="G3" s="321">
        <v>7</v>
      </c>
      <c r="H3" s="321">
        <v>8</v>
      </c>
      <c r="I3" s="321">
        <v>9</v>
      </c>
      <c r="J3" s="321">
        <v>10</v>
      </c>
      <c r="K3" s="321">
        <v>11</v>
      </c>
      <c r="L3" s="321">
        <v>12</v>
      </c>
      <c r="M3" s="321">
        <v>13</v>
      </c>
      <c r="N3" s="321">
        <v>14</v>
      </c>
      <c r="O3" s="321">
        <v>15</v>
      </c>
      <c r="P3" s="321">
        <v>16</v>
      </c>
      <c r="Q3" s="321">
        <v>17</v>
      </c>
      <c r="R3" s="321">
        <v>18</v>
      </c>
      <c r="S3" s="321">
        <v>19</v>
      </c>
      <c r="T3" s="321">
        <v>20</v>
      </c>
      <c r="U3" s="321">
        <v>21</v>
      </c>
      <c r="V3" s="321">
        <v>22</v>
      </c>
      <c r="W3" s="321">
        <v>23</v>
      </c>
      <c r="X3" s="321">
        <v>24</v>
      </c>
      <c r="Y3" s="321">
        <v>25</v>
      </c>
      <c r="Z3" s="321">
        <v>26</v>
      </c>
      <c r="AA3" s="321">
        <v>27</v>
      </c>
      <c r="AB3" s="321">
        <v>28</v>
      </c>
      <c r="AC3" s="321">
        <v>29</v>
      </c>
      <c r="AD3" s="321">
        <v>30</v>
      </c>
      <c r="AE3" s="321">
        <v>31</v>
      </c>
      <c r="AF3" s="321">
        <v>32</v>
      </c>
      <c r="AG3" s="321">
        <v>33</v>
      </c>
      <c r="AH3" s="321">
        <v>34</v>
      </c>
      <c r="AI3" s="321">
        <v>35</v>
      </c>
      <c r="AJ3" s="321">
        <v>36</v>
      </c>
      <c r="AK3" s="321">
        <v>37</v>
      </c>
      <c r="AL3" s="321">
        <v>38</v>
      </c>
      <c r="AM3" s="321">
        <v>39</v>
      </c>
    </row>
    <row r="4" spans="1:53" s="322" customFormat="1" ht="67.150000000000006" customHeight="1" x14ac:dyDescent="0.2">
      <c r="A4" s="337" t="s">
        <v>610</v>
      </c>
      <c r="B4" s="396" t="s">
        <v>70</v>
      </c>
      <c r="C4" s="396" t="s">
        <v>947</v>
      </c>
      <c r="D4" s="337"/>
      <c r="E4" s="689" t="s">
        <v>973</v>
      </c>
      <c r="F4" s="689"/>
      <c r="G4" s="687" t="s">
        <v>967</v>
      </c>
      <c r="H4" s="687"/>
      <c r="I4" s="689" t="s">
        <v>1026</v>
      </c>
      <c r="J4" s="689"/>
      <c r="K4" s="687" t="s">
        <v>957</v>
      </c>
      <c r="L4" s="687"/>
      <c r="M4" s="689" t="s">
        <v>958</v>
      </c>
      <c r="N4" s="689"/>
      <c r="O4" s="689" t="s">
        <v>975</v>
      </c>
      <c r="P4" s="689"/>
      <c r="Q4" s="687" t="s">
        <v>976</v>
      </c>
      <c r="R4" s="687"/>
      <c r="S4" s="689" t="s">
        <v>1027</v>
      </c>
      <c r="T4" s="689"/>
      <c r="U4" s="689" t="s">
        <v>1028</v>
      </c>
      <c r="V4" s="689"/>
      <c r="W4" s="689" t="s">
        <v>1030</v>
      </c>
      <c r="X4" s="689"/>
      <c r="Y4" s="464" t="s">
        <v>981</v>
      </c>
      <c r="Z4" s="464" t="s">
        <v>1031</v>
      </c>
      <c r="AA4" s="464" t="s">
        <v>1033</v>
      </c>
      <c r="AB4" s="341" t="s">
        <v>849</v>
      </c>
      <c r="AC4" s="339" t="s">
        <v>850</v>
      </c>
      <c r="AD4" s="686" t="s">
        <v>851</v>
      </c>
      <c r="AE4" s="686"/>
      <c r="AF4" s="686"/>
      <c r="AG4" s="339" t="s">
        <v>1035</v>
      </c>
      <c r="AH4" s="686" t="s">
        <v>984</v>
      </c>
      <c r="AI4" s="686"/>
      <c r="AJ4" s="687" t="s">
        <v>985</v>
      </c>
      <c r="AK4" s="687"/>
      <c r="AL4" s="686" t="s">
        <v>986</v>
      </c>
      <c r="AM4" s="688"/>
    </row>
    <row r="5" spans="1:53" s="319" customFormat="1" ht="13.15" customHeight="1" x14ac:dyDescent="0.2">
      <c r="A5" s="358"/>
      <c r="B5" s="397"/>
      <c r="C5" s="397"/>
      <c r="D5" s="358"/>
      <c r="E5" s="359" t="s">
        <v>972</v>
      </c>
      <c r="F5" s="359" t="s">
        <v>1032</v>
      </c>
      <c r="G5" s="340" t="s">
        <v>972</v>
      </c>
      <c r="H5" s="340" t="s">
        <v>1032</v>
      </c>
      <c r="I5" s="359" t="s">
        <v>972</v>
      </c>
      <c r="J5" s="359" t="s">
        <v>1032</v>
      </c>
      <c r="K5" s="340" t="s">
        <v>972</v>
      </c>
      <c r="L5" s="340" t="s">
        <v>1032</v>
      </c>
      <c r="M5" s="359" t="s">
        <v>972</v>
      </c>
      <c r="N5" s="359" t="s">
        <v>1032</v>
      </c>
      <c r="O5" s="359" t="s">
        <v>972</v>
      </c>
      <c r="P5" s="359" t="s">
        <v>1032</v>
      </c>
      <c r="Q5" s="340" t="s">
        <v>972</v>
      </c>
      <c r="R5" s="340" t="s">
        <v>1032</v>
      </c>
      <c r="S5" s="359" t="s">
        <v>972</v>
      </c>
      <c r="T5" s="359" t="s">
        <v>1032</v>
      </c>
      <c r="U5" s="359" t="s">
        <v>972</v>
      </c>
      <c r="V5" s="359" t="s">
        <v>1032</v>
      </c>
      <c r="W5" s="340" t="s">
        <v>972</v>
      </c>
      <c r="X5" s="340" t="s">
        <v>1032</v>
      </c>
      <c r="Y5" s="340"/>
      <c r="Z5" s="340"/>
      <c r="AA5" s="340"/>
      <c r="AB5" s="359"/>
      <c r="AC5" s="340"/>
      <c r="AD5" s="359" t="s">
        <v>923</v>
      </c>
      <c r="AE5" s="359" t="s">
        <v>67</v>
      </c>
      <c r="AF5" s="359" t="s">
        <v>68</v>
      </c>
      <c r="AG5" s="340"/>
      <c r="AH5" s="359" t="s">
        <v>2</v>
      </c>
      <c r="AI5" s="359" t="s">
        <v>924</v>
      </c>
      <c r="AJ5" s="340" t="s">
        <v>2</v>
      </c>
      <c r="AK5" s="340" t="s">
        <v>970</v>
      </c>
      <c r="AL5" s="359" t="s">
        <v>2</v>
      </c>
      <c r="AM5" s="360" t="s">
        <v>970</v>
      </c>
    </row>
    <row r="6" spans="1:53" s="466" customFormat="1" ht="15.75" x14ac:dyDescent="0.2">
      <c r="A6" s="487" t="s">
        <v>956</v>
      </c>
      <c r="B6" s="488" t="s">
        <v>925</v>
      </c>
      <c r="C6" s="473"/>
      <c r="D6" s="474"/>
      <c r="E6" s="479">
        <v>26081643303.623581</v>
      </c>
      <c r="F6" s="479">
        <v>27643039623.547729</v>
      </c>
      <c r="G6" s="479">
        <v>445064645.56</v>
      </c>
      <c r="H6" s="479">
        <v>485474127.70999998</v>
      </c>
      <c r="I6" s="479">
        <v>25662913969.06358</v>
      </c>
      <c r="J6" s="479">
        <v>27157565495.83773</v>
      </c>
      <c r="K6" s="479">
        <v>1239063384.7591319</v>
      </c>
      <c r="L6" s="479">
        <v>1243450402.5399997</v>
      </c>
      <c r="M6" s="479">
        <v>17353933.125320796</v>
      </c>
      <c r="N6" s="479">
        <v>17677189.235007431</v>
      </c>
      <c r="O6" s="484">
        <v>98.055544366317463</v>
      </c>
      <c r="P6" s="484">
        <v>98.116761717139028</v>
      </c>
      <c r="Q6" s="479">
        <v>35185.704999999994</v>
      </c>
      <c r="R6" s="479">
        <v>35243.360000000008</v>
      </c>
      <c r="S6" s="479">
        <v>17051679.299999993</v>
      </c>
      <c r="T6" s="479">
        <v>17379528.999999993</v>
      </c>
      <c r="U6" s="480">
        <v>1529.5644988833205</v>
      </c>
      <c r="V6" s="480">
        <v>1590.5517130842695</v>
      </c>
      <c r="W6" s="480">
        <v>1505.0080122644338</v>
      </c>
      <c r="X6" s="480">
        <v>1562.6180373379361</v>
      </c>
      <c r="Y6" s="481">
        <v>552179382.35238075</v>
      </c>
      <c r="Z6" s="480">
        <v>31.771826633068191</v>
      </c>
      <c r="AA6" s="480">
        <v>2.11</v>
      </c>
      <c r="AB6" s="482" t="s">
        <v>298</v>
      </c>
      <c r="AC6" s="482" t="s">
        <v>298</v>
      </c>
      <c r="AD6" s="482" t="s">
        <v>298</v>
      </c>
      <c r="AE6" s="482" t="s">
        <v>298</v>
      </c>
      <c r="AF6" s="482" t="s">
        <v>298</v>
      </c>
      <c r="AG6" s="485">
        <v>1590.52</v>
      </c>
      <c r="AH6" s="483">
        <v>10196</v>
      </c>
      <c r="AI6" s="483">
        <v>7862454.4300000016</v>
      </c>
      <c r="AJ6" s="483">
        <v>14</v>
      </c>
      <c r="AK6" s="483">
        <v>236752.41999999998</v>
      </c>
      <c r="AL6" s="483">
        <v>8840</v>
      </c>
      <c r="AM6" s="595">
        <v>7954373.5799999982</v>
      </c>
      <c r="AO6" s="467"/>
    </row>
    <row r="7" spans="1:53" s="329" customFormat="1" ht="15.75" thickBot="1" x14ac:dyDescent="0.25">
      <c r="A7" s="361"/>
      <c r="B7" s="342"/>
      <c r="C7" s="342"/>
      <c r="D7" s="328"/>
      <c r="E7" s="328"/>
      <c r="F7" s="328"/>
      <c r="G7" s="328"/>
      <c r="H7" s="328"/>
      <c r="I7" s="328"/>
      <c r="J7" s="328"/>
      <c r="K7" s="328"/>
      <c r="L7" s="328"/>
      <c r="M7" s="328"/>
      <c r="N7" s="328"/>
      <c r="O7" s="469"/>
      <c r="P7" s="469"/>
      <c r="Q7" s="328"/>
      <c r="R7" s="328"/>
      <c r="S7" s="328"/>
      <c r="T7" s="328"/>
      <c r="U7" s="327"/>
      <c r="V7" s="327"/>
      <c r="W7" s="328"/>
      <c r="X7" s="328"/>
      <c r="Y7" s="328"/>
      <c r="Z7" s="328"/>
      <c r="AA7" s="328"/>
      <c r="AB7" s="328"/>
      <c r="AC7" s="328"/>
      <c r="AD7" s="328"/>
      <c r="AE7" s="328"/>
      <c r="AF7" s="593"/>
      <c r="AG7" s="594"/>
      <c r="AH7" s="593"/>
      <c r="AI7" s="593"/>
      <c r="AJ7" s="593"/>
      <c r="AK7" s="593"/>
      <c r="AL7" s="593"/>
      <c r="AM7" s="596"/>
      <c r="AO7" s="330"/>
      <c r="AQ7" s="371"/>
    </row>
    <row r="8" spans="1:53" s="329" customFormat="1" ht="15.75" thickBot="1" x14ac:dyDescent="0.25">
      <c r="A8" s="362" t="s">
        <v>754</v>
      </c>
      <c r="B8" s="398" t="s">
        <v>753</v>
      </c>
      <c r="C8" s="342" t="s">
        <v>779</v>
      </c>
      <c r="D8" s="328"/>
      <c r="E8" s="326">
        <v>6047640</v>
      </c>
      <c r="F8" s="326">
        <v>6213030</v>
      </c>
      <c r="G8" s="326">
        <v>364870</v>
      </c>
      <c r="H8" s="326">
        <v>364870</v>
      </c>
      <c r="I8" s="326">
        <v>5682770</v>
      </c>
      <c r="J8" s="530">
        <v>5848160</v>
      </c>
      <c r="K8" s="326">
        <v>257210</v>
      </c>
      <c r="L8" s="326">
        <v>265800</v>
      </c>
      <c r="M8" s="486">
        <v>21155.26</v>
      </c>
      <c r="N8" s="531">
        <v>21347.73</v>
      </c>
      <c r="O8" s="469">
        <v>97</v>
      </c>
      <c r="P8" s="469">
        <v>97</v>
      </c>
      <c r="Q8" s="486">
        <v>0</v>
      </c>
      <c r="R8" s="531">
        <v>0</v>
      </c>
      <c r="S8" s="486">
        <v>20520.599999999999</v>
      </c>
      <c r="T8" s="536">
        <v>20707.3</v>
      </c>
      <c r="U8" s="327">
        <v>294.70999999999998</v>
      </c>
      <c r="V8" s="538">
        <v>300.04000000000002</v>
      </c>
      <c r="W8" s="357">
        <v>276.93</v>
      </c>
      <c r="X8" s="539">
        <v>282.42</v>
      </c>
      <c r="Y8" s="587">
        <v>0</v>
      </c>
      <c r="Z8" s="610">
        <v>0</v>
      </c>
      <c r="AA8" s="610">
        <v>0</v>
      </c>
      <c r="AB8" s="530" t="s">
        <v>0</v>
      </c>
      <c r="AC8" s="530" t="s">
        <v>0</v>
      </c>
      <c r="AD8" s="530">
        <v>1255.5899999999999</v>
      </c>
      <c r="AE8" s="609">
        <v>153.91</v>
      </c>
      <c r="AF8" s="530">
        <v>0</v>
      </c>
      <c r="AG8" s="530">
        <v>1709.54</v>
      </c>
      <c r="AH8" s="530">
        <v>3</v>
      </c>
      <c r="AI8" s="531">
        <v>8890.9</v>
      </c>
      <c r="AJ8" s="530">
        <v>0</v>
      </c>
      <c r="AK8" s="531">
        <v>0</v>
      </c>
      <c r="AL8" s="530">
        <v>2</v>
      </c>
      <c r="AM8" s="597">
        <v>8871.1999999999989</v>
      </c>
      <c r="AO8" s="330"/>
      <c r="AQ8" s="370"/>
    </row>
    <row r="9" spans="1:53" s="329" customFormat="1" ht="15.75" thickBot="1" x14ac:dyDescent="0.25">
      <c r="A9" s="362" t="s">
        <v>756</v>
      </c>
      <c r="B9" s="398" t="s">
        <v>755</v>
      </c>
      <c r="C9" s="342" t="s">
        <v>779</v>
      </c>
      <c r="D9" s="328"/>
      <c r="E9" s="326">
        <v>6511484</v>
      </c>
      <c r="F9" s="326">
        <v>6833083</v>
      </c>
      <c r="G9" s="326">
        <v>1797647</v>
      </c>
      <c r="H9" s="326">
        <v>1913535</v>
      </c>
      <c r="I9" s="326">
        <v>4713837</v>
      </c>
      <c r="J9" s="530">
        <v>4919548</v>
      </c>
      <c r="K9" s="326">
        <v>0</v>
      </c>
      <c r="L9" s="326">
        <v>0</v>
      </c>
      <c r="M9" s="486">
        <v>30226.33</v>
      </c>
      <c r="N9" s="531">
        <v>30642.74</v>
      </c>
      <c r="O9" s="469">
        <v>97.5</v>
      </c>
      <c r="P9" s="469">
        <v>98.5</v>
      </c>
      <c r="Q9" s="486">
        <v>0</v>
      </c>
      <c r="R9" s="531">
        <v>0</v>
      </c>
      <c r="S9" s="486">
        <v>29470.7</v>
      </c>
      <c r="T9" s="536">
        <v>30183.1</v>
      </c>
      <c r="U9" s="327">
        <v>220.95</v>
      </c>
      <c r="V9" s="538">
        <v>226.39</v>
      </c>
      <c r="W9" s="357">
        <v>159.94999999999999</v>
      </c>
      <c r="X9" s="539">
        <v>162.99</v>
      </c>
      <c r="Y9" s="587">
        <v>0</v>
      </c>
      <c r="Z9" s="610">
        <v>0</v>
      </c>
      <c r="AA9" s="610">
        <v>0</v>
      </c>
      <c r="AB9" s="530" t="s">
        <v>0</v>
      </c>
      <c r="AC9" s="530" t="s">
        <v>0</v>
      </c>
      <c r="AD9" s="530">
        <v>1281.02</v>
      </c>
      <c r="AE9" s="609">
        <v>220.77</v>
      </c>
      <c r="AF9" s="530">
        <v>0</v>
      </c>
      <c r="AG9" s="530">
        <v>1728.1799999999998</v>
      </c>
      <c r="AH9" s="530">
        <v>62</v>
      </c>
      <c r="AI9" s="531">
        <v>30183.1</v>
      </c>
      <c r="AJ9" s="530">
        <v>0</v>
      </c>
      <c r="AK9" s="531">
        <v>0</v>
      </c>
      <c r="AL9" s="530">
        <v>61</v>
      </c>
      <c r="AM9" s="597">
        <v>30165.7</v>
      </c>
      <c r="AO9" s="330"/>
      <c r="AQ9" s="370"/>
    </row>
    <row r="10" spans="1:53" s="329" customFormat="1" ht="15.75" thickBot="1" x14ac:dyDescent="0.25">
      <c r="A10" s="362" t="s">
        <v>758</v>
      </c>
      <c r="B10" s="398" t="s">
        <v>757</v>
      </c>
      <c r="C10" s="342" t="s">
        <v>779</v>
      </c>
      <c r="D10" s="328"/>
      <c r="E10" s="326">
        <v>7356041</v>
      </c>
      <c r="F10" s="326">
        <v>7785275</v>
      </c>
      <c r="G10" s="326">
        <v>1665496</v>
      </c>
      <c r="H10" s="326">
        <v>1798083</v>
      </c>
      <c r="I10" s="326">
        <v>5690545</v>
      </c>
      <c r="J10" s="530">
        <v>5987192</v>
      </c>
      <c r="K10" s="326">
        <v>0</v>
      </c>
      <c r="L10" s="326">
        <v>0</v>
      </c>
      <c r="M10" s="486">
        <v>37932.210000000006</v>
      </c>
      <c r="N10" s="531">
        <v>38634.68</v>
      </c>
      <c r="O10" s="469">
        <v>99</v>
      </c>
      <c r="P10" s="469">
        <v>99</v>
      </c>
      <c r="Q10" s="486">
        <v>1.2</v>
      </c>
      <c r="R10" s="531">
        <v>1.2</v>
      </c>
      <c r="S10" s="486">
        <v>37554.1</v>
      </c>
      <c r="T10" s="536">
        <v>38249.5</v>
      </c>
      <c r="U10" s="327">
        <v>195.88</v>
      </c>
      <c r="V10" s="538">
        <v>203.54</v>
      </c>
      <c r="W10" s="357">
        <v>151.53</v>
      </c>
      <c r="X10" s="539">
        <v>156.53</v>
      </c>
      <c r="Y10" s="587">
        <v>0</v>
      </c>
      <c r="Z10" s="610">
        <v>0</v>
      </c>
      <c r="AA10" s="610">
        <v>0</v>
      </c>
      <c r="AB10" s="530" t="s">
        <v>0</v>
      </c>
      <c r="AC10" s="530" t="s">
        <v>0</v>
      </c>
      <c r="AD10" s="530">
        <v>1211.6600000000001</v>
      </c>
      <c r="AE10" s="609">
        <v>180.6</v>
      </c>
      <c r="AF10" s="530">
        <v>72.58</v>
      </c>
      <c r="AG10" s="530">
        <v>1668.3799999999999</v>
      </c>
      <c r="AH10" s="530">
        <v>34</v>
      </c>
      <c r="AI10" s="531">
        <v>38249.5</v>
      </c>
      <c r="AJ10" s="530">
        <v>0</v>
      </c>
      <c r="AK10" s="531">
        <v>0</v>
      </c>
      <c r="AL10" s="530">
        <v>31</v>
      </c>
      <c r="AM10" s="597">
        <v>36870.949999999997</v>
      </c>
      <c r="AO10" s="330"/>
      <c r="AQ10" s="370"/>
    </row>
    <row r="11" spans="1:53" s="329" customFormat="1" ht="15.75" thickBot="1" x14ac:dyDescent="0.25">
      <c r="A11" s="362" t="s">
        <v>760</v>
      </c>
      <c r="B11" s="398" t="s">
        <v>759</v>
      </c>
      <c r="C11" s="342" t="s">
        <v>779</v>
      </c>
      <c r="D11" s="328"/>
      <c r="E11" s="326">
        <v>13397557</v>
      </c>
      <c r="F11" s="326">
        <v>14244303</v>
      </c>
      <c r="G11" s="326">
        <v>3783762</v>
      </c>
      <c r="H11" s="326">
        <v>4061274</v>
      </c>
      <c r="I11" s="326">
        <v>9613795</v>
      </c>
      <c r="J11" s="530">
        <v>10183029</v>
      </c>
      <c r="K11" s="326">
        <v>210164</v>
      </c>
      <c r="L11" s="326">
        <v>167705</v>
      </c>
      <c r="M11" s="486">
        <v>58151.9</v>
      </c>
      <c r="N11" s="531">
        <v>59814.9</v>
      </c>
      <c r="O11" s="469">
        <v>99.4</v>
      </c>
      <c r="P11" s="469">
        <v>99.4</v>
      </c>
      <c r="Q11" s="486">
        <v>0</v>
      </c>
      <c r="R11" s="531">
        <v>0</v>
      </c>
      <c r="S11" s="486">
        <v>57803</v>
      </c>
      <c r="T11" s="536">
        <v>59456</v>
      </c>
      <c r="U11" s="327">
        <v>231.78</v>
      </c>
      <c r="V11" s="538">
        <v>239.58</v>
      </c>
      <c r="W11" s="357">
        <v>166.32</v>
      </c>
      <c r="X11" s="539">
        <v>171.27</v>
      </c>
      <c r="Y11" s="587">
        <v>0</v>
      </c>
      <c r="Z11" s="610">
        <v>0</v>
      </c>
      <c r="AA11" s="610">
        <v>0</v>
      </c>
      <c r="AB11" s="530" t="s">
        <v>0</v>
      </c>
      <c r="AC11" s="530" t="s">
        <v>0</v>
      </c>
      <c r="AD11" s="530">
        <v>1255.5899999999999</v>
      </c>
      <c r="AE11" s="609">
        <v>153.91</v>
      </c>
      <c r="AF11" s="530">
        <v>0</v>
      </c>
      <c r="AG11" s="530">
        <v>1649.08</v>
      </c>
      <c r="AH11" s="530">
        <v>31</v>
      </c>
      <c r="AI11" s="531">
        <v>59456</v>
      </c>
      <c r="AJ11" s="530">
        <v>0</v>
      </c>
      <c r="AK11" s="531">
        <v>0</v>
      </c>
      <c r="AL11" s="530">
        <v>27</v>
      </c>
      <c r="AM11" s="597">
        <v>59232</v>
      </c>
      <c r="AO11" s="330"/>
      <c r="AQ11" s="370"/>
    </row>
    <row r="12" spans="1:53" s="329" customFormat="1" ht="15.75" thickBot="1" x14ac:dyDescent="0.25">
      <c r="A12" s="362" t="s">
        <v>762</v>
      </c>
      <c r="B12" s="398" t="s">
        <v>761</v>
      </c>
      <c r="C12" s="342" t="s">
        <v>779</v>
      </c>
      <c r="D12" s="328"/>
      <c r="E12" s="326">
        <v>5879029</v>
      </c>
      <c r="F12" s="326">
        <v>6158037</v>
      </c>
      <c r="G12" s="326">
        <v>275486</v>
      </c>
      <c r="H12" s="326">
        <v>284750</v>
      </c>
      <c r="I12" s="326">
        <v>5603543</v>
      </c>
      <c r="J12" s="530">
        <v>5873287</v>
      </c>
      <c r="K12" s="326">
        <v>0</v>
      </c>
      <c r="L12" s="326">
        <v>0</v>
      </c>
      <c r="M12" s="486">
        <v>32226.3</v>
      </c>
      <c r="N12" s="531">
        <v>32782.5</v>
      </c>
      <c r="O12" s="469">
        <v>99.1</v>
      </c>
      <c r="P12" s="469">
        <v>99.1</v>
      </c>
      <c r="Q12" s="486">
        <v>0</v>
      </c>
      <c r="R12" s="531">
        <v>58.7</v>
      </c>
      <c r="S12" s="486">
        <v>31936.3</v>
      </c>
      <c r="T12" s="536">
        <v>32546.2</v>
      </c>
      <c r="U12" s="327">
        <v>184.09</v>
      </c>
      <c r="V12" s="538">
        <v>189.21</v>
      </c>
      <c r="W12" s="357">
        <v>175.46</v>
      </c>
      <c r="X12" s="539">
        <v>180.46</v>
      </c>
      <c r="Y12" s="587">
        <v>0</v>
      </c>
      <c r="Z12" s="610">
        <v>0</v>
      </c>
      <c r="AA12" s="610">
        <v>0</v>
      </c>
      <c r="AB12" s="530" t="s">
        <v>0</v>
      </c>
      <c r="AC12" s="530" t="s">
        <v>0</v>
      </c>
      <c r="AD12" s="530">
        <v>1351.97</v>
      </c>
      <c r="AE12" s="609">
        <v>183.42</v>
      </c>
      <c r="AF12" s="530">
        <v>75.290000000000006</v>
      </c>
      <c r="AG12" s="530">
        <v>1799.89</v>
      </c>
      <c r="AH12" s="530">
        <v>2</v>
      </c>
      <c r="AI12" s="531">
        <v>4194.8</v>
      </c>
      <c r="AJ12" s="530">
        <v>0</v>
      </c>
      <c r="AK12" s="531">
        <v>0</v>
      </c>
      <c r="AL12" s="530">
        <v>2</v>
      </c>
      <c r="AM12" s="597">
        <v>4194.8</v>
      </c>
      <c r="AO12" s="330"/>
      <c r="AQ12" s="370"/>
    </row>
    <row r="13" spans="1:53" s="329" customFormat="1" ht="15.75" thickBot="1" x14ac:dyDescent="0.25">
      <c r="A13" s="362" t="s">
        <v>764</v>
      </c>
      <c r="B13" s="398" t="s">
        <v>763</v>
      </c>
      <c r="C13" s="342" t="s">
        <v>779</v>
      </c>
      <c r="D13" s="328"/>
      <c r="E13" s="326">
        <v>7957122</v>
      </c>
      <c r="F13" s="326">
        <v>8313363.5999999996</v>
      </c>
      <c r="G13" s="326">
        <v>1394622</v>
      </c>
      <c r="H13" s="326">
        <v>1433926.42</v>
      </c>
      <c r="I13" s="326">
        <v>6562500</v>
      </c>
      <c r="J13" s="530">
        <v>6879437.1799999997</v>
      </c>
      <c r="K13" s="326">
        <v>241000</v>
      </c>
      <c r="L13" s="326">
        <v>250000</v>
      </c>
      <c r="M13" s="486">
        <v>44191.919191919194</v>
      </c>
      <c r="N13" s="531">
        <v>45122.898989898989</v>
      </c>
      <c r="O13" s="469">
        <v>99</v>
      </c>
      <c r="P13" s="469">
        <v>99</v>
      </c>
      <c r="Q13" s="486">
        <v>0</v>
      </c>
      <c r="R13" s="531">
        <v>0</v>
      </c>
      <c r="S13" s="486">
        <v>43750</v>
      </c>
      <c r="T13" s="536">
        <v>44671.7</v>
      </c>
      <c r="U13" s="327">
        <v>181.88</v>
      </c>
      <c r="V13" s="538">
        <v>186.1</v>
      </c>
      <c r="W13" s="357">
        <v>150</v>
      </c>
      <c r="X13" s="539">
        <v>154</v>
      </c>
      <c r="Y13" s="587">
        <v>0</v>
      </c>
      <c r="Z13" s="610">
        <v>0</v>
      </c>
      <c r="AA13" s="610">
        <v>0</v>
      </c>
      <c r="AB13" s="530" t="s">
        <v>0</v>
      </c>
      <c r="AC13" s="530" t="s">
        <v>0</v>
      </c>
      <c r="AD13" s="530">
        <v>1178.82</v>
      </c>
      <c r="AE13" s="609">
        <v>157.15</v>
      </c>
      <c r="AF13" s="530">
        <v>73.349999999999994</v>
      </c>
      <c r="AG13" s="530">
        <v>1595.4199999999998</v>
      </c>
      <c r="AH13" s="530">
        <v>39</v>
      </c>
      <c r="AI13" s="531">
        <v>28132.9</v>
      </c>
      <c r="AJ13" s="530">
        <v>0</v>
      </c>
      <c r="AK13" s="531">
        <v>0</v>
      </c>
      <c r="AL13" s="530">
        <v>39</v>
      </c>
      <c r="AM13" s="597">
        <v>28132.9</v>
      </c>
      <c r="AO13" s="330"/>
      <c r="AQ13" s="370"/>
    </row>
    <row r="14" spans="1:53" s="329" customFormat="1" ht="15.75" thickBot="1" x14ac:dyDescent="0.25">
      <c r="A14" s="362" t="s">
        <v>766</v>
      </c>
      <c r="B14" s="398" t="s">
        <v>765</v>
      </c>
      <c r="C14" s="342" t="s">
        <v>779</v>
      </c>
      <c r="D14" s="328"/>
      <c r="E14" s="326">
        <v>15454689</v>
      </c>
      <c r="F14" s="326">
        <v>16409974</v>
      </c>
      <c r="G14" s="326">
        <v>4986889</v>
      </c>
      <c r="H14" s="326">
        <v>5338574</v>
      </c>
      <c r="I14" s="326">
        <v>10467800</v>
      </c>
      <c r="J14" s="530">
        <v>11071400</v>
      </c>
      <c r="K14" s="326">
        <v>0</v>
      </c>
      <c r="L14" s="326">
        <v>0</v>
      </c>
      <c r="M14" s="486">
        <v>70114.600000000006</v>
      </c>
      <c r="N14" s="531">
        <v>71829.899999999994</v>
      </c>
      <c r="O14" s="469">
        <v>98.4</v>
      </c>
      <c r="P14" s="469">
        <v>98.4</v>
      </c>
      <c r="Q14" s="486">
        <v>416.7</v>
      </c>
      <c r="R14" s="531">
        <v>426</v>
      </c>
      <c r="S14" s="486">
        <v>69409.5</v>
      </c>
      <c r="T14" s="536">
        <v>71106.600000000006</v>
      </c>
      <c r="U14" s="327">
        <v>222.66</v>
      </c>
      <c r="V14" s="538">
        <v>230.78</v>
      </c>
      <c r="W14" s="357">
        <v>150.81</v>
      </c>
      <c r="X14" s="539">
        <v>155.69999999999999</v>
      </c>
      <c r="Y14" s="587">
        <v>0</v>
      </c>
      <c r="Z14" s="610">
        <v>0</v>
      </c>
      <c r="AA14" s="610">
        <v>0</v>
      </c>
      <c r="AB14" s="530" t="s">
        <v>0</v>
      </c>
      <c r="AC14" s="530" t="s">
        <v>0</v>
      </c>
      <c r="AD14" s="530">
        <v>1218.08</v>
      </c>
      <c r="AE14" s="609">
        <v>170.28</v>
      </c>
      <c r="AF14" s="530">
        <v>60.88</v>
      </c>
      <c r="AG14" s="530">
        <v>1680.02</v>
      </c>
      <c r="AH14" s="530">
        <v>112</v>
      </c>
      <c r="AI14" s="531">
        <v>71106.600000000006</v>
      </c>
      <c r="AJ14" s="530">
        <v>0</v>
      </c>
      <c r="AK14" s="531">
        <v>0</v>
      </c>
      <c r="AL14" s="530">
        <v>90</v>
      </c>
      <c r="AM14" s="597">
        <v>70130.3</v>
      </c>
      <c r="AO14" s="330"/>
      <c r="AQ14" s="370"/>
    </row>
    <row r="15" spans="1:53" s="329" customFormat="1" ht="15.75" thickBot="1" x14ac:dyDescent="0.25">
      <c r="A15" s="362" t="s">
        <v>768</v>
      </c>
      <c r="B15" s="398" t="s">
        <v>767</v>
      </c>
      <c r="C15" s="342" t="s">
        <v>779</v>
      </c>
      <c r="D15" s="328"/>
      <c r="E15" s="326">
        <v>7189669</v>
      </c>
      <c r="F15" s="326">
        <v>7545630</v>
      </c>
      <c r="G15" s="326">
        <v>2423167</v>
      </c>
      <c r="H15" s="326">
        <v>2546886</v>
      </c>
      <c r="I15" s="326">
        <v>4766502</v>
      </c>
      <c r="J15" s="530">
        <v>4998744</v>
      </c>
      <c r="K15" s="326">
        <v>0</v>
      </c>
      <c r="L15" s="326">
        <v>0</v>
      </c>
      <c r="M15" s="486">
        <v>31978.400000000001</v>
      </c>
      <c r="N15" s="531">
        <v>32432</v>
      </c>
      <c r="O15" s="469">
        <v>99.5</v>
      </c>
      <c r="P15" s="469">
        <v>99.5</v>
      </c>
      <c r="Q15" s="486">
        <v>201.5</v>
      </c>
      <c r="R15" s="531">
        <v>219.1</v>
      </c>
      <c r="S15" s="486">
        <v>32020</v>
      </c>
      <c r="T15" s="536">
        <v>32488.9</v>
      </c>
      <c r="U15" s="327">
        <v>224.54</v>
      </c>
      <c r="V15" s="538">
        <v>232.25</v>
      </c>
      <c r="W15" s="357">
        <v>148.86000000000001</v>
      </c>
      <c r="X15" s="539">
        <v>153.86000000000001</v>
      </c>
      <c r="Y15" s="587">
        <v>0</v>
      </c>
      <c r="Z15" s="610">
        <v>0</v>
      </c>
      <c r="AA15" s="610">
        <v>0</v>
      </c>
      <c r="AB15" s="530" t="s">
        <v>0</v>
      </c>
      <c r="AC15" s="530" t="s">
        <v>0</v>
      </c>
      <c r="AD15" s="530">
        <v>1183.5</v>
      </c>
      <c r="AE15" s="609">
        <v>176.85</v>
      </c>
      <c r="AF15" s="530">
        <v>0</v>
      </c>
      <c r="AG15" s="530">
        <v>1592.6</v>
      </c>
      <c r="AH15" s="530">
        <v>75</v>
      </c>
      <c r="AI15" s="531">
        <v>32488.9</v>
      </c>
      <c r="AJ15" s="530">
        <v>0</v>
      </c>
      <c r="AK15" s="531">
        <v>0</v>
      </c>
      <c r="AL15" s="530">
        <v>70</v>
      </c>
      <c r="AM15" s="597">
        <v>32249.4</v>
      </c>
      <c r="AO15" s="330"/>
      <c r="AQ15" s="370"/>
    </row>
    <row r="16" spans="1:53" s="329" customFormat="1" ht="15.75" thickBot="1" x14ac:dyDescent="0.25">
      <c r="A16" s="362" t="s">
        <v>769</v>
      </c>
      <c r="B16" s="398" t="s">
        <v>195</v>
      </c>
      <c r="C16" s="342" t="s">
        <v>951</v>
      </c>
      <c r="D16" s="328"/>
      <c r="E16" s="326">
        <v>49314019</v>
      </c>
      <c r="F16" s="326">
        <v>53505147</v>
      </c>
      <c r="G16" s="326">
        <v>0</v>
      </c>
      <c r="H16" s="326">
        <v>0</v>
      </c>
      <c r="I16" s="326">
        <v>49314019</v>
      </c>
      <c r="J16" s="530">
        <v>53505147</v>
      </c>
      <c r="K16" s="326">
        <v>11282437</v>
      </c>
      <c r="L16" s="326">
        <v>12052794</v>
      </c>
      <c r="M16" s="486">
        <v>47457.3</v>
      </c>
      <c r="N16" s="531">
        <v>48986.06</v>
      </c>
      <c r="O16" s="469">
        <v>96.391000000000005</v>
      </c>
      <c r="P16" s="469">
        <v>96.503219999999999</v>
      </c>
      <c r="Q16" s="486">
        <v>0</v>
      </c>
      <c r="R16" s="531">
        <v>0</v>
      </c>
      <c r="S16" s="486">
        <v>45744.6</v>
      </c>
      <c r="T16" s="536">
        <v>47273.1</v>
      </c>
      <c r="U16" s="327">
        <v>1078.03</v>
      </c>
      <c r="V16" s="538">
        <v>1131.83</v>
      </c>
      <c r="W16" s="357">
        <v>1078.03</v>
      </c>
      <c r="X16" s="539">
        <v>1131.83</v>
      </c>
      <c r="Y16" s="587">
        <v>1528812</v>
      </c>
      <c r="Z16" s="610">
        <v>32.339998857701318</v>
      </c>
      <c r="AA16" s="610">
        <v>3</v>
      </c>
      <c r="AB16" s="530" t="s">
        <v>0</v>
      </c>
      <c r="AC16" s="530" t="s">
        <v>0</v>
      </c>
      <c r="AD16" s="530">
        <v>280.02</v>
      </c>
      <c r="AE16" s="609">
        <v>0</v>
      </c>
      <c r="AF16" s="530">
        <v>0</v>
      </c>
      <c r="AG16" s="530">
        <v>1411.85</v>
      </c>
      <c r="AH16" s="530">
        <v>0</v>
      </c>
      <c r="AI16" s="531">
        <v>0</v>
      </c>
      <c r="AJ16" s="530">
        <v>0</v>
      </c>
      <c r="AK16" s="531">
        <v>0</v>
      </c>
      <c r="AL16" s="530">
        <v>0</v>
      </c>
      <c r="AM16" s="597">
        <v>0</v>
      </c>
      <c r="AO16" s="330"/>
      <c r="AQ16" s="370"/>
    </row>
    <row r="17" spans="1:43" s="329" customFormat="1" ht="15.75" thickBot="1" x14ac:dyDescent="0.25">
      <c r="A17" s="362" t="s">
        <v>771</v>
      </c>
      <c r="B17" s="398" t="s">
        <v>770</v>
      </c>
      <c r="C17" s="342" t="s">
        <v>951</v>
      </c>
      <c r="D17" s="328"/>
      <c r="E17" s="326">
        <v>151707677</v>
      </c>
      <c r="F17" s="326">
        <v>160559880</v>
      </c>
      <c r="G17" s="326">
        <v>0</v>
      </c>
      <c r="H17" s="326">
        <v>0</v>
      </c>
      <c r="I17" s="326">
        <v>151707677</v>
      </c>
      <c r="J17" s="530">
        <v>160559880</v>
      </c>
      <c r="K17" s="326">
        <v>12030741</v>
      </c>
      <c r="L17" s="326">
        <v>11812635</v>
      </c>
      <c r="M17" s="486">
        <v>137306.6</v>
      </c>
      <c r="N17" s="531">
        <v>141150.29999999999</v>
      </c>
      <c r="O17" s="469">
        <v>98.5</v>
      </c>
      <c r="P17" s="469">
        <v>98.5</v>
      </c>
      <c r="Q17" s="486">
        <v>77</v>
      </c>
      <c r="R17" s="531">
        <v>16</v>
      </c>
      <c r="S17" s="486">
        <v>135324</v>
      </c>
      <c r="T17" s="536">
        <v>139049</v>
      </c>
      <c r="U17" s="327">
        <v>1121.07</v>
      </c>
      <c r="V17" s="538">
        <v>1154.7</v>
      </c>
      <c r="W17" s="357">
        <v>1121.07</v>
      </c>
      <c r="X17" s="539">
        <v>1154.7</v>
      </c>
      <c r="Y17" s="587">
        <v>4676218</v>
      </c>
      <c r="Z17" s="610">
        <v>33.630000934922222</v>
      </c>
      <c r="AA17" s="610">
        <v>3</v>
      </c>
      <c r="AB17" s="530" t="s">
        <v>0</v>
      </c>
      <c r="AC17" s="530" t="s">
        <v>0</v>
      </c>
      <c r="AD17" s="530">
        <v>280.02</v>
      </c>
      <c r="AE17" s="609">
        <v>0</v>
      </c>
      <c r="AF17" s="530">
        <v>0</v>
      </c>
      <c r="AG17" s="530">
        <v>1434.72</v>
      </c>
      <c r="AH17" s="530">
        <v>0</v>
      </c>
      <c r="AI17" s="531">
        <v>0</v>
      </c>
      <c r="AJ17" s="530">
        <v>0</v>
      </c>
      <c r="AK17" s="531">
        <v>0</v>
      </c>
      <c r="AL17" s="530">
        <v>0</v>
      </c>
      <c r="AM17" s="597">
        <v>0</v>
      </c>
      <c r="AO17" s="330"/>
      <c r="AQ17" s="370"/>
    </row>
    <row r="18" spans="1:43" s="329" customFormat="1" ht="15.75" thickBot="1" x14ac:dyDescent="0.25">
      <c r="A18" s="362" t="s">
        <v>773</v>
      </c>
      <c r="B18" s="398" t="s">
        <v>772</v>
      </c>
      <c r="C18" s="342" t="s">
        <v>848</v>
      </c>
      <c r="D18" s="328"/>
      <c r="E18" s="326">
        <v>78392700</v>
      </c>
      <c r="F18" s="326">
        <v>85104254</v>
      </c>
      <c r="G18" s="326">
        <v>380701</v>
      </c>
      <c r="H18" s="326">
        <v>392294</v>
      </c>
      <c r="I18" s="326">
        <v>78011999</v>
      </c>
      <c r="J18" s="530">
        <v>84711960</v>
      </c>
      <c r="K18" s="326">
        <v>11257528</v>
      </c>
      <c r="L18" s="326">
        <v>10732860</v>
      </c>
      <c r="M18" s="486">
        <v>63399.1</v>
      </c>
      <c r="N18" s="531">
        <v>65628.3</v>
      </c>
      <c r="O18" s="469">
        <v>95</v>
      </c>
      <c r="P18" s="469">
        <v>95</v>
      </c>
      <c r="Q18" s="486">
        <v>0</v>
      </c>
      <c r="R18" s="531">
        <v>0</v>
      </c>
      <c r="S18" s="486">
        <v>60229.1</v>
      </c>
      <c r="T18" s="536">
        <v>62346.9</v>
      </c>
      <c r="U18" s="327">
        <v>1301.58</v>
      </c>
      <c r="V18" s="538">
        <v>1365.01</v>
      </c>
      <c r="W18" s="357">
        <v>1295.25</v>
      </c>
      <c r="X18" s="539">
        <v>1358.72</v>
      </c>
      <c r="Y18" s="587">
        <v>2422800</v>
      </c>
      <c r="Z18" s="610">
        <v>38.859991435019225</v>
      </c>
      <c r="AA18" s="610">
        <v>3</v>
      </c>
      <c r="AB18" s="530" t="s">
        <v>0</v>
      </c>
      <c r="AC18" s="530" t="s">
        <v>0</v>
      </c>
      <c r="AD18" s="530">
        <v>0</v>
      </c>
      <c r="AE18" s="609">
        <v>158.16</v>
      </c>
      <c r="AF18" s="530">
        <v>68.959999999999994</v>
      </c>
      <c r="AG18" s="530">
        <v>1592.13</v>
      </c>
      <c r="AH18" s="530">
        <v>17</v>
      </c>
      <c r="AI18" s="531">
        <v>10544.2</v>
      </c>
      <c r="AJ18" s="530">
        <v>0</v>
      </c>
      <c r="AK18" s="531">
        <v>0</v>
      </c>
      <c r="AL18" s="530">
        <v>16</v>
      </c>
      <c r="AM18" s="597">
        <v>10477.299999999999</v>
      </c>
      <c r="AO18" s="330"/>
      <c r="AQ18" s="370"/>
    </row>
    <row r="19" spans="1:43" s="329" customFormat="1" ht="15.75" thickBot="1" x14ac:dyDescent="0.25">
      <c r="A19" s="362" t="s">
        <v>775</v>
      </c>
      <c r="B19" s="398" t="s">
        <v>774</v>
      </c>
      <c r="C19" s="342" t="s">
        <v>779</v>
      </c>
      <c r="D19" s="328"/>
      <c r="E19" s="326">
        <v>4121363</v>
      </c>
      <c r="F19" s="326">
        <v>4250139</v>
      </c>
      <c r="G19" s="326">
        <v>95946</v>
      </c>
      <c r="H19" s="326">
        <v>100331</v>
      </c>
      <c r="I19" s="326">
        <v>4025417</v>
      </c>
      <c r="J19" s="530">
        <v>4149808</v>
      </c>
      <c r="K19" s="326">
        <v>0</v>
      </c>
      <c r="L19" s="326">
        <v>0</v>
      </c>
      <c r="M19" s="486">
        <v>19129.3</v>
      </c>
      <c r="N19" s="531">
        <v>19276.16</v>
      </c>
      <c r="O19" s="469">
        <v>97</v>
      </c>
      <c r="P19" s="469">
        <v>97</v>
      </c>
      <c r="Q19" s="486">
        <v>0</v>
      </c>
      <c r="R19" s="531">
        <v>0</v>
      </c>
      <c r="S19" s="486">
        <v>18555.400000000001</v>
      </c>
      <c r="T19" s="536">
        <v>18697.900000000001</v>
      </c>
      <c r="U19" s="327">
        <v>222.11</v>
      </c>
      <c r="V19" s="538">
        <v>227.31</v>
      </c>
      <c r="W19" s="357">
        <v>216.94</v>
      </c>
      <c r="X19" s="539">
        <v>221.94</v>
      </c>
      <c r="Y19" s="587">
        <v>0</v>
      </c>
      <c r="Z19" s="610">
        <v>0</v>
      </c>
      <c r="AA19" s="610">
        <v>0</v>
      </c>
      <c r="AB19" s="530" t="s">
        <v>0</v>
      </c>
      <c r="AC19" s="530" t="s">
        <v>0</v>
      </c>
      <c r="AD19" s="530">
        <v>1281.02</v>
      </c>
      <c r="AE19" s="609">
        <v>220.77</v>
      </c>
      <c r="AF19" s="530">
        <v>0</v>
      </c>
      <c r="AG19" s="530">
        <v>1729.1</v>
      </c>
      <c r="AH19" s="530">
        <v>3</v>
      </c>
      <c r="AI19" s="531">
        <v>3578.4</v>
      </c>
      <c r="AJ19" s="530">
        <v>0</v>
      </c>
      <c r="AK19" s="531">
        <v>0</v>
      </c>
      <c r="AL19" s="530">
        <v>3</v>
      </c>
      <c r="AM19" s="597">
        <v>3578.4</v>
      </c>
      <c r="AO19" s="330"/>
      <c r="AQ19" s="370"/>
    </row>
    <row r="20" spans="1:43" s="329" customFormat="1" ht="15.75" thickBot="1" x14ac:dyDescent="0.25">
      <c r="A20" s="362" t="s">
        <v>777</v>
      </c>
      <c r="B20" s="398" t="s">
        <v>776</v>
      </c>
      <c r="C20" s="342" t="s">
        <v>779</v>
      </c>
      <c r="D20" s="328"/>
      <c r="E20" s="326">
        <v>15483214</v>
      </c>
      <c r="F20" s="326">
        <v>16020488</v>
      </c>
      <c r="G20" s="326">
        <v>379032</v>
      </c>
      <c r="H20" s="326">
        <v>382250</v>
      </c>
      <c r="I20" s="326">
        <v>15104182</v>
      </c>
      <c r="J20" s="530">
        <v>15638238</v>
      </c>
      <c r="K20" s="326">
        <v>0</v>
      </c>
      <c r="L20" s="326">
        <v>0</v>
      </c>
      <c r="M20" s="486">
        <v>59169.1</v>
      </c>
      <c r="N20" s="531">
        <v>60261.5</v>
      </c>
      <c r="O20" s="469">
        <v>99</v>
      </c>
      <c r="P20" s="469">
        <v>98.68</v>
      </c>
      <c r="Q20" s="486">
        <v>0</v>
      </c>
      <c r="R20" s="531">
        <v>0</v>
      </c>
      <c r="S20" s="486">
        <v>58577.4</v>
      </c>
      <c r="T20" s="536">
        <v>59466</v>
      </c>
      <c r="U20" s="327">
        <v>264.32</v>
      </c>
      <c r="V20" s="538">
        <v>269.41000000000003</v>
      </c>
      <c r="W20" s="357">
        <v>257.85000000000002</v>
      </c>
      <c r="X20" s="539">
        <v>262.98</v>
      </c>
      <c r="Y20" s="587">
        <v>0</v>
      </c>
      <c r="Z20" s="610">
        <v>0</v>
      </c>
      <c r="AA20" s="610">
        <v>0</v>
      </c>
      <c r="AB20" s="530" t="s">
        <v>0</v>
      </c>
      <c r="AC20" s="530" t="s">
        <v>0</v>
      </c>
      <c r="AD20" s="530">
        <v>1163.7</v>
      </c>
      <c r="AE20" s="609">
        <v>157.05000000000001</v>
      </c>
      <c r="AF20" s="530">
        <v>69.03</v>
      </c>
      <c r="AG20" s="530">
        <v>1659.19</v>
      </c>
      <c r="AH20" s="530">
        <v>8</v>
      </c>
      <c r="AI20" s="531">
        <v>18737.900000000001</v>
      </c>
      <c r="AJ20" s="530">
        <v>0</v>
      </c>
      <c r="AK20" s="531">
        <v>0</v>
      </c>
      <c r="AL20" s="530">
        <v>8</v>
      </c>
      <c r="AM20" s="597">
        <v>18737.900000000001</v>
      </c>
      <c r="AO20" s="330"/>
      <c r="AQ20" s="370"/>
    </row>
    <row r="21" spans="1:43" s="329" customFormat="1" ht="15.75" thickBot="1" x14ac:dyDescent="0.25">
      <c r="A21" s="362" t="s">
        <v>778</v>
      </c>
      <c r="B21" s="398" t="s">
        <v>599</v>
      </c>
      <c r="C21" s="342" t="s">
        <v>779</v>
      </c>
      <c r="D21" s="328"/>
      <c r="E21" s="326">
        <v>7880611</v>
      </c>
      <c r="F21" s="326">
        <v>8314143</v>
      </c>
      <c r="G21" s="326">
        <v>1201671</v>
      </c>
      <c r="H21" s="326">
        <v>1252689</v>
      </c>
      <c r="I21" s="326">
        <v>6678940</v>
      </c>
      <c r="J21" s="530">
        <v>7061454</v>
      </c>
      <c r="K21" s="326">
        <v>0</v>
      </c>
      <c r="L21" s="326">
        <v>0</v>
      </c>
      <c r="M21" s="486">
        <v>64041</v>
      </c>
      <c r="N21" s="531">
        <v>64670.31</v>
      </c>
      <c r="O21" s="469">
        <v>98</v>
      </c>
      <c r="P21" s="469">
        <v>98</v>
      </c>
      <c r="Q21" s="486">
        <v>0</v>
      </c>
      <c r="R21" s="531">
        <v>0</v>
      </c>
      <c r="S21" s="486">
        <v>62760.2</v>
      </c>
      <c r="T21" s="536">
        <v>63376.9</v>
      </c>
      <c r="U21" s="327">
        <v>125.57</v>
      </c>
      <c r="V21" s="538">
        <v>131.19</v>
      </c>
      <c r="W21" s="357">
        <v>106.42</v>
      </c>
      <c r="X21" s="539">
        <v>111.42</v>
      </c>
      <c r="Y21" s="587">
        <v>0</v>
      </c>
      <c r="Z21" s="610">
        <v>0</v>
      </c>
      <c r="AA21" s="610">
        <v>0</v>
      </c>
      <c r="AB21" s="530" t="s">
        <v>0</v>
      </c>
      <c r="AC21" s="530" t="s">
        <v>0</v>
      </c>
      <c r="AD21" s="530">
        <v>1133.0999999999999</v>
      </c>
      <c r="AE21" s="609">
        <v>165.46</v>
      </c>
      <c r="AF21" s="530">
        <v>63.84</v>
      </c>
      <c r="AG21" s="530">
        <v>1493.59</v>
      </c>
      <c r="AH21" s="530">
        <v>53</v>
      </c>
      <c r="AI21" s="531">
        <v>34631.599999999999</v>
      </c>
      <c r="AJ21" s="530">
        <v>0</v>
      </c>
      <c r="AK21" s="531">
        <v>0</v>
      </c>
      <c r="AL21" s="530">
        <v>41</v>
      </c>
      <c r="AM21" s="597">
        <v>34096.5</v>
      </c>
      <c r="AO21" s="330"/>
      <c r="AQ21" s="370"/>
    </row>
    <row r="22" spans="1:43" s="329" customFormat="1" ht="15.75" thickBot="1" x14ac:dyDescent="0.25">
      <c r="A22" s="362" t="s">
        <v>313</v>
      </c>
      <c r="B22" s="398" t="s">
        <v>312</v>
      </c>
      <c r="C22" s="342" t="s">
        <v>779</v>
      </c>
      <c r="D22" s="328"/>
      <c r="E22" s="326">
        <v>6283164</v>
      </c>
      <c r="F22" s="326">
        <v>6582841</v>
      </c>
      <c r="G22" s="326">
        <v>976176</v>
      </c>
      <c r="H22" s="326">
        <v>1038127</v>
      </c>
      <c r="I22" s="326">
        <v>5306988</v>
      </c>
      <c r="J22" s="530">
        <v>5544714</v>
      </c>
      <c r="K22" s="326">
        <v>466566</v>
      </c>
      <c r="L22" s="326">
        <v>475900</v>
      </c>
      <c r="M22" s="486">
        <v>33754.800000000003</v>
      </c>
      <c r="N22" s="531">
        <v>34608.9</v>
      </c>
      <c r="O22" s="469">
        <v>98</v>
      </c>
      <c r="P22" s="469">
        <v>98</v>
      </c>
      <c r="Q22" s="486">
        <v>0</v>
      </c>
      <c r="R22" s="531">
        <v>0</v>
      </c>
      <c r="S22" s="486">
        <v>33079.699999999997</v>
      </c>
      <c r="T22" s="536">
        <v>33916.699999999997</v>
      </c>
      <c r="U22" s="327">
        <v>189.94</v>
      </c>
      <c r="V22" s="538">
        <v>194.09</v>
      </c>
      <c r="W22" s="357">
        <v>160.43</v>
      </c>
      <c r="X22" s="539">
        <v>163.47999999999999</v>
      </c>
      <c r="Y22" s="587">
        <v>0</v>
      </c>
      <c r="Z22" s="610">
        <v>0</v>
      </c>
      <c r="AA22" s="610">
        <v>0</v>
      </c>
      <c r="AB22" s="530" t="s">
        <v>0</v>
      </c>
      <c r="AC22" s="530" t="s">
        <v>0</v>
      </c>
      <c r="AD22" s="530">
        <v>1351.97</v>
      </c>
      <c r="AE22" s="609">
        <v>183.42</v>
      </c>
      <c r="AF22" s="530">
        <v>75.290000000000006</v>
      </c>
      <c r="AG22" s="530">
        <v>1804.77</v>
      </c>
      <c r="AH22" s="530">
        <v>54</v>
      </c>
      <c r="AI22" s="531">
        <v>15519.9</v>
      </c>
      <c r="AJ22" s="530">
        <v>2</v>
      </c>
      <c r="AK22" s="531">
        <v>18396.8</v>
      </c>
      <c r="AL22" s="530">
        <v>49</v>
      </c>
      <c r="AM22" s="597">
        <v>33749.4</v>
      </c>
      <c r="AO22" s="330"/>
      <c r="AQ22" s="370"/>
    </row>
    <row r="23" spans="1:43" s="329" customFormat="1" ht="15.75" thickBot="1" x14ac:dyDescent="0.25">
      <c r="A23" s="362" t="s">
        <v>314</v>
      </c>
      <c r="B23" s="398" t="s">
        <v>196</v>
      </c>
      <c r="C23" s="342" t="s">
        <v>780</v>
      </c>
      <c r="D23" s="328"/>
      <c r="E23" s="326">
        <v>80156196</v>
      </c>
      <c r="F23" s="326">
        <v>84595976</v>
      </c>
      <c r="G23" s="326">
        <v>2308896</v>
      </c>
      <c r="H23" s="326">
        <v>2403776</v>
      </c>
      <c r="I23" s="326">
        <v>77847300</v>
      </c>
      <c r="J23" s="530">
        <v>82192200</v>
      </c>
      <c r="K23" s="326">
        <v>221747.82</v>
      </c>
      <c r="L23" s="326">
        <v>226346</v>
      </c>
      <c r="M23" s="486">
        <v>63513.5</v>
      </c>
      <c r="N23" s="531">
        <v>64790.54</v>
      </c>
      <c r="O23" s="469">
        <v>98.75</v>
      </c>
      <c r="P23" s="469">
        <v>98.75</v>
      </c>
      <c r="Q23" s="486">
        <v>15</v>
      </c>
      <c r="R23" s="531">
        <v>15.5</v>
      </c>
      <c r="S23" s="486">
        <v>62734.6</v>
      </c>
      <c r="T23" s="536">
        <v>63996.2</v>
      </c>
      <c r="U23" s="327">
        <v>1277.7</v>
      </c>
      <c r="V23" s="538">
        <v>1321.89</v>
      </c>
      <c r="W23" s="357">
        <v>1240.9000000000001</v>
      </c>
      <c r="X23" s="539">
        <v>1284.33</v>
      </c>
      <c r="Y23" s="587">
        <v>1588385</v>
      </c>
      <c r="Z23" s="610">
        <v>24.819989311865392</v>
      </c>
      <c r="AA23" s="610">
        <v>2</v>
      </c>
      <c r="AB23" s="530" t="s">
        <v>0</v>
      </c>
      <c r="AC23" s="530" t="s">
        <v>0</v>
      </c>
      <c r="AD23" s="530">
        <v>0</v>
      </c>
      <c r="AE23" s="609">
        <v>181.81</v>
      </c>
      <c r="AF23" s="530">
        <v>69.28</v>
      </c>
      <c r="AG23" s="530">
        <v>1572.98</v>
      </c>
      <c r="AH23" s="530">
        <v>51</v>
      </c>
      <c r="AI23" s="531">
        <v>33047.4</v>
      </c>
      <c r="AJ23" s="530">
        <v>1</v>
      </c>
      <c r="AK23" s="531">
        <v>30948.799999999999</v>
      </c>
      <c r="AL23" s="530">
        <v>51</v>
      </c>
      <c r="AM23" s="597">
        <v>63952.800000000003</v>
      </c>
      <c r="AO23" s="330"/>
      <c r="AQ23" s="370"/>
    </row>
    <row r="24" spans="1:43" s="329" customFormat="1" ht="15.75" thickBot="1" x14ac:dyDescent="0.25">
      <c r="A24" s="362" t="s">
        <v>513</v>
      </c>
      <c r="B24" s="398" t="s">
        <v>315</v>
      </c>
      <c r="C24" s="342" t="s">
        <v>780</v>
      </c>
      <c r="D24" s="328"/>
      <c r="E24" s="326">
        <v>75869215</v>
      </c>
      <c r="F24" s="326">
        <v>82110734</v>
      </c>
      <c r="G24" s="326">
        <v>1493215</v>
      </c>
      <c r="H24" s="326">
        <v>1561734</v>
      </c>
      <c r="I24" s="326">
        <v>74376000</v>
      </c>
      <c r="J24" s="530">
        <v>80549000</v>
      </c>
      <c r="K24" s="326">
        <v>623316</v>
      </c>
      <c r="L24" s="326">
        <v>634360</v>
      </c>
      <c r="M24" s="486">
        <v>55790.9</v>
      </c>
      <c r="N24" s="531">
        <v>57680.9</v>
      </c>
      <c r="O24" s="469">
        <v>98.5</v>
      </c>
      <c r="P24" s="469">
        <v>98.5</v>
      </c>
      <c r="Q24" s="486">
        <v>0</v>
      </c>
      <c r="R24" s="531">
        <v>0</v>
      </c>
      <c r="S24" s="486">
        <v>54954</v>
      </c>
      <c r="T24" s="536">
        <v>56815.7</v>
      </c>
      <c r="U24" s="327">
        <v>1380.59</v>
      </c>
      <c r="V24" s="538">
        <v>1445.21</v>
      </c>
      <c r="W24" s="357">
        <v>1353.42</v>
      </c>
      <c r="X24" s="539">
        <v>1417.72</v>
      </c>
      <c r="Y24" s="587">
        <v>2306717</v>
      </c>
      <c r="Z24" s="610">
        <v>40.599992607677109</v>
      </c>
      <c r="AA24" s="610">
        <v>3</v>
      </c>
      <c r="AB24" s="530" t="s">
        <v>0</v>
      </c>
      <c r="AC24" s="530" t="s">
        <v>0</v>
      </c>
      <c r="AD24" s="530">
        <v>0</v>
      </c>
      <c r="AE24" s="609">
        <v>166.09</v>
      </c>
      <c r="AF24" s="530">
        <v>92.81</v>
      </c>
      <c r="AG24" s="530">
        <v>1704.11</v>
      </c>
      <c r="AH24" s="530">
        <v>47</v>
      </c>
      <c r="AI24" s="531">
        <v>35120.5</v>
      </c>
      <c r="AJ24" s="530">
        <v>0</v>
      </c>
      <c r="AK24" s="531">
        <v>0</v>
      </c>
      <c r="AL24" s="530">
        <v>46</v>
      </c>
      <c r="AM24" s="597">
        <v>35102</v>
      </c>
      <c r="AO24" s="330"/>
      <c r="AQ24" s="370"/>
    </row>
    <row r="25" spans="1:43" s="329" customFormat="1" ht="15.75" thickBot="1" x14ac:dyDescent="0.25">
      <c r="A25" s="362" t="s">
        <v>317</v>
      </c>
      <c r="B25" s="398" t="s">
        <v>316</v>
      </c>
      <c r="C25" s="342" t="s">
        <v>951</v>
      </c>
      <c r="D25" s="328"/>
      <c r="E25" s="326">
        <v>94245184</v>
      </c>
      <c r="F25" s="326">
        <v>99246000</v>
      </c>
      <c r="G25" s="326">
        <v>0</v>
      </c>
      <c r="H25" s="326">
        <v>0</v>
      </c>
      <c r="I25" s="326">
        <v>94245184</v>
      </c>
      <c r="J25" s="530">
        <v>99246000</v>
      </c>
      <c r="K25" s="326">
        <v>628000</v>
      </c>
      <c r="L25" s="326">
        <v>604646</v>
      </c>
      <c r="M25" s="486">
        <v>80461.7</v>
      </c>
      <c r="N25" s="531">
        <v>81480.08</v>
      </c>
      <c r="O25" s="469">
        <v>97.899999999999991</v>
      </c>
      <c r="P25" s="469">
        <v>97.899999999999991</v>
      </c>
      <c r="Q25" s="486">
        <v>0</v>
      </c>
      <c r="R25" s="531">
        <v>0</v>
      </c>
      <c r="S25" s="486">
        <v>78772</v>
      </c>
      <c r="T25" s="536">
        <v>79769</v>
      </c>
      <c r="U25" s="327">
        <v>1196.43</v>
      </c>
      <c r="V25" s="538">
        <v>1244.17</v>
      </c>
      <c r="W25" s="357">
        <v>1196.43</v>
      </c>
      <c r="X25" s="539">
        <v>1244.17</v>
      </c>
      <c r="Y25" s="587">
        <v>1908760.49</v>
      </c>
      <c r="Z25" s="610">
        <v>23.928599957376925</v>
      </c>
      <c r="AA25" s="610">
        <v>2</v>
      </c>
      <c r="AB25" s="530" t="s">
        <v>0</v>
      </c>
      <c r="AC25" s="530" t="s">
        <v>0</v>
      </c>
      <c r="AD25" s="530">
        <v>280.02</v>
      </c>
      <c r="AE25" s="609">
        <v>0</v>
      </c>
      <c r="AF25" s="530">
        <v>0</v>
      </c>
      <c r="AG25" s="530">
        <v>1524.19</v>
      </c>
      <c r="AH25" s="530">
        <v>0</v>
      </c>
      <c r="AI25" s="531">
        <v>0</v>
      </c>
      <c r="AJ25" s="530">
        <v>0</v>
      </c>
      <c r="AK25" s="531">
        <v>0</v>
      </c>
      <c r="AL25" s="530">
        <v>0</v>
      </c>
      <c r="AM25" s="597">
        <v>0</v>
      </c>
      <c r="AO25" s="330"/>
      <c r="AQ25" s="370"/>
    </row>
    <row r="26" spans="1:43" s="329" customFormat="1" ht="15.75" thickBot="1" x14ac:dyDescent="0.25">
      <c r="A26" s="362" t="s">
        <v>319</v>
      </c>
      <c r="B26" s="398" t="s">
        <v>318</v>
      </c>
      <c r="C26" s="342" t="s">
        <v>848</v>
      </c>
      <c r="D26" s="328"/>
      <c r="E26" s="326">
        <v>289830333</v>
      </c>
      <c r="F26" s="326">
        <v>310423495</v>
      </c>
      <c r="G26" s="326">
        <v>1868171</v>
      </c>
      <c r="H26" s="326">
        <v>1878998</v>
      </c>
      <c r="I26" s="326">
        <v>287962162</v>
      </c>
      <c r="J26" s="530">
        <v>308544497</v>
      </c>
      <c r="K26" s="326">
        <v>49228271</v>
      </c>
      <c r="L26" s="326">
        <v>47946267</v>
      </c>
      <c r="M26" s="486">
        <v>246180</v>
      </c>
      <c r="N26" s="531">
        <v>251241</v>
      </c>
      <c r="O26" s="469">
        <v>97.100499999999997</v>
      </c>
      <c r="P26" s="469">
        <v>97.1</v>
      </c>
      <c r="Q26" s="486">
        <v>0</v>
      </c>
      <c r="R26" s="531">
        <v>0</v>
      </c>
      <c r="S26" s="486">
        <v>239042</v>
      </c>
      <c r="T26" s="536">
        <v>243955</v>
      </c>
      <c r="U26" s="327">
        <v>1212.47</v>
      </c>
      <c r="V26" s="538">
        <v>1272.46</v>
      </c>
      <c r="W26" s="357">
        <v>1204.6500000000001</v>
      </c>
      <c r="X26" s="539">
        <v>1264.76</v>
      </c>
      <c r="Y26" s="587">
        <v>8816534</v>
      </c>
      <c r="Z26" s="610">
        <v>36.140001229734992</v>
      </c>
      <c r="AA26" s="610">
        <v>3</v>
      </c>
      <c r="AB26" s="530" t="s">
        <v>0</v>
      </c>
      <c r="AC26" s="530" t="s">
        <v>0</v>
      </c>
      <c r="AD26" s="530">
        <v>0</v>
      </c>
      <c r="AE26" s="609">
        <v>116.55</v>
      </c>
      <c r="AF26" s="530">
        <v>57.14</v>
      </c>
      <c r="AG26" s="530">
        <v>1446.15</v>
      </c>
      <c r="AH26" s="530">
        <v>2</v>
      </c>
      <c r="AI26" s="531">
        <v>38014</v>
      </c>
      <c r="AJ26" s="530">
        <v>0</v>
      </c>
      <c r="AK26" s="531">
        <v>0</v>
      </c>
      <c r="AL26" s="530">
        <v>2</v>
      </c>
      <c r="AM26" s="597">
        <v>38014</v>
      </c>
      <c r="AO26" s="330"/>
      <c r="AQ26" s="370"/>
    </row>
    <row r="27" spans="1:43" s="329" customFormat="1" ht="15.75" thickBot="1" x14ac:dyDescent="0.25">
      <c r="A27" s="362" t="s">
        <v>321</v>
      </c>
      <c r="B27" s="398" t="s">
        <v>320</v>
      </c>
      <c r="C27" s="342" t="s">
        <v>779</v>
      </c>
      <c r="D27" s="328"/>
      <c r="E27" s="326">
        <v>7337211</v>
      </c>
      <c r="F27" s="326">
        <v>7792158</v>
      </c>
      <c r="G27" s="326">
        <v>2655370</v>
      </c>
      <c r="H27" s="326">
        <v>2817250</v>
      </c>
      <c r="I27" s="326">
        <v>4681841</v>
      </c>
      <c r="J27" s="530">
        <v>4974908</v>
      </c>
      <c r="K27" s="326">
        <v>0</v>
      </c>
      <c r="L27" s="326">
        <v>0</v>
      </c>
      <c r="M27" s="486">
        <v>31885.45</v>
      </c>
      <c r="N27" s="531">
        <v>32776.42</v>
      </c>
      <c r="O27" s="469">
        <v>99</v>
      </c>
      <c r="P27" s="469">
        <v>99</v>
      </c>
      <c r="Q27" s="486">
        <v>0</v>
      </c>
      <c r="R27" s="531">
        <v>0</v>
      </c>
      <c r="S27" s="486">
        <v>31566.6</v>
      </c>
      <c r="T27" s="536">
        <v>32448.7</v>
      </c>
      <c r="U27" s="327">
        <v>232.44</v>
      </c>
      <c r="V27" s="538">
        <v>240.14</v>
      </c>
      <c r="W27" s="357">
        <v>148.32</v>
      </c>
      <c r="X27" s="539">
        <v>153.32</v>
      </c>
      <c r="Y27" s="587">
        <v>0</v>
      </c>
      <c r="Z27" s="610">
        <v>0</v>
      </c>
      <c r="AA27" s="610">
        <v>0</v>
      </c>
      <c r="AB27" s="530" t="s">
        <v>0</v>
      </c>
      <c r="AC27" s="530" t="s">
        <v>0</v>
      </c>
      <c r="AD27" s="530">
        <v>1172.3800000000001</v>
      </c>
      <c r="AE27" s="609">
        <v>187.23</v>
      </c>
      <c r="AF27" s="530">
        <v>62.84</v>
      </c>
      <c r="AG27" s="530">
        <v>1662.59</v>
      </c>
      <c r="AH27" s="530">
        <v>24</v>
      </c>
      <c r="AI27" s="531">
        <v>32448.7</v>
      </c>
      <c r="AJ27" s="530">
        <v>0</v>
      </c>
      <c r="AK27" s="531">
        <v>0</v>
      </c>
      <c r="AL27" s="530">
        <v>19</v>
      </c>
      <c r="AM27" s="597">
        <v>32134.3</v>
      </c>
      <c r="AO27" s="330"/>
      <c r="AQ27" s="370"/>
    </row>
    <row r="28" spans="1:43" s="329" customFormat="1" ht="15.75" thickBot="1" x14ac:dyDescent="0.25">
      <c r="A28" s="362" t="s">
        <v>322</v>
      </c>
      <c r="B28" s="398" t="s">
        <v>197</v>
      </c>
      <c r="C28" s="342" t="s">
        <v>780</v>
      </c>
      <c r="D28" s="328"/>
      <c r="E28" s="326">
        <v>44079301</v>
      </c>
      <c r="F28" s="326">
        <v>47058488</v>
      </c>
      <c r="G28" s="326">
        <v>154871</v>
      </c>
      <c r="H28" s="326">
        <v>153844</v>
      </c>
      <c r="I28" s="326">
        <v>43924430</v>
      </c>
      <c r="J28" s="530">
        <v>46904644</v>
      </c>
      <c r="K28" s="326">
        <v>0</v>
      </c>
      <c r="L28" s="326">
        <v>0</v>
      </c>
      <c r="M28" s="486">
        <v>34196.639999999999</v>
      </c>
      <c r="N28" s="531">
        <v>34780.9</v>
      </c>
      <c r="O28" s="469">
        <v>97.5</v>
      </c>
      <c r="P28" s="469">
        <v>97.5</v>
      </c>
      <c r="Q28" s="486">
        <v>0</v>
      </c>
      <c r="R28" s="531">
        <v>0</v>
      </c>
      <c r="S28" s="486">
        <v>33341.699999999997</v>
      </c>
      <c r="T28" s="536">
        <v>33911.4</v>
      </c>
      <c r="U28" s="327">
        <v>1322.05</v>
      </c>
      <c r="V28" s="538">
        <v>1387.69</v>
      </c>
      <c r="W28" s="357">
        <v>1317.4</v>
      </c>
      <c r="X28" s="539">
        <v>1383.15</v>
      </c>
      <c r="Y28" s="587">
        <v>1340257</v>
      </c>
      <c r="Z28" s="610">
        <v>39.522314030090172</v>
      </c>
      <c r="AA28" s="610">
        <v>3</v>
      </c>
      <c r="AB28" s="530" t="s">
        <v>0</v>
      </c>
      <c r="AC28" s="530" t="s">
        <v>0</v>
      </c>
      <c r="AD28" s="530">
        <v>0</v>
      </c>
      <c r="AE28" s="609">
        <v>165.45</v>
      </c>
      <c r="AF28" s="530">
        <v>65.5</v>
      </c>
      <c r="AG28" s="530">
        <v>1618.64</v>
      </c>
      <c r="AH28" s="530">
        <v>7</v>
      </c>
      <c r="AI28" s="531">
        <v>11597.2</v>
      </c>
      <c r="AJ28" s="530">
        <v>0</v>
      </c>
      <c r="AK28" s="531">
        <v>0</v>
      </c>
      <c r="AL28" s="530">
        <v>7</v>
      </c>
      <c r="AM28" s="597">
        <v>11597.2</v>
      </c>
      <c r="AO28" s="330"/>
      <c r="AQ28" s="370"/>
    </row>
    <row r="29" spans="1:43" s="329" customFormat="1" ht="15.75" thickBot="1" x14ac:dyDescent="0.25">
      <c r="A29" s="362" t="s">
        <v>323</v>
      </c>
      <c r="B29" s="398" t="s">
        <v>198</v>
      </c>
      <c r="C29" s="342" t="s">
        <v>780</v>
      </c>
      <c r="D29" s="328"/>
      <c r="E29" s="326">
        <v>48295000</v>
      </c>
      <c r="F29" s="326">
        <v>50845100</v>
      </c>
      <c r="G29" s="326">
        <v>0</v>
      </c>
      <c r="H29" s="326">
        <v>0</v>
      </c>
      <c r="I29" s="326">
        <v>48295000</v>
      </c>
      <c r="J29" s="530">
        <v>50845100</v>
      </c>
      <c r="K29" s="326">
        <v>65997</v>
      </c>
      <c r="L29" s="326">
        <v>66277</v>
      </c>
      <c r="M29" s="486">
        <v>36473.800000000003</v>
      </c>
      <c r="N29" s="531">
        <v>36576.400000000001</v>
      </c>
      <c r="O29" s="469">
        <v>97.5</v>
      </c>
      <c r="P29" s="469">
        <v>97.5</v>
      </c>
      <c r="Q29" s="486">
        <v>0</v>
      </c>
      <c r="R29" s="531">
        <v>0</v>
      </c>
      <c r="S29" s="486">
        <v>35562</v>
      </c>
      <c r="T29" s="536">
        <v>35662</v>
      </c>
      <c r="U29" s="327">
        <v>1358.05</v>
      </c>
      <c r="V29" s="538">
        <v>1425.75</v>
      </c>
      <c r="W29" s="357">
        <v>1358.05</v>
      </c>
      <c r="X29" s="539">
        <v>1425.75</v>
      </c>
      <c r="Y29" s="587">
        <v>1452870</v>
      </c>
      <c r="Z29" s="610">
        <v>40.740003364926253</v>
      </c>
      <c r="AA29" s="610">
        <v>3</v>
      </c>
      <c r="AB29" s="530" t="s">
        <v>0</v>
      </c>
      <c r="AC29" s="530" t="s">
        <v>0</v>
      </c>
      <c r="AD29" s="530">
        <v>0</v>
      </c>
      <c r="AE29" s="609">
        <v>165.45</v>
      </c>
      <c r="AF29" s="530">
        <v>65.5</v>
      </c>
      <c r="AG29" s="530">
        <v>1656.7</v>
      </c>
      <c r="AH29" s="530">
        <v>0</v>
      </c>
      <c r="AI29" s="531">
        <v>0</v>
      </c>
      <c r="AJ29" s="530">
        <v>0</v>
      </c>
      <c r="AK29" s="531">
        <v>0</v>
      </c>
      <c r="AL29" s="530">
        <v>0</v>
      </c>
      <c r="AM29" s="597">
        <v>0</v>
      </c>
      <c r="AO29" s="330"/>
      <c r="AQ29" s="370"/>
    </row>
    <row r="30" spans="1:43" s="329" customFormat="1" ht="15.75" thickBot="1" x14ac:dyDescent="0.25">
      <c r="A30" s="362" t="s">
        <v>463</v>
      </c>
      <c r="B30" s="398" t="s">
        <v>462</v>
      </c>
      <c r="C30" s="342" t="s">
        <v>779</v>
      </c>
      <c r="D30" s="328"/>
      <c r="E30" s="326">
        <v>5711427</v>
      </c>
      <c r="F30" s="326">
        <v>6091834</v>
      </c>
      <c r="G30" s="326">
        <v>2387172</v>
      </c>
      <c r="H30" s="326">
        <v>2594840</v>
      </c>
      <c r="I30" s="326">
        <v>3324255</v>
      </c>
      <c r="J30" s="530">
        <v>3496994</v>
      </c>
      <c r="K30" s="326">
        <v>0</v>
      </c>
      <c r="L30" s="326">
        <v>0</v>
      </c>
      <c r="M30" s="486">
        <v>20995.439999999999</v>
      </c>
      <c r="N30" s="531">
        <v>21426.55</v>
      </c>
      <c r="O30" s="469">
        <v>98.2</v>
      </c>
      <c r="P30" s="469">
        <v>98.2</v>
      </c>
      <c r="Q30" s="486">
        <v>0</v>
      </c>
      <c r="R30" s="531">
        <v>0</v>
      </c>
      <c r="S30" s="486">
        <v>20617.5</v>
      </c>
      <c r="T30" s="536">
        <v>21040.9</v>
      </c>
      <c r="U30" s="327">
        <v>277.02</v>
      </c>
      <c r="V30" s="538">
        <v>289.52</v>
      </c>
      <c r="W30" s="357">
        <v>161.22999999999999</v>
      </c>
      <c r="X30" s="539">
        <v>166.2</v>
      </c>
      <c r="Y30" s="587">
        <v>0</v>
      </c>
      <c r="Z30" s="610">
        <v>0</v>
      </c>
      <c r="AA30" s="610">
        <v>0</v>
      </c>
      <c r="AB30" s="530" t="s">
        <v>0</v>
      </c>
      <c r="AC30" s="530" t="s">
        <v>0</v>
      </c>
      <c r="AD30" s="530">
        <v>1211.6600000000001</v>
      </c>
      <c r="AE30" s="609">
        <v>180.6</v>
      </c>
      <c r="AF30" s="530">
        <v>72.58</v>
      </c>
      <c r="AG30" s="530">
        <v>1754.36</v>
      </c>
      <c r="AH30" s="530">
        <v>16</v>
      </c>
      <c r="AI30" s="531">
        <v>21040.9</v>
      </c>
      <c r="AJ30" s="530">
        <v>0</v>
      </c>
      <c r="AK30" s="531">
        <v>0</v>
      </c>
      <c r="AL30" s="530">
        <v>16</v>
      </c>
      <c r="AM30" s="597">
        <v>21040.9</v>
      </c>
      <c r="AO30" s="330"/>
      <c r="AQ30" s="370"/>
    </row>
    <row r="31" spans="1:43" s="329" customFormat="1" ht="15.75" thickBot="1" x14ac:dyDescent="0.25">
      <c r="A31" s="362" t="s">
        <v>465</v>
      </c>
      <c r="B31" s="398" t="s">
        <v>464</v>
      </c>
      <c r="C31" s="342" t="s">
        <v>848</v>
      </c>
      <c r="D31" s="328"/>
      <c r="E31" s="326">
        <v>94702455</v>
      </c>
      <c r="F31" s="326">
        <v>103509001</v>
      </c>
      <c r="G31" s="326">
        <v>371194</v>
      </c>
      <c r="H31" s="326">
        <v>390601</v>
      </c>
      <c r="I31" s="326">
        <v>94331261</v>
      </c>
      <c r="J31" s="530">
        <v>103118400</v>
      </c>
      <c r="K31" s="326">
        <v>39161377</v>
      </c>
      <c r="L31" s="326">
        <v>39751404</v>
      </c>
      <c r="M31" s="486">
        <v>72853</v>
      </c>
      <c r="N31" s="531">
        <v>75992</v>
      </c>
      <c r="O31" s="469">
        <v>98</v>
      </c>
      <c r="P31" s="469">
        <v>98</v>
      </c>
      <c r="Q31" s="486">
        <v>0</v>
      </c>
      <c r="R31" s="531">
        <v>0</v>
      </c>
      <c r="S31" s="486">
        <v>71395.899999999994</v>
      </c>
      <c r="T31" s="536">
        <v>74472.2</v>
      </c>
      <c r="U31" s="327">
        <v>1326.44</v>
      </c>
      <c r="V31" s="538">
        <v>1389.9</v>
      </c>
      <c r="W31" s="357">
        <v>1321.24</v>
      </c>
      <c r="X31" s="539">
        <v>1384.66</v>
      </c>
      <c r="Y31" s="587">
        <v>2951706</v>
      </c>
      <c r="Z31" s="610">
        <v>39.635004740023795</v>
      </c>
      <c r="AA31" s="610">
        <v>3</v>
      </c>
      <c r="AB31" s="530" t="s">
        <v>0</v>
      </c>
      <c r="AC31" s="530" t="s">
        <v>0</v>
      </c>
      <c r="AD31" s="530">
        <v>0</v>
      </c>
      <c r="AE31" s="609">
        <v>162.30000000000001</v>
      </c>
      <c r="AF31" s="530">
        <v>59.95</v>
      </c>
      <c r="AG31" s="530">
        <v>1612.15</v>
      </c>
      <c r="AH31" s="530">
        <v>3</v>
      </c>
      <c r="AI31" s="531">
        <v>17573</v>
      </c>
      <c r="AJ31" s="530">
        <v>0</v>
      </c>
      <c r="AK31" s="531">
        <v>0</v>
      </c>
      <c r="AL31" s="530">
        <v>3</v>
      </c>
      <c r="AM31" s="597">
        <v>17573</v>
      </c>
      <c r="AO31" s="330"/>
      <c r="AQ31" s="370"/>
    </row>
    <row r="32" spans="1:43" s="329" customFormat="1" ht="15.75" thickBot="1" x14ac:dyDescent="0.25">
      <c r="A32" s="362" t="s">
        <v>467</v>
      </c>
      <c r="B32" s="398" t="s">
        <v>466</v>
      </c>
      <c r="C32" s="342" t="s">
        <v>779</v>
      </c>
      <c r="D32" s="328"/>
      <c r="E32" s="326">
        <v>3569885</v>
      </c>
      <c r="F32" s="326">
        <v>4238411</v>
      </c>
      <c r="G32" s="326">
        <v>455473</v>
      </c>
      <c r="H32" s="326">
        <v>971988</v>
      </c>
      <c r="I32" s="326">
        <v>3114412</v>
      </c>
      <c r="J32" s="530">
        <v>3266423</v>
      </c>
      <c r="K32" s="326">
        <v>1822082</v>
      </c>
      <c r="L32" s="326">
        <v>1851590</v>
      </c>
      <c r="M32" s="486">
        <v>18148.599999999999</v>
      </c>
      <c r="N32" s="531">
        <v>18505.900000000001</v>
      </c>
      <c r="O32" s="469">
        <v>99</v>
      </c>
      <c r="P32" s="469">
        <v>99</v>
      </c>
      <c r="Q32" s="486">
        <v>0</v>
      </c>
      <c r="R32" s="531">
        <v>0</v>
      </c>
      <c r="S32" s="486">
        <v>17967.099999999999</v>
      </c>
      <c r="T32" s="536">
        <v>18320.8</v>
      </c>
      <c r="U32" s="327">
        <v>198.69</v>
      </c>
      <c r="V32" s="538">
        <v>231.34</v>
      </c>
      <c r="W32" s="357">
        <v>173.34</v>
      </c>
      <c r="X32" s="539">
        <v>178.29</v>
      </c>
      <c r="Y32" s="587">
        <v>0</v>
      </c>
      <c r="Z32" s="610">
        <v>0</v>
      </c>
      <c r="AA32" s="610">
        <v>0</v>
      </c>
      <c r="AB32" s="530" t="s">
        <v>0</v>
      </c>
      <c r="AC32" s="530" t="s">
        <v>0</v>
      </c>
      <c r="AD32" s="530">
        <v>1173.42</v>
      </c>
      <c r="AE32" s="609">
        <v>205.47</v>
      </c>
      <c r="AF32" s="530">
        <v>0</v>
      </c>
      <c r="AG32" s="530">
        <v>1610.23</v>
      </c>
      <c r="AH32" s="530">
        <v>19</v>
      </c>
      <c r="AI32" s="531">
        <v>18320.8</v>
      </c>
      <c r="AJ32" s="530">
        <v>0</v>
      </c>
      <c r="AK32" s="531">
        <v>0</v>
      </c>
      <c r="AL32" s="530">
        <v>19</v>
      </c>
      <c r="AM32" s="597">
        <v>18320.8</v>
      </c>
      <c r="AO32" s="330"/>
      <c r="AQ32" s="370"/>
    </row>
    <row r="33" spans="1:43" s="329" customFormat="1" ht="15.75" thickBot="1" x14ac:dyDescent="0.25">
      <c r="A33" s="362" t="s">
        <v>468</v>
      </c>
      <c r="B33" s="398" t="s">
        <v>199</v>
      </c>
      <c r="C33" s="342" t="s">
        <v>780</v>
      </c>
      <c r="D33" s="328"/>
      <c r="E33" s="326">
        <v>78684186</v>
      </c>
      <c r="F33" s="326">
        <v>83847405</v>
      </c>
      <c r="G33" s="326">
        <v>0</v>
      </c>
      <c r="H33" s="326">
        <v>0</v>
      </c>
      <c r="I33" s="326">
        <v>78684186</v>
      </c>
      <c r="J33" s="530">
        <v>83847405</v>
      </c>
      <c r="K33" s="326">
        <v>241593</v>
      </c>
      <c r="L33" s="326">
        <v>245512</v>
      </c>
      <c r="M33" s="486">
        <v>61641</v>
      </c>
      <c r="N33" s="531">
        <v>62572.67</v>
      </c>
      <c r="O33" s="469">
        <v>98.7</v>
      </c>
      <c r="P33" s="469">
        <v>98.7</v>
      </c>
      <c r="Q33" s="486">
        <v>0</v>
      </c>
      <c r="R33" s="531">
        <v>0</v>
      </c>
      <c r="S33" s="486">
        <v>60839.7</v>
      </c>
      <c r="T33" s="536">
        <v>61759.199999999997</v>
      </c>
      <c r="U33" s="327">
        <v>1293.3</v>
      </c>
      <c r="V33" s="538">
        <v>1357.65</v>
      </c>
      <c r="W33" s="357">
        <v>1293.3</v>
      </c>
      <c r="X33" s="539">
        <v>1357.65</v>
      </c>
      <c r="Y33" s="587">
        <v>2395948.1630000002</v>
      </c>
      <c r="Z33" s="610">
        <v>38.794999983808083</v>
      </c>
      <c r="AA33" s="610">
        <v>3</v>
      </c>
      <c r="AB33" s="530" t="s">
        <v>0</v>
      </c>
      <c r="AC33" s="530" t="s">
        <v>0</v>
      </c>
      <c r="AD33" s="530">
        <v>0</v>
      </c>
      <c r="AE33" s="609">
        <v>194.58</v>
      </c>
      <c r="AF33" s="530">
        <v>70.59</v>
      </c>
      <c r="AG33" s="530">
        <v>1622.82</v>
      </c>
      <c r="AH33" s="530">
        <v>0</v>
      </c>
      <c r="AI33" s="531">
        <v>0</v>
      </c>
      <c r="AJ33" s="530">
        <v>0</v>
      </c>
      <c r="AK33" s="531">
        <v>0</v>
      </c>
      <c r="AL33" s="530">
        <v>0</v>
      </c>
      <c r="AM33" s="597">
        <v>0</v>
      </c>
      <c r="AO33" s="330"/>
      <c r="AQ33" s="370"/>
    </row>
    <row r="34" spans="1:43" s="329" customFormat="1" ht="15.75" thickBot="1" x14ac:dyDescent="0.25">
      <c r="A34" s="362" t="s">
        <v>469</v>
      </c>
      <c r="B34" s="398" t="s">
        <v>200</v>
      </c>
      <c r="C34" s="342" t="s">
        <v>780</v>
      </c>
      <c r="D34" s="328"/>
      <c r="E34" s="326">
        <v>52751473.879999995</v>
      </c>
      <c r="F34" s="326">
        <v>56404595</v>
      </c>
      <c r="G34" s="326">
        <v>2956447</v>
      </c>
      <c r="H34" s="326">
        <v>3157494</v>
      </c>
      <c r="I34" s="326">
        <v>49795026.879999995</v>
      </c>
      <c r="J34" s="530">
        <v>53247101</v>
      </c>
      <c r="K34" s="326">
        <v>99496.069132208053</v>
      </c>
      <c r="L34" s="326">
        <v>101134</v>
      </c>
      <c r="M34" s="486">
        <v>43909.999999999993</v>
      </c>
      <c r="N34" s="531">
        <v>44722.799999999996</v>
      </c>
      <c r="O34" s="469">
        <v>99.10225461170576</v>
      </c>
      <c r="P34" s="469">
        <v>99.110073608986909</v>
      </c>
      <c r="Q34" s="486">
        <v>256.2</v>
      </c>
      <c r="R34" s="531">
        <v>256.2</v>
      </c>
      <c r="S34" s="486">
        <v>43772</v>
      </c>
      <c r="T34" s="536">
        <v>44581</v>
      </c>
      <c r="U34" s="327">
        <v>1205.1400000000001</v>
      </c>
      <c r="V34" s="538">
        <v>1265.22</v>
      </c>
      <c r="W34" s="357">
        <v>1137.5999999999999</v>
      </c>
      <c r="X34" s="539">
        <v>1194.3900000000001</v>
      </c>
      <c r="Y34" s="587">
        <v>1521460</v>
      </c>
      <c r="Z34" s="610">
        <v>34.127991745362372</v>
      </c>
      <c r="AA34" s="610">
        <v>3</v>
      </c>
      <c r="AB34" s="530" t="s">
        <v>0</v>
      </c>
      <c r="AC34" s="530" t="s">
        <v>0</v>
      </c>
      <c r="AD34" s="530">
        <v>0</v>
      </c>
      <c r="AE34" s="609">
        <v>170.28</v>
      </c>
      <c r="AF34" s="530">
        <v>62.49</v>
      </c>
      <c r="AG34" s="530">
        <v>1497.99</v>
      </c>
      <c r="AH34" s="530">
        <v>6</v>
      </c>
      <c r="AI34" s="531">
        <v>44581</v>
      </c>
      <c r="AJ34" s="530">
        <v>0</v>
      </c>
      <c r="AK34" s="531">
        <v>0</v>
      </c>
      <c r="AL34" s="530">
        <v>6</v>
      </c>
      <c r="AM34" s="597">
        <v>44581</v>
      </c>
      <c r="AO34" s="330"/>
      <c r="AQ34" s="370"/>
    </row>
    <row r="35" spans="1:43" s="329" customFormat="1" ht="15.75" thickBot="1" x14ac:dyDescent="0.25">
      <c r="A35" s="362" t="s">
        <v>471</v>
      </c>
      <c r="B35" s="398" t="s">
        <v>470</v>
      </c>
      <c r="C35" s="342" t="s">
        <v>848</v>
      </c>
      <c r="D35" s="328"/>
      <c r="E35" s="326">
        <v>161357092.39999998</v>
      </c>
      <c r="F35" s="326">
        <v>173096657</v>
      </c>
      <c r="G35" s="326">
        <v>1407422</v>
      </c>
      <c r="H35" s="326">
        <v>1710716</v>
      </c>
      <c r="I35" s="326">
        <v>159949670.39999998</v>
      </c>
      <c r="J35" s="530">
        <v>171385941</v>
      </c>
      <c r="K35" s="326">
        <v>27456241</v>
      </c>
      <c r="L35" s="326">
        <v>28864986</v>
      </c>
      <c r="M35" s="486">
        <v>136647.90174002046</v>
      </c>
      <c r="N35" s="531">
        <v>139459.6</v>
      </c>
      <c r="O35" s="469">
        <v>97.7</v>
      </c>
      <c r="P35" s="469">
        <v>97.7</v>
      </c>
      <c r="Q35" s="486">
        <v>0</v>
      </c>
      <c r="R35" s="531">
        <v>0</v>
      </c>
      <c r="S35" s="486">
        <v>133505</v>
      </c>
      <c r="T35" s="536">
        <v>136252</v>
      </c>
      <c r="U35" s="327">
        <v>1208.6199999999999</v>
      </c>
      <c r="V35" s="538">
        <v>1270.42</v>
      </c>
      <c r="W35" s="357">
        <v>1198.08</v>
      </c>
      <c r="X35" s="539">
        <v>1257.8599999999999</v>
      </c>
      <c r="Y35" s="587">
        <v>4896896.88</v>
      </c>
      <c r="Z35" s="610">
        <v>35.94</v>
      </c>
      <c r="AA35" s="610">
        <v>3</v>
      </c>
      <c r="AB35" s="530" t="s">
        <v>0</v>
      </c>
      <c r="AC35" s="530" t="s">
        <v>0</v>
      </c>
      <c r="AD35" s="530">
        <v>0</v>
      </c>
      <c r="AE35" s="609">
        <v>150.94999999999999</v>
      </c>
      <c r="AF35" s="530">
        <v>60.9</v>
      </c>
      <c r="AG35" s="530">
        <v>1482.2700000000002</v>
      </c>
      <c r="AH35" s="530">
        <v>19</v>
      </c>
      <c r="AI35" s="531">
        <v>60628</v>
      </c>
      <c r="AJ35" s="530">
        <v>0</v>
      </c>
      <c r="AK35" s="531">
        <v>0</v>
      </c>
      <c r="AL35" s="530">
        <v>18</v>
      </c>
      <c r="AM35" s="597">
        <v>60628</v>
      </c>
      <c r="AO35" s="330"/>
      <c r="AQ35" s="370"/>
    </row>
    <row r="36" spans="1:43" s="329" customFormat="1" ht="15.75" thickBot="1" x14ac:dyDescent="0.25">
      <c r="A36" s="362" t="s">
        <v>473</v>
      </c>
      <c r="B36" s="398" t="s">
        <v>472</v>
      </c>
      <c r="C36" s="342" t="s">
        <v>779</v>
      </c>
      <c r="D36" s="328"/>
      <c r="E36" s="326">
        <v>10156110</v>
      </c>
      <c r="F36" s="326">
        <v>10687588</v>
      </c>
      <c r="G36" s="326">
        <v>1820375</v>
      </c>
      <c r="H36" s="326">
        <v>1951918</v>
      </c>
      <c r="I36" s="326">
        <v>8335735</v>
      </c>
      <c r="J36" s="530">
        <v>8735670</v>
      </c>
      <c r="K36" s="326">
        <v>0</v>
      </c>
      <c r="L36" s="326">
        <v>0</v>
      </c>
      <c r="M36" s="486">
        <v>51158.6</v>
      </c>
      <c r="N36" s="531">
        <v>52047.5</v>
      </c>
      <c r="O36" s="469">
        <v>99</v>
      </c>
      <c r="P36" s="469">
        <v>99</v>
      </c>
      <c r="Q36" s="486">
        <v>20</v>
      </c>
      <c r="R36" s="531">
        <v>20</v>
      </c>
      <c r="S36" s="486">
        <v>50667</v>
      </c>
      <c r="T36" s="536">
        <v>51547</v>
      </c>
      <c r="U36" s="327">
        <v>200.45</v>
      </c>
      <c r="V36" s="538">
        <v>207.34</v>
      </c>
      <c r="W36" s="357">
        <v>164.52</v>
      </c>
      <c r="X36" s="539">
        <v>169.47</v>
      </c>
      <c r="Y36" s="587">
        <v>0</v>
      </c>
      <c r="Z36" s="610">
        <v>0</v>
      </c>
      <c r="AA36" s="610">
        <v>0</v>
      </c>
      <c r="AB36" s="530" t="s">
        <v>0</v>
      </c>
      <c r="AC36" s="530" t="s">
        <v>0</v>
      </c>
      <c r="AD36" s="530">
        <v>1163.7</v>
      </c>
      <c r="AE36" s="609">
        <v>157.05000000000001</v>
      </c>
      <c r="AF36" s="530">
        <v>69.03</v>
      </c>
      <c r="AG36" s="530">
        <v>1597.12</v>
      </c>
      <c r="AH36" s="530">
        <v>64</v>
      </c>
      <c r="AI36" s="531">
        <v>37299.4</v>
      </c>
      <c r="AJ36" s="530">
        <v>0</v>
      </c>
      <c r="AK36" s="531">
        <v>0</v>
      </c>
      <c r="AL36" s="530">
        <v>54</v>
      </c>
      <c r="AM36" s="597">
        <v>37202.9</v>
      </c>
      <c r="AO36" s="330"/>
      <c r="AQ36" s="370"/>
    </row>
    <row r="37" spans="1:43" s="329" customFormat="1" ht="15.75" thickBot="1" x14ac:dyDescent="0.25">
      <c r="A37" s="362" t="s">
        <v>475</v>
      </c>
      <c r="B37" s="398" t="s">
        <v>474</v>
      </c>
      <c r="C37" s="342" t="s">
        <v>779</v>
      </c>
      <c r="D37" s="328"/>
      <c r="E37" s="326">
        <v>6375164</v>
      </c>
      <c r="F37" s="326">
        <v>6903011</v>
      </c>
      <c r="G37" s="326">
        <v>3272880</v>
      </c>
      <c r="H37" s="326">
        <v>3524407</v>
      </c>
      <c r="I37" s="326">
        <v>3102284</v>
      </c>
      <c r="J37" s="530">
        <v>3378604</v>
      </c>
      <c r="K37" s="326">
        <v>60828</v>
      </c>
      <c r="L37" s="326">
        <v>64246</v>
      </c>
      <c r="M37" s="486">
        <v>40892.800000000003</v>
      </c>
      <c r="N37" s="531">
        <v>41755.1</v>
      </c>
      <c r="O37" s="469">
        <v>100</v>
      </c>
      <c r="P37" s="469">
        <v>100</v>
      </c>
      <c r="Q37" s="486">
        <v>219</v>
      </c>
      <c r="R37" s="531">
        <v>236</v>
      </c>
      <c r="S37" s="486">
        <v>41111.800000000003</v>
      </c>
      <c r="T37" s="536">
        <v>41991.1</v>
      </c>
      <c r="U37" s="327">
        <v>155.07</v>
      </c>
      <c r="V37" s="538">
        <v>164.39</v>
      </c>
      <c r="W37" s="357">
        <v>75.459999999999994</v>
      </c>
      <c r="X37" s="539">
        <v>80.459999999999994</v>
      </c>
      <c r="Y37" s="587">
        <v>0</v>
      </c>
      <c r="Z37" s="610">
        <v>0</v>
      </c>
      <c r="AA37" s="610">
        <v>0</v>
      </c>
      <c r="AB37" s="530" t="s">
        <v>0</v>
      </c>
      <c r="AC37" s="530" t="s">
        <v>0</v>
      </c>
      <c r="AD37" s="530">
        <v>1247.94</v>
      </c>
      <c r="AE37" s="609">
        <v>217.17</v>
      </c>
      <c r="AF37" s="530">
        <v>0</v>
      </c>
      <c r="AG37" s="530">
        <v>1629.5</v>
      </c>
      <c r="AH37" s="530">
        <v>110</v>
      </c>
      <c r="AI37" s="531">
        <v>41991.1</v>
      </c>
      <c r="AJ37" s="530">
        <v>0</v>
      </c>
      <c r="AK37" s="531">
        <v>0</v>
      </c>
      <c r="AL37" s="530">
        <v>92</v>
      </c>
      <c r="AM37" s="597">
        <v>41300.5</v>
      </c>
      <c r="AO37" s="330"/>
      <c r="AQ37" s="370"/>
    </row>
    <row r="38" spans="1:43" s="329" customFormat="1" ht="15.75" thickBot="1" x14ac:dyDescent="0.25">
      <c r="A38" s="362" t="s">
        <v>477</v>
      </c>
      <c r="B38" s="398" t="s">
        <v>476</v>
      </c>
      <c r="C38" s="342" t="s">
        <v>951</v>
      </c>
      <c r="D38" s="328"/>
      <c r="E38" s="326">
        <v>98290075</v>
      </c>
      <c r="F38" s="326">
        <v>106865186</v>
      </c>
      <c r="G38" s="326">
        <v>0</v>
      </c>
      <c r="H38" s="326">
        <v>0</v>
      </c>
      <c r="I38" s="326">
        <v>98290075</v>
      </c>
      <c r="J38" s="530">
        <v>106865186</v>
      </c>
      <c r="K38" s="326">
        <v>2480476.1600000001</v>
      </c>
      <c r="L38" s="326">
        <v>2845000</v>
      </c>
      <c r="M38" s="486">
        <v>91543</v>
      </c>
      <c r="N38" s="531">
        <v>95584.4</v>
      </c>
      <c r="O38" s="469">
        <v>97.5</v>
      </c>
      <c r="P38" s="469">
        <v>97.63</v>
      </c>
      <c r="Q38" s="486">
        <v>0</v>
      </c>
      <c r="R38" s="531">
        <v>0</v>
      </c>
      <c r="S38" s="486">
        <v>89254.399999999994</v>
      </c>
      <c r="T38" s="536">
        <v>93319</v>
      </c>
      <c r="U38" s="327">
        <v>1101.24</v>
      </c>
      <c r="V38" s="538">
        <v>1145.1600000000001</v>
      </c>
      <c r="W38" s="357">
        <v>1101.24</v>
      </c>
      <c r="X38" s="539">
        <v>1145.1600000000001</v>
      </c>
      <c r="Y38" s="587">
        <v>2054884</v>
      </c>
      <c r="Z38" s="610">
        <v>22.019995927946077</v>
      </c>
      <c r="AA38" s="610">
        <v>2</v>
      </c>
      <c r="AB38" s="530" t="s">
        <v>0</v>
      </c>
      <c r="AC38" s="530" t="s">
        <v>0</v>
      </c>
      <c r="AD38" s="530">
        <v>280.02</v>
      </c>
      <c r="AE38" s="609">
        <v>0</v>
      </c>
      <c r="AF38" s="530">
        <v>0</v>
      </c>
      <c r="AG38" s="530">
        <v>1425.18</v>
      </c>
      <c r="AH38" s="530">
        <v>0</v>
      </c>
      <c r="AI38" s="531">
        <v>0</v>
      </c>
      <c r="AJ38" s="530">
        <v>0</v>
      </c>
      <c r="AK38" s="531">
        <v>0</v>
      </c>
      <c r="AL38" s="530">
        <v>0</v>
      </c>
      <c r="AM38" s="597">
        <v>0</v>
      </c>
      <c r="AO38" s="330"/>
      <c r="AQ38" s="370"/>
    </row>
    <row r="39" spans="1:43" s="329" customFormat="1" ht="15.75" thickBot="1" x14ac:dyDescent="0.25">
      <c r="A39" s="362" t="s">
        <v>479</v>
      </c>
      <c r="B39" s="398" t="s">
        <v>478</v>
      </c>
      <c r="C39" s="342" t="s">
        <v>779</v>
      </c>
      <c r="D39" s="328"/>
      <c r="E39" s="326">
        <v>5892530</v>
      </c>
      <c r="F39" s="326">
        <v>6176085.5700000003</v>
      </c>
      <c r="G39" s="326">
        <v>388409</v>
      </c>
      <c r="H39" s="326">
        <v>460624</v>
      </c>
      <c r="I39" s="326">
        <v>5504121</v>
      </c>
      <c r="J39" s="530">
        <v>5715461.5700000003</v>
      </c>
      <c r="K39" s="326">
        <v>0</v>
      </c>
      <c r="L39" s="326">
        <v>0</v>
      </c>
      <c r="M39" s="486">
        <v>32111.1</v>
      </c>
      <c r="N39" s="531">
        <v>32408.2</v>
      </c>
      <c r="O39" s="469">
        <v>99</v>
      </c>
      <c r="P39" s="469">
        <v>99</v>
      </c>
      <c r="Q39" s="486">
        <v>0</v>
      </c>
      <c r="R39" s="531">
        <v>0</v>
      </c>
      <c r="S39" s="486">
        <v>31790</v>
      </c>
      <c r="T39" s="536">
        <v>32084.1</v>
      </c>
      <c r="U39" s="327">
        <v>185.36</v>
      </c>
      <c r="V39" s="538">
        <v>192.5</v>
      </c>
      <c r="W39" s="357">
        <v>173.14</v>
      </c>
      <c r="X39" s="539">
        <v>178.14</v>
      </c>
      <c r="Y39" s="587">
        <v>0</v>
      </c>
      <c r="Z39" s="610">
        <v>0</v>
      </c>
      <c r="AA39" s="610">
        <v>0</v>
      </c>
      <c r="AB39" s="530" t="s">
        <v>0</v>
      </c>
      <c r="AC39" s="530" t="s">
        <v>0</v>
      </c>
      <c r="AD39" s="530">
        <v>1163.7</v>
      </c>
      <c r="AE39" s="609">
        <v>157.05000000000001</v>
      </c>
      <c r="AF39" s="530">
        <v>69.03</v>
      </c>
      <c r="AG39" s="530">
        <v>1582.28</v>
      </c>
      <c r="AH39" s="530">
        <v>9</v>
      </c>
      <c r="AI39" s="531">
        <v>8787.2999999999993</v>
      </c>
      <c r="AJ39" s="530">
        <v>0</v>
      </c>
      <c r="AK39" s="531">
        <v>0</v>
      </c>
      <c r="AL39" s="530">
        <v>9</v>
      </c>
      <c r="AM39" s="597">
        <v>8787.2999999999993</v>
      </c>
      <c r="AO39" s="330"/>
      <c r="AQ39" s="370"/>
    </row>
    <row r="40" spans="1:43" s="329" customFormat="1" ht="15.75" thickBot="1" x14ac:dyDescent="0.25">
      <c r="A40" s="362" t="s">
        <v>480</v>
      </c>
      <c r="B40" s="398" t="s">
        <v>201</v>
      </c>
      <c r="C40" s="342" t="s">
        <v>780</v>
      </c>
      <c r="D40" s="328"/>
      <c r="E40" s="326">
        <v>120025815</v>
      </c>
      <c r="F40" s="326">
        <v>127790579</v>
      </c>
      <c r="G40" s="326">
        <v>43815</v>
      </c>
      <c r="H40" s="326">
        <v>44579</v>
      </c>
      <c r="I40" s="326">
        <v>119982000</v>
      </c>
      <c r="J40" s="530">
        <v>127746000</v>
      </c>
      <c r="K40" s="326">
        <v>169422</v>
      </c>
      <c r="L40" s="326">
        <v>202999</v>
      </c>
      <c r="M40" s="486">
        <v>87675.3</v>
      </c>
      <c r="N40" s="531">
        <v>88867.199999999997</v>
      </c>
      <c r="O40" s="469">
        <v>98.28</v>
      </c>
      <c r="P40" s="469">
        <v>98.33</v>
      </c>
      <c r="Q40" s="486">
        <v>5.7</v>
      </c>
      <c r="R40" s="531">
        <v>5.7</v>
      </c>
      <c r="S40" s="486">
        <v>86173</v>
      </c>
      <c r="T40" s="536">
        <v>87388.800000000003</v>
      </c>
      <c r="U40" s="327">
        <v>1392.85</v>
      </c>
      <c r="V40" s="538">
        <v>1462.32</v>
      </c>
      <c r="W40" s="357">
        <v>1392.34</v>
      </c>
      <c r="X40" s="539">
        <v>1461.81</v>
      </c>
      <c r="Y40" s="587">
        <v>3649750</v>
      </c>
      <c r="Z40" s="610">
        <v>41.764505291295912</v>
      </c>
      <c r="AA40" s="610">
        <v>3</v>
      </c>
      <c r="AB40" s="530" t="s">
        <v>0</v>
      </c>
      <c r="AC40" s="530" t="s">
        <v>0</v>
      </c>
      <c r="AD40" s="530">
        <v>0</v>
      </c>
      <c r="AE40" s="609">
        <v>153.91</v>
      </c>
      <c r="AF40" s="530">
        <v>88.4</v>
      </c>
      <c r="AG40" s="530">
        <v>1704.63</v>
      </c>
      <c r="AH40" s="530">
        <v>1</v>
      </c>
      <c r="AI40" s="531">
        <v>1545.2</v>
      </c>
      <c r="AJ40" s="530">
        <v>0</v>
      </c>
      <c r="AK40" s="531">
        <v>0</v>
      </c>
      <c r="AL40" s="530">
        <v>1</v>
      </c>
      <c r="AM40" s="597">
        <v>1545.2</v>
      </c>
      <c r="AO40" s="330"/>
      <c r="AQ40" s="370"/>
    </row>
    <row r="41" spans="1:43" s="329" customFormat="1" ht="15.75" thickBot="1" x14ac:dyDescent="0.25">
      <c r="A41" s="362" t="s">
        <v>481</v>
      </c>
      <c r="B41" s="398" t="s">
        <v>202</v>
      </c>
      <c r="C41" s="342" t="s">
        <v>780</v>
      </c>
      <c r="D41" s="328"/>
      <c r="E41" s="326">
        <v>178402606</v>
      </c>
      <c r="F41" s="326">
        <v>192162378.78</v>
      </c>
      <c r="G41" s="326">
        <v>0</v>
      </c>
      <c r="H41" s="326">
        <v>0</v>
      </c>
      <c r="I41" s="326">
        <v>178402606</v>
      </c>
      <c r="J41" s="530">
        <v>192162378.78</v>
      </c>
      <c r="K41" s="326">
        <v>0</v>
      </c>
      <c r="L41" s="326">
        <v>0</v>
      </c>
      <c r="M41" s="486">
        <v>122770.6</v>
      </c>
      <c r="N41" s="531">
        <v>125954.9</v>
      </c>
      <c r="O41" s="469">
        <v>98.5</v>
      </c>
      <c r="P41" s="469">
        <v>98.5</v>
      </c>
      <c r="Q41" s="486">
        <v>17.100000000000001</v>
      </c>
      <c r="R41" s="531">
        <v>17.100000000000001</v>
      </c>
      <c r="S41" s="486">
        <v>120946.1</v>
      </c>
      <c r="T41" s="536">
        <v>124082.7</v>
      </c>
      <c r="U41" s="327">
        <v>1475.06</v>
      </c>
      <c r="V41" s="538">
        <v>1548.66</v>
      </c>
      <c r="W41" s="357">
        <v>1475.06</v>
      </c>
      <c r="X41" s="539">
        <v>1548.66</v>
      </c>
      <c r="Y41" s="587">
        <v>5490672.75</v>
      </c>
      <c r="Z41" s="610">
        <v>44.250106985099457</v>
      </c>
      <c r="AA41" s="610">
        <v>3</v>
      </c>
      <c r="AB41" s="530" t="s">
        <v>0</v>
      </c>
      <c r="AC41" s="530" t="s">
        <v>0</v>
      </c>
      <c r="AD41" s="530">
        <v>0</v>
      </c>
      <c r="AE41" s="609">
        <v>181.81</v>
      </c>
      <c r="AF41" s="530">
        <v>69.28</v>
      </c>
      <c r="AG41" s="530">
        <v>1799.75</v>
      </c>
      <c r="AH41" s="530">
        <v>0</v>
      </c>
      <c r="AI41" s="531">
        <v>0</v>
      </c>
      <c r="AJ41" s="530">
        <v>0</v>
      </c>
      <c r="AK41" s="531">
        <v>0</v>
      </c>
      <c r="AL41" s="530">
        <v>0</v>
      </c>
      <c r="AM41" s="597">
        <v>0</v>
      </c>
      <c r="AO41" s="330"/>
      <c r="AQ41" s="370"/>
    </row>
    <row r="42" spans="1:43" s="329" customFormat="1" ht="15.75" thickBot="1" x14ac:dyDescent="0.25">
      <c r="A42" s="362" t="s">
        <v>483</v>
      </c>
      <c r="B42" s="398" t="s">
        <v>482</v>
      </c>
      <c r="C42" s="342" t="s">
        <v>779</v>
      </c>
      <c r="D42" s="328"/>
      <c r="E42" s="326">
        <v>8126971</v>
      </c>
      <c r="F42" s="326">
        <v>8622781</v>
      </c>
      <c r="G42" s="326">
        <v>3079845</v>
      </c>
      <c r="H42" s="326">
        <v>3299101</v>
      </c>
      <c r="I42" s="326">
        <v>5047126</v>
      </c>
      <c r="J42" s="530">
        <v>5323680</v>
      </c>
      <c r="K42" s="326">
        <v>226670</v>
      </c>
      <c r="L42" s="326">
        <v>230801</v>
      </c>
      <c r="M42" s="486">
        <v>44869</v>
      </c>
      <c r="N42" s="531">
        <v>45328.6</v>
      </c>
      <c r="O42" s="469">
        <v>99.5</v>
      </c>
      <c r="P42" s="469">
        <v>99.5</v>
      </c>
      <c r="Q42" s="486">
        <v>21</v>
      </c>
      <c r="R42" s="531">
        <v>20</v>
      </c>
      <c r="S42" s="486">
        <v>44666</v>
      </c>
      <c r="T42" s="536">
        <v>45122</v>
      </c>
      <c r="U42" s="327">
        <v>181.95</v>
      </c>
      <c r="V42" s="538">
        <v>191.1</v>
      </c>
      <c r="W42" s="357">
        <v>113</v>
      </c>
      <c r="X42" s="539">
        <v>117.98</v>
      </c>
      <c r="Y42" s="587">
        <v>0</v>
      </c>
      <c r="Z42" s="610">
        <v>0</v>
      </c>
      <c r="AA42" s="610">
        <v>0</v>
      </c>
      <c r="AB42" s="530" t="s">
        <v>0</v>
      </c>
      <c r="AC42" s="530" t="s">
        <v>0</v>
      </c>
      <c r="AD42" s="530">
        <v>1247.94</v>
      </c>
      <c r="AE42" s="609">
        <v>217.17</v>
      </c>
      <c r="AF42" s="530">
        <v>0</v>
      </c>
      <c r="AG42" s="530">
        <v>1656.21</v>
      </c>
      <c r="AH42" s="530">
        <v>65</v>
      </c>
      <c r="AI42" s="531">
        <v>45122</v>
      </c>
      <c r="AJ42" s="530">
        <v>0</v>
      </c>
      <c r="AK42" s="531">
        <v>0</v>
      </c>
      <c r="AL42" s="530">
        <v>58</v>
      </c>
      <c r="AM42" s="597">
        <v>44957</v>
      </c>
      <c r="AO42" s="330"/>
      <c r="AQ42" s="370"/>
    </row>
    <row r="43" spans="1:43" s="329" customFormat="1" ht="15.75" thickBot="1" x14ac:dyDescent="0.25">
      <c r="A43" s="362" t="s">
        <v>485</v>
      </c>
      <c r="B43" s="398" t="s">
        <v>484</v>
      </c>
      <c r="C43" s="342" t="s">
        <v>951</v>
      </c>
      <c r="D43" s="328"/>
      <c r="E43" s="326">
        <v>135682773</v>
      </c>
      <c r="F43" s="326">
        <v>143177192</v>
      </c>
      <c r="G43" s="326">
        <v>0</v>
      </c>
      <c r="H43" s="326">
        <v>0</v>
      </c>
      <c r="I43" s="326">
        <v>135682773</v>
      </c>
      <c r="J43" s="530">
        <v>143177192</v>
      </c>
      <c r="K43" s="326">
        <v>1385168</v>
      </c>
      <c r="L43" s="326">
        <v>1321018</v>
      </c>
      <c r="M43" s="486">
        <v>129636.05</v>
      </c>
      <c r="N43" s="531">
        <v>131548</v>
      </c>
      <c r="O43" s="469">
        <v>97.65</v>
      </c>
      <c r="P43" s="469">
        <v>97.65</v>
      </c>
      <c r="Q43" s="486">
        <v>66.400000000000006</v>
      </c>
      <c r="R43" s="531">
        <v>66.400000000000006</v>
      </c>
      <c r="S43" s="486">
        <v>126656</v>
      </c>
      <c r="T43" s="536">
        <v>128523</v>
      </c>
      <c r="U43" s="327">
        <v>1071.27</v>
      </c>
      <c r="V43" s="538">
        <v>1114.02</v>
      </c>
      <c r="W43" s="357">
        <v>1071.27</v>
      </c>
      <c r="X43" s="539">
        <v>1114.02</v>
      </c>
      <c r="Y43" s="587">
        <v>2752963</v>
      </c>
      <c r="Z43" s="610">
        <v>21.420002645440896</v>
      </c>
      <c r="AA43" s="610">
        <v>2</v>
      </c>
      <c r="AB43" s="530" t="s">
        <v>0</v>
      </c>
      <c r="AC43" s="530" t="s">
        <v>0</v>
      </c>
      <c r="AD43" s="530">
        <v>280.02</v>
      </c>
      <c r="AE43" s="609">
        <v>0</v>
      </c>
      <c r="AF43" s="530">
        <v>0</v>
      </c>
      <c r="AG43" s="530">
        <v>1394.04</v>
      </c>
      <c r="AH43" s="530">
        <v>0</v>
      </c>
      <c r="AI43" s="531">
        <v>0</v>
      </c>
      <c r="AJ43" s="530">
        <v>0</v>
      </c>
      <c r="AK43" s="531">
        <v>0</v>
      </c>
      <c r="AL43" s="530">
        <v>0</v>
      </c>
      <c r="AM43" s="597">
        <v>0</v>
      </c>
      <c r="AO43" s="330"/>
      <c r="AQ43" s="370"/>
    </row>
    <row r="44" spans="1:43" s="329" customFormat="1" ht="15.75" thickBot="1" x14ac:dyDescent="0.25">
      <c r="A44" s="362" t="s">
        <v>487</v>
      </c>
      <c r="B44" s="398" t="s">
        <v>486</v>
      </c>
      <c r="C44" s="342" t="s">
        <v>779</v>
      </c>
      <c r="D44" s="328"/>
      <c r="E44" s="326">
        <v>8071069.9000000004</v>
      </c>
      <c r="F44" s="326">
        <v>8431188</v>
      </c>
      <c r="G44" s="326">
        <v>804677</v>
      </c>
      <c r="H44" s="326">
        <v>850638</v>
      </c>
      <c r="I44" s="326">
        <v>7266392.9000000004</v>
      </c>
      <c r="J44" s="530">
        <v>7580550</v>
      </c>
      <c r="K44" s="326">
        <v>0</v>
      </c>
      <c r="L44" s="326">
        <v>0</v>
      </c>
      <c r="M44" s="486">
        <v>35762.5</v>
      </c>
      <c r="N44" s="531">
        <v>36420.86</v>
      </c>
      <c r="O44" s="469">
        <v>99</v>
      </c>
      <c r="P44" s="469">
        <v>99</v>
      </c>
      <c r="Q44" s="486">
        <v>0</v>
      </c>
      <c r="R44" s="531">
        <v>0</v>
      </c>
      <c r="S44" s="486">
        <v>35404.9</v>
      </c>
      <c r="T44" s="536">
        <v>36056.699999999997</v>
      </c>
      <c r="U44" s="327">
        <v>227.96</v>
      </c>
      <c r="V44" s="538">
        <v>233.83</v>
      </c>
      <c r="W44" s="357">
        <v>205.24</v>
      </c>
      <c r="X44" s="539">
        <v>210.24</v>
      </c>
      <c r="Y44" s="587">
        <v>0</v>
      </c>
      <c r="Z44" s="610">
        <v>0</v>
      </c>
      <c r="AA44" s="610">
        <v>0</v>
      </c>
      <c r="AB44" s="530" t="s">
        <v>0</v>
      </c>
      <c r="AC44" s="530" t="s">
        <v>0</v>
      </c>
      <c r="AD44" s="530">
        <v>1155.31</v>
      </c>
      <c r="AE44" s="609">
        <v>189.6</v>
      </c>
      <c r="AF44" s="530">
        <v>79.53</v>
      </c>
      <c r="AG44" s="530">
        <v>1658.2699999999998</v>
      </c>
      <c r="AH44" s="530">
        <v>19</v>
      </c>
      <c r="AI44" s="531">
        <v>22587.81</v>
      </c>
      <c r="AJ44" s="530">
        <v>0</v>
      </c>
      <c r="AK44" s="531">
        <v>0</v>
      </c>
      <c r="AL44" s="530">
        <v>19</v>
      </c>
      <c r="AM44" s="597">
        <v>22587.81</v>
      </c>
      <c r="AO44" s="330"/>
      <c r="AQ44" s="370"/>
    </row>
    <row r="45" spans="1:43" s="329" customFormat="1" ht="15.75" thickBot="1" x14ac:dyDescent="0.25">
      <c r="A45" s="362" t="s">
        <v>489</v>
      </c>
      <c r="B45" s="398" t="s">
        <v>488</v>
      </c>
      <c r="C45" s="342" t="s">
        <v>779</v>
      </c>
      <c r="D45" s="328"/>
      <c r="E45" s="326">
        <v>4022927</v>
      </c>
      <c r="F45" s="326">
        <v>4247245</v>
      </c>
      <c r="G45" s="326">
        <v>0</v>
      </c>
      <c r="H45" s="326">
        <v>0</v>
      </c>
      <c r="I45" s="326">
        <v>4022927</v>
      </c>
      <c r="J45" s="530">
        <v>4247245</v>
      </c>
      <c r="K45" s="326">
        <v>0</v>
      </c>
      <c r="L45" s="326">
        <v>0</v>
      </c>
      <c r="M45" s="486">
        <v>34717.800000000003</v>
      </c>
      <c r="N45" s="531">
        <v>35166.5</v>
      </c>
      <c r="O45" s="469">
        <v>98</v>
      </c>
      <c r="P45" s="469">
        <v>98</v>
      </c>
      <c r="Q45" s="486">
        <v>0</v>
      </c>
      <c r="R45" s="531">
        <v>0</v>
      </c>
      <c r="S45" s="486">
        <v>34023.4</v>
      </c>
      <c r="T45" s="536">
        <v>34463.199999999997</v>
      </c>
      <c r="U45" s="327">
        <v>118.24</v>
      </c>
      <c r="V45" s="538">
        <v>123.24</v>
      </c>
      <c r="W45" s="357">
        <v>118.24</v>
      </c>
      <c r="X45" s="539">
        <v>123.24</v>
      </c>
      <c r="Y45" s="587">
        <v>0</v>
      </c>
      <c r="Z45" s="610">
        <v>0</v>
      </c>
      <c r="AA45" s="610">
        <v>0</v>
      </c>
      <c r="AB45" s="530" t="s">
        <v>0</v>
      </c>
      <c r="AC45" s="530" t="s">
        <v>0</v>
      </c>
      <c r="AD45" s="530">
        <v>1245.83</v>
      </c>
      <c r="AE45" s="609">
        <v>152</v>
      </c>
      <c r="AF45" s="530">
        <v>0</v>
      </c>
      <c r="AG45" s="530">
        <v>1521.07</v>
      </c>
      <c r="AH45" s="530">
        <v>0</v>
      </c>
      <c r="AI45" s="531">
        <v>0</v>
      </c>
      <c r="AJ45" s="530">
        <v>0</v>
      </c>
      <c r="AK45" s="531">
        <v>0</v>
      </c>
      <c r="AL45" s="530">
        <v>0</v>
      </c>
      <c r="AM45" s="597">
        <v>0</v>
      </c>
      <c r="AO45" s="330"/>
      <c r="AQ45" s="370"/>
    </row>
    <row r="46" spans="1:43" s="329" customFormat="1" ht="15.75" thickBot="1" x14ac:dyDescent="0.25">
      <c r="A46" s="362" t="s">
        <v>491</v>
      </c>
      <c r="B46" s="398" t="s">
        <v>490</v>
      </c>
      <c r="C46" s="342" t="s">
        <v>779</v>
      </c>
      <c r="D46" s="328"/>
      <c r="E46" s="326">
        <v>6069537</v>
      </c>
      <c r="F46" s="326">
        <v>6157784</v>
      </c>
      <c r="G46" s="326">
        <v>734797</v>
      </c>
      <c r="H46" s="326">
        <v>771214</v>
      </c>
      <c r="I46" s="326">
        <v>5334740</v>
      </c>
      <c r="J46" s="530">
        <v>5386570</v>
      </c>
      <c r="K46" s="326">
        <v>0</v>
      </c>
      <c r="L46" s="326">
        <v>0</v>
      </c>
      <c r="M46" s="486">
        <v>33139.949999999997</v>
      </c>
      <c r="N46" s="531">
        <v>33464.85</v>
      </c>
      <c r="O46" s="469">
        <v>98.5</v>
      </c>
      <c r="P46" s="469">
        <v>98.5</v>
      </c>
      <c r="Q46" s="486">
        <v>163.69999999999999</v>
      </c>
      <c r="R46" s="531">
        <v>163.9</v>
      </c>
      <c r="S46" s="486">
        <v>32806.6</v>
      </c>
      <c r="T46" s="536">
        <v>33126.800000000003</v>
      </c>
      <c r="U46" s="327">
        <v>185.01</v>
      </c>
      <c r="V46" s="538">
        <v>185.89</v>
      </c>
      <c r="W46" s="357">
        <v>162.61000000000001</v>
      </c>
      <c r="X46" s="539">
        <v>162.6</v>
      </c>
      <c r="Y46" s="587">
        <v>0</v>
      </c>
      <c r="Z46" s="610">
        <v>0</v>
      </c>
      <c r="AA46" s="610">
        <v>0</v>
      </c>
      <c r="AB46" s="530" t="s">
        <v>0</v>
      </c>
      <c r="AC46" s="530" t="s">
        <v>0</v>
      </c>
      <c r="AD46" s="530">
        <v>1351.97</v>
      </c>
      <c r="AE46" s="609">
        <v>183.42</v>
      </c>
      <c r="AF46" s="530">
        <v>75.290000000000006</v>
      </c>
      <c r="AG46" s="530">
        <v>1796.5700000000002</v>
      </c>
      <c r="AH46" s="530">
        <v>10</v>
      </c>
      <c r="AI46" s="531">
        <v>16759.72</v>
      </c>
      <c r="AJ46" s="530">
        <v>0</v>
      </c>
      <c r="AK46" s="531">
        <v>0</v>
      </c>
      <c r="AL46" s="530">
        <v>9</v>
      </c>
      <c r="AM46" s="597">
        <v>16578.650000000001</v>
      </c>
      <c r="AO46" s="330"/>
      <c r="AQ46" s="370"/>
    </row>
    <row r="47" spans="1:43" s="329" customFormat="1" ht="15.75" thickBot="1" x14ac:dyDescent="0.25">
      <c r="A47" s="362" t="s">
        <v>493</v>
      </c>
      <c r="B47" s="398" t="s">
        <v>492</v>
      </c>
      <c r="C47" s="342" t="s">
        <v>779</v>
      </c>
      <c r="D47" s="328"/>
      <c r="E47" s="326">
        <v>6204544</v>
      </c>
      <c r="F47" s="326">
        <v>6483324</v>
      </c>
      <c r="G47" s="326">
        <v>74103</v>
      </c>
      <c r="H47" s="326">
        <v>92564</v>
      </c>
      <c r="I47" s="326">
        <v>6130441</v>
      </c>
      <c r="J47" s="530">
        <v>6390760</v>
      </c>
      <c r="K47" s="326">
        <v>0</v>
      </c>
      <c r="L47" s="326">
        <v>0</v>
      </c>
      <c r="M47" s="486">
        <v>22753.599999999999</v>
      </c>
      <c r="N47" s="531">
        <v>23277.3</v>
      </c>
      <c r="O47" s="469">
        <v>97</v>
      </c>
      <c r="P47" s="469">
        <v>97</v>
      </c>
      <c r="Q47" s="486">
        <v>0</v>
      </c>
      <c r="R47" s="531">
        <v>0</v>
      </c>
      <c r="S47" s="486">
        <v>22071</v>
      </c>
      <c r="T47" s="536">
        <v>22579</v>
      </c>
      <c r="U47" s="327">
        <v>281.12</v>
      </c>
      <c r="V47" s="538">
        <v>287.14</v>
      </c>
      <c r="W47" s="357">
        <v>277.76</v>
      </c>
      <c r="X47" s="539">
        <v>283.04000000000002</v>
      </c>
      <c r="Y47" s="587">
        <v>0</v>
      </c>
      <c r="Z47" s="610">
        <v>0</v>
      </c>
      <c r="AA47" s="610">
        <v>0</v>
      </c>
      <c r="AB47" s="530" t="s">
        <v>0</v>
      </c>
      <c r="AC47" s="530" t="s">
        <v>0</v>
      </c>
      <c r="AD47" s="530">
        <v>1221.74</v>
      </c>
      <c r="AE47" s="609">
        <v>165.45</v>
      </c>
      <c r="AF47" s="530">
        <v>65.5</v>
      </c>
      <c r="AG47" s="530">
        <v>1739.8300000000002</v>
      </c>
      <c r="AH47" s="530">
        <v>8</v>
      </c>
      <c r="AI47" s="531">
        <v>7732</v>
      </c>
      <c r="AJ47" s="530">
        <v>0</v>
      </c>
      <c r="AK47" s="531">
        <v>0</v>
      </c>
      <c r="AL47" s="530">
        <v>7</v>
      </c>
      <c r="AM47" s="597">
        <v>7694</v>
      </c>
      <c r="AO47" s="330"/>
      <c r="AQ47" s="370"/>
    </row>
    <row r="48" spans="1:43" s="329" customFormat="1" ht="15.75" thickBot="1" x14ac:dyDescent="0.25">
      <c r="A48" s="362" t="s">
        <v>495</v>
      </c>
      <c r="B48" s="398" t="s">
        <v>494</v>
      </c>
      <c r="C48" s="342" t="s">
        <v>848</v>
      </c>
      <c r="D48" s="328"/>
      <c r="E48" s="326">
        <v>70335466</v>
      </c>
      <c r="F48" s="326">
        <v>74449939</v>
      </c>
      <c r="G48" s="326">
        <v>0</v>
      </c>
      <c r="H48" s="326">
        <v>0</v>
      </c>
      <c r="I48" s="326">
        <v>70335466</v>
      </c>
      <c r="J48" s="530">
        <v>74449939</v>
      </c>
      <c r="K48" s="326">
        <v>25613891</v>
      </c>
      <c r="L48" s="326">
        <v>26890291</v>
      </c>
      <c r="M48" s="486">
        <v>53477.59</v>
      </c>
      <c r="N48" s="531">
        <v>53941.25</v>
      </c>
      <c r="O48" s="469">
        <v>97.05</v>
      </c>
      <c r="P48" s="469">
        <v>97.05</v>
      </c>
      <c r="Q48" s="486">
        <v>0</v>
      </c>
      <c r="R48" s="531">
        <v>0</v>
      </c>
      <c r="S48" s="486">
        <v>51900</v>
      </c>
      <c r="T48" s="536">
        <v>52350</v>
      </c>
      <c r="U48" s="327">
        <v>1355.21</v>
      </c>
      <c r="V48" s="538">
        <v>1422.16</v>
      </c>
      <c r="W48" s="357">
        <v>1355.21</v>
      </c>
      <c r="X48" s="539">
        <v>1422.16</v>
      </c>
      <c r="Y48" s="587">
        <v>2128357</v>
      </c>
      <c r="Z48" s="610">
        <v>40.656294173829991</v>
      </c>
      <c r="AA48" s="610">
        <v>3</v>
      </c>
      <c r="AB48" s="530" t="s">
        <v>0</v>
      </c>
      <c r="AC48" s="530" t="s">
        <v>0</v>
      </c>
      <c r="AD48" s="530">
        <v>0</v>
      </c>
      <c r="AE48" s="609">
        <v>162.30000000000001</v>
      </c>
      <c r="AF48" s="530">
        <v>59.95</v>
      </c>
      <c r="AG48" s="530">
        <v>1644.41</v>
      </c>
      <c r="AH48" s="530">
        <v>0</v>
      </c>
      <c r="AI48" s="531">
        <v>0</v>
      </c>
      <c r="AJ48" s="530">
        <v>0</v>
      </c>
      <c r="AK48" s="531">
        <v>0</v>
      </c>
      <c r="AL48" s="530">
        <v>0</v>
      </c>
      <c r="AM48" s="597">
        <v>0</v>
      </c>
      <c r="AO48" s="330"/>
      <c r="AQ48" s="370"/>
    </row>
    <row r="49" spans="1:43" s="329" customFormat="1" ht="15.75" thickBot="1" x14ac:dyDescent="0.25">
      <c r="A49" s="362" t="s">
        <v>497</v>
      </c>
      <c r="B49" s="398" t="s">
        <v>496</v>
      </c>
      <c r="C49" s="342" t="s">
        <v>848</v>
      </c>
      <c r="D49" s="328"/>
      <c r="E49" s="326">
        <v>77512209</v>
      </c>
      <c r="F49" s="326">
        <v>82225322</v>
      </c>
      <c r="G49" s="326">
        <v>486084</v>
      </c>
      <c r="H49" s="326">
        <v>496738</v>
      </c>
      <c r="I49" s="326">
        <v>77026125</v>
      </c>
      <c r="J49" s="530">
        <v>81728584</v>
      </c>
      <c r="K49" s="326">
        <v>9892793</v>
      </c>
      <c r="L49" s="326">
        <v>9780873</v>
      </c>
      <c r="M49" s="486">
        <v>60730.400000000001</v>
      </c>
      <c r="N49" s="531">
        <v>61452.88</v>
      </c>
      <c r="O49" s="469">
        <v>97.5</v>
      </c>
      <c r="P49" s="469">
        <v>97.5</v>
      </c>
      <c r="Q49" s="486">
        <v>0</v>
      </c>
      <c r="R49" s="531">
        <v>0</v>
      </c>
      <c r="S49" s="486">
        <v>59212.1</v>
      </c>
      <c r="T49" s="536">
        <v>59916.6</v>
      </c>
      <c r="U49" s="327">
        <v>1309.06</v>
      </c>
      <c r="V49" s="538">
        <v>1372.33</v>
      </c>
      <c r="W49" s="357">
        <v>1300.8499999999999</v>
      </c>
      <c r="X49" s="539">
        <v>1364.04</v>
      </c>
      <c r="Y49" s="587">
        <v>2293007</v>
      </c>
      <c r="Z49" s="610">
        <v>38.269978603592328</v>
      </c>
      <c r="AA49" s="610">
        <v>2.94</v>
      </c>
      <c r="AB49" s="530" t="s">
        <v>0</v>
      </c>
      <c r="AC49" s="530" t="s">
        <v>0</v>
      </c>
      <c r="AD49" s="530">
        <v>0</v>
      </c>
      <c r="AE49" s="609">
        <v>150.94999999999999</v>
      </c>
      <c r="AF49" s="530">
        <v>60.9</v>
      </c>
      <c r="AG49" s="530">
        <v>1584.18</v>
      </c>
      <c r="AH49" s="530">
        <v>7</v>
      </c>
      <c r="AI49" s="531">
        <v>12084</v>
      </c>
      <c r="AJ49" s="530">
        <v>0</v>
      </c>
      <c r="AK49" s="531">
        <v>0</v>
      </c>
      <c r="AL49" s="530">
        <v>7</v>
      </c>
      <c r="AM49" s="597">
        <v>12084</v>
      </c>
      <c r="AO49" s="330"/>
      <c r="AQ49" s="370"/>
    </row>
    <row r="50" spans="1:43" s="329" customFormat="1" ht="15.75" thickBot="1" x14ac:dyDescent="0.25">
      <c r="A50" s="362" t="s">
        <v>499</v>
      </c>
      <c r="B50" s="398" t="s">
        <v>498</v>
      </c>
      <c r="C50" s="342" t="s">
        <v>779</v>
      </c>
      <c r="D50" s="328"/>
      <c r="E50" s="326">
        <v>7439409.1799999997</v>
      </c>
      <c r="F50" s="326">
        <v>7839242</v>
      </c>
      <c r="G50" s="326">
        <v>0</v>
      </c>
      <c r="H50" s="326">
        <v>0</v>
      </c>
      <c r="I50" s="326">
        <v>7439409.1799999997</v>
      </c>
      <c r="J50" s="530">
        <v>7839242</v>
      </c>
      <c r="K50" s="326">
        <v>0</v>
      </c>
      <c r="L50" s="326">
        <v>0</v>
      </c>
      <c r="M50" s="486">
        <v>41470.199999999997</v>
      </c>
      <c r="N50" s="531">
        <v>42529.1</v>
      </c>
      <c r="O50" s="469">
        <v>98.7</v>
      </c>
      <c r="P50" s="469">
        <v>98.7</v>
      </c>
      <c r="Q50" s="486">
        <v>1</v>
      </c>
      <c r="R50" s="531">
        <v>1</v>
      </c>
      <c r="S50" s="486">
        <v>40932.1</v>
      </c>
      <c r="T50" s="536">
        <v>41977.2</v>
      </c>
      <c r="U50" s="327">
        <v>181.75</v>
      </c>
      <c r="V50" s="538">
        <v>186.75</v>
      </c>
      <c r="W50" s="357">
        <v>181.75</v>
      </c>
      <c r="X50" s="539">
        <v>186.75</v>
      </c>
      <c r="Y50" s="587">
        <v>0</v>
      </c>
      <c r="Z50" s="610">
        <v>0</v>
      </c>
      <c r="AA50" s="610">
        <v>0</v>
      </c>
      <c r="AB50" s="530" t="s">
        <v>0</v>
      </c>
      <c r="AC50" s="530" t="s">
        <v>0</v>
      </c>
      <c r="AD50" s="530">
        <v>1190.43</v>
      </c>
      <c r="AE50" s="609">
        <v>186.75</v>
      </c>
      <c r="AF50" s="530">
        <v>66.78</v>
      </c>
      <c r="AG50" s="530">
        <v>1630.71</v>
      </c>
      <c r="AH50" s="530">
        <v>0</v>
      </c>
      <c r="AI50" s="531">
        <v>0</v>
      </c>
      <c r="AJ50" s="530">
        <v>0</v>
      </c>
      <c r="AK50" s="531">
        <v>0</v>
      </c>
      <c r="AL50" s="530">
        <v>0</v>
      </c>
      <c r="AM50" s="597">
        <v>0</v>
      </c>
      <c r="AO50" s="330"/>
      <c r="AQ50" s="370"/>
    </row>
    <row r="51" spans="1:43" s="329" customFormat="1" ht="15.75" thickBot="1" x14ac:dyDescent="0.25">
      <c r="A51" s="362" t="s">
        <v>501</v>
      </c>
      <c r="B51" s="398" t="s">
        <v>500</v>
      </c>
      <c r="C51" s="342" t="s">
        <v>953</v>
      </c>
      <c r="D51" s="328"/>
      <c r="E51" s="326">
        <v>95362074</v>
      </c>
      <c r="F51" s="326">
        <v>100631907.70554215</v>
      </c>
      <c r="G51" s="326">
        <v>0</v>
      </c>
      <c r="H51" s="326">
        <v>0</v>
      </c>
      <c r="I51" s="326">
        <v>95362074</v>
      </c>
      <c r="J51" s="530">
        <v>100631907.70554215</v>
      </c>
      <c r="K51" s="326">
        <v>20648709.609999999</v>
      </c>
      <c r="L51" s="326">
        <v>20303359</v>
      </c>
      <c r="M51" s="486">
        <v>89958.33</v>
      </c>
      <c r="N51" s="531">
        <v>90234.4</v>
      </c>
      <c r="O51" s="469">
        <v>97.8</v>
      </c>
      <c r="P51" s="469">
        <v>98</v>
      </c>
      <c r="Q51" s="486">
        <v>20.75</v>
      </c>
      <c r="R51" s="531">
        <v>20.3</v>
      </c>
      <c r="S51" s="486">
        <v>88000</v>
      </c>
      <c r="T51" s="536">
        <v>88450</v>
      </c>
      <c r="U51" s="327">
        <v>1083.6600000000001</v>
      </c>
      <c r="V51" s="538">
        <v>1137.73</v>
      </c>
      <c r="W51" s="357">
        <v>1083.6600000000001</v>
      </c>
      <c r="X51" s="539">
        <v>1137.73</v>
      </c>
      <c r="Y51" s="587">
        <v>2874625</v>
      </c>
      <c r="Z51" s="610">
        <v>32.5</v>
      </c>
      <c r="AA51" s="610">
        <v>3</v>
      </c>
      <c r="AB51" s="530" t="s">
        <v>0</v>
      </c>
      <c r="AC51" s="530" t="s">
        <v>0</v>
      </c>
      <c r="AD51" s="530">
        <v>280.02</v>
      </c>
      <c r="AE51" s="609">
        <v>0</v>
      </c>
      <c r="AF51" s="530">
        <v>0</v>
      </c>
      <c r="AG51" s="530">
        <v>1417.75</v>
      </c>
      <c r="AH51" s="530">
        <v>0</v>
      </c>
      <c r="AI51" s="531">
        <v>0</v>
      </c>
      <c r="AJ51" s="530">
        <v>0</v>
      </c>
      <c r="AK51" s="531">
        <v>0</v>
      </c>
      <c r="AL51" s="530">
        <v>0</v>
      </c>
      <c r="AM51" s="597">
        <v>0</v>
      </c>
      <c r="AO51" s="330"/>
      <c r="AQ51" s="370"/>
    </row>
    <row r="52" spans="1:43" s="329" customFormat="1" ht="15.75" thickBot="1" x14ac:dyDescent="0.25">
      <c r="A52" s="362" t="s">
        <v>503</v>
      </c>
      <c r="B52" s="398" t="s">
        <v>502</v>
      </c>
      <c r="C52" s="342" t="s">
        <v>779</v>
      </c>
      <c r="D52" s="328"/>
      <c r="E52" s="326">
        <v>6160883</v>
      </c>
      <c r="F52" s="326">
        <v>6406065</v>
      </c>
      <c r="G52" s="326">
        <v>598894</v>
      </c>
      <c r="H52" s="326">
        <v>647126</v>
      </c>
      <c r="I52" s="326">
        <v>5561989</v>
      </c>
      <c r="J52" s="530">
        <v>5758939</v>
      </c>
      <c r="K52" s="326">
        <v>0</v>
      </c>
      <c r="L52" s="326">
        <v>0</v>
      </c>
      <c r="M52" s="486">
        <v>27562.3</v>
      </c>
      <c r="N52" s="531">
        <v>27991.759999999998</v>
      </c>
      <c r="O52" s="469">
        <v>98.5</v>
      </c>
      <c r="P52" s="469">
        <v>98.5</v>
      </c>
      <c r="Q52" s="486">
        <v>0</v>
      </c>
      <c r="R52" s="531">
        <v>0</v>
      </c>
      <c r="S52" s="486">
        <v>27148.9</v>
      </c>
      <c r="T52" s="536">
        <v>27571.9</v>
      </c>
      <c r="U52" s="327">
        <v>226.93</v>
      </c>
      <c r="V52" s="538">
        <v>232.34</v>
      </c>
      <c r="W52" s="357">
        <v>204.87</v>
      </c>
      <c r="X52" s="539">
        <v>208.87</v>
      </c>
      <c r="Y52" s="587">
        <v>0</v>
      </c>
      <c r="Z52" s="610">
        <v>0</v>
      </c>
      <c r="AA52" s="610">
        <v>0</v>
      </c>
      <c r="AB52" s="530" t="s">
        <v>0</v>
      </c>
      <c r="AC52" s="530" t="s">
        <v>0</v>
      </c>
      <c r="AD52" s="530">
        <v>1142.54</v>
      </c>
      <c r="AE52" s="609">
        <v>181.16</v>
      </c>
      <c r="AF52" s="530">
        <v>71.56</v>
      </c>
      <c r="AG52" s="530">
        <v>1627.6</v>
      </c>
      <c r="AH52" s="530">
        <v>8</v>
      </c>
      <c r="AI52" s="531">
        <v>18978.759999999998</v>
      </c>
      <c r="AJ52" s="530">
        <v>0</v>
      </c>
      <c r="AK52" s="531">
        <v>0</v>
      </c>
      <c r="AL52" s="530">
        <v>8</v>
      </c>
      <c r="AM52" s="597">
        <v>18978.8</v>
      </c>
      <c r="AO52" s="330"/>
      <c r="AQ52" s="370"/>
    </row>
    <row r="53" spans="1:43" s="329" customFormat="1" ht="15.75" thickBot="1" x14ac:dyDescent="0.25">
      <c r="A53" s="362" t="s">
        <v>505</v>
      </c>
      <c r="B53" s="398" t="s">
        <v>504</v>
      </c>
      <c r="C53" s="342" t="s">
        <v>779</v>
      </c>
      <c r="D53" s="328"/>
      <c r="E53" s="326">
        <v>9971789</v>
      </c>
      <c r="F53" s="326">
        <v>10444345</v>
      </c>
      <c r="G53" s="326">
        <v>655122</v>
      </c>
      <c r="H53" s="326">
        <v>699188</v>
      </c>
      <c r="I53" s="326">
        <v>9316667</v>
      </c>
      <c r="J53" s="530">
        <v>9745157</v>
      </c>
      <c r="K53" s="326">
        <v>122877.56</v>
      </c>
      <c r="L53" s="326">
        <v>125323</v>
      </c>
      <c r="M53" s="486">
        <v>48403.19</v>
      </c>
      <c r="N53" s="531">
        <v>49410.055266484531</v>
      </c>
      <c r="O53" s="469">
        <v>98.9</v>
      </c>
      <c r="P53" s="469">
        <v>98.9</v>
      </c>
      <c r="Q53" s="486">
        <v>76.680000000000007</v>
      </c>
      <c r="R53" s="531">
        <v>40.200000000000003</v>
      </c>
      <c r="S53" s="486">
        <v>47947.4</v>
      </c>
      <c r="T53" s="536">
        <v>48906.7</v>
      </c>
      <c r="U53" s="327">
        <v>207.97</v>
      </c>
      <c r="V53" s="538">
        <v>213.56</v>
      </c>
      <c r="W53" s="357">
        <v>194.31</v>
      </c>
      <c r="X53" s="539">
        <v>199.26</v>
      </c>
      <c r="Y53" s="587">
        <v>0</v>
      </c>
      <c r="Z53" s="610">
        <v>0</v>
      </c>
      <c r="AA53" s="610">
        <v>0</v>
      </c>
      <c r="AB53" s="530" t="s">
        <v>0</v>
      </c>
      <c r="AC53" s="530" t="s">
        <v>0</v>
      </c>
      <c r="AD53" s="530">
        <v>1178.82</v>
      </c>
      <c r="AE53" s="609">
        <v>157.15</v>
      </c>
      <c r="AF53" s="530">
        <v>73.349999999999994</v>
      </c>
      <c r="AG53" s="530">
        <v>1622.8799999999999</v>
      </c>
      <c r="AH53" s="530">
        <v>26</v>
      </c>
      <c r="AI53" s="531">
        <v>15762.1</v>
      </c>
      <c r="AJ53" s="530">
        <v>0</v>
      </c>
      <c r="AK53" s="531">
        <v>0</v>
      </c>
      <c r="AL53" s="530">
        <v>26</v>
      </c>
      <c r="AM53" s="597">
        <v>15762.1</v>
      </c>
      <c r="AO53" s="330"/>
      <c r="AQ53" s="370"/>
    </row>
    <row r="54" spans="1:43" s="329" customFormat="1" ht="15.75" thickBot="1" x14ac:dyDescent="0.25">
      <c r="A54" s="362" t="s">
        <v>507</v>
      </c>
      <c r="B54" s="398" t="s">
        <v>506</v>
      </c>
      <c r="C54" s="342" t="s">
        <v>779</v>
      </c>
      <c r="D54" s="328"/>
      <c r="E54" s="326">
        <v>6840386</v>
      </c>
      <c r="F54" s="326">
        <v>7210422</v>
      </c>
      <c r="G54" s="326">
        <v>502638</v>
      </c>
      <c r="H54" s="326">
        <v>552399</v>
      </c>
      <c r="I54" s="326">
        <v>6337748</v>
      </c>
      <c r="J54" s="530">
        <v>6658023</v>
      </c>
      <c r="K54" s="326">
        <v>0</v>
      </c>
      <c r="L54" s="326">
        <v>0</v>
      </c>
      <c r="M54" s="486">
        <v>32628.1</v>
      </c>
      <c r="N54" s="531">
        <v>33429.370000000003</v>
      </c>
      <c r="O54" s="469">
        <v>98.5</v>
      </c>
      <c r="P54" s="469">
        <v>98.5</v>
      </c>
      <c r="Q54" s="486">
        <v>0</v>
      </c>
      <c r="R54" s="531">
        <v>0</v>
      </c>
      <c r="S54" s="486">
        <v>32138.7</v>
      </c>
      <c r="T54" s="536">
        <v>32927.9</v>
      </c>
      <c r="U54" s="327">
        <v>212.84</v>
      </c>
      <c r="V54" s="538">
        <v>218.98</v>
      </c>
      <c r="W54" s="357">
        <v>197.2</v>
      </c>
      <c r="X54" s="539">
        <v>202.2</v>
      </c>
      <c r="Y54" s="587">
        <v>0</v>
      </c>
      <c r="Z54" s="610">
        <v>0</v>
      </c>
      <c r="AA54" s="610">
        <v>0</v>
      </c>
      <c r="AB54" s="530" t="s">
        <v>0</v>
      </c>
      <c r="AC54" s="530" t="s">
        <v>0</v>
      </c>
      <c r="AD54" s="530">
        <v>1281.02</v>
      </c>
      <c r="AE54" s="609">
        <v>220.77</v>
      </c>
      <c r="AF54" s="530">
        <v>0</v>
      </c>
      <c r="AG54" s="530">
        <v>1720.77</v>
      </c>
      <c r="AH54" s="530">
        <v>34</v>
      </c>
      <c r="AI54" s="531">
        <v>13824.08</v>
      </c>
      <c r="AJ54" s="530">
        <v>0</v>
      </c>
      <c r="AK54" s="531">
        <v>0</v>
      </c>
      <c r="AL54" s="530">
        <v>32</v>
      </c>
      <c r="AM54" s="597">
        <v>13746.44</v>
      </c>
      <c r="AO54" s="330"/>
      <c r="AQ54" s="370"/>
    </row>
    <row r="55" spans="1:43" s="329" customFormat="1" ht="15.75" thickBot="1" x14ac:dyDescent="0.25">
      <c r="A55" s="362" t="s">
        <v>300</v>
      </c>
      <c r="B55" s="398" t="s">
        <v>299</v>
      </c>
      <c r="C55" s="342" t="s">
        <v>779</v>
      </c>
      <c r="D55" s="328"/>
      <c r="E55" s="326">
        <v>7329990</v>
      </c>
      <c r="F55" s="326">
        <v>7559584</v>
      </c>
      <c r="G55" s="326">
        <v>235943</v>
      </c>
      <c r="H55" s="326">
        <v>240045</v>
      </c>
      <c r="I55" s="326">
        <v>7094047</v>
      </c>
      <c r="J55" s="530">
        <v>7319539</v>
      </c>
      <c r="K55" s="326">
        <v>0</v>
      </c>
      <c r="L55" s="326">
        <v>0</v>
      </c>
      <c r="M55" s="486">
        <v>30329</v>
      </c>
      <c r="N55" s="531">
        <v>30690.799999999999</v>
      </c>
      <c r="O55" s="469">
        <v>98</v>
      </c>
      <c r="P55" s="469">
        <v>98</v>
      </c>
      <c r="Q55" s="486">
        <v>0</v>
      </c>
      <c r="R55" s="531">
        <v>0</v>
      </c>
      <c r="S55" s="486">
        <v>29722</v>
      </c>
      <c r="T55" s="536">
        <v>30077</v>
      </c>
      <c r="U55" s="327">
        <v>246.62</v>
      </c>
      <c r="V55" s="538">
        <v>251.34</v>
      </c>
      <c r="W55" s="357">
        <v>238.68</v>
      </c>
      <c r="X55" s="539">
        <v>243.36</v>
      </c>
      <c r="Y55" s="587">
        <v>0</v>
      </c>
      <c r="Z55" s="610">
        <v>0</v>
      </c>
      <c r="AA55" s="610">
        <v>0</v>
      </c>
      <c r="AB55" s="530" t="s">
        <v>0</v>
      </c>
      <c r="AC55" s="530" t="s">
        <v>0</v>
      </c>
      <c r="AD55" s="530">
        <v>1163.7</v>
      </c>
      <c r="AE55" s="609">
        <v>157.05000000000001</v>
      </c>
      <c r="AF55" s="530">
        <v>69.03</v>
      </c>
      <c r="AG55" s="530">
        <v>1641.12</v>
      </c>
      <c r="AH55" s="530">
        <v>1</v>
      </c>
      <c r="AI55" s="531">
        <v>11647</v>
      </c>
      <c r="AJ55" s="530">
        <v>0</v>
      </c>
      <c r="AK55" s="531">
        <v>0</v>
      </c>
      <c r="AL55" s="530">
        <v>1</v>
      </c>
      <c r="AM55" s="597">
        <v>11647</v>
      </c>
      <c r="AO55" s="330"/>
      <c r="AQ55" s="370"/>
    </row>
    <row r="56" spans="1:43" s="329" customFormat="1" ht="15.75" thickBot="1" x14ac:dyDescent="0.25">
      <c r="A56" s="362" t="s">
        <v>514</v>
      </c>
      <c r="B56" s="398" t="s">
        <v>256</v>
      </c>
      <c r="C56" s="342" t="s">
        <v>780</v>
      </c>
      <c r="D56" s="328"/>
      <c r="E56" s="326">
        <v>141191233</v>
      </c>
      <c r="F56" s="326">
        <v>150729918</v>
      </c>
      <c r="G56" s="326">
        <v>10705074</v>
      </c>
      <c r="H56" s="326">
        <v>11237802</v>
      </c>
      <c r="I56" s="326">
        <v>130486159</v>
      </c>
      <c r="J56" s="530">
        <v>139492116</v>
      </c>
      <c r="K56" s="326">
        <v>680989</v>
      </c>
      <c r="L56" s="326">
        <v>691586</v>
      </c>
      <c r="M56" s="486">
        <v>96914.1</v>
      </c>
      <c r="N56" s="531">
        <v>99094.9</v>
      </c>
      <c r="O56" s="469">
        <v>99</v>
      </c>
      <c r="P56" s="469">
        <v>99</v>
      </c>
      <c r="Q56" s="486">
        <v>0</v>
      </c>
      <c r="R56" s="531">
        <v>0</v>
      </c>
      <c r="S56" s="486">
        <v>95945</v>
      </c>
      <c r="T56" s="536">
        <v>98104</v>
      </c>
      <c r="U56" s="327">
        <v>1471.59</v>
      </c>
      <c r="V56" s="538">
        <v>1536.43</v>
      </c>
      <c r="W56" s="357">
        <v>1360.01</v>
      </c>
      <c r="X56" s="539">
        <v>1421.88</v>
      </c>
      <c r="Y56" s="587">
        <v>4002670</v>
      </c>
      <c r="Z56" s="610">
        <v>40.800273179483</v>
      </c>
      <c r="AA56" s="610">
        <v>3</v>
      </c>
      <c r="AB56" s="530" t="s">
        <v>0</v>
      </c>
      <c r="AC56" s="530" t="s">
        <v>0</v>
      </c>
      <c r="AD56" s="530">
        <v>0</v>
      </c>
      <c r="AE56" s="609">
        <v>166.09</v>
      </c>
      <c r="AF56" s="530">
        <v>92.81</v>
      </c>
      <c r="AG56" s="530">
        <v>1795.33</v>
      </c>
      <c r="AH56" s="530">
        <v>79</v>
      </c>
      <c r="AI56" s="531">
        <v>98104</v>
      </c>
      <c r="AJ56" s="530">
        <v>0</v>
      </c>
      <c r="AK56" s="531">
        <v>0</v>
      </c>
      <c r="AL56" s="530">
        <v>74</v>
      </c>
      <c r="AM56" s="597">
        <v>97972</v>
      </c>
      <c r="AO56" s="330"/>
      <c r="AQ56" s="370"/>
    </row>
    <row r="57" spans="1:43" s="329" customFormat="1" ht="15.75" thickBot="1" x14ac:dyDescent="0.25">
      <c r="A57" s="362" t="s">
        <v>302</v>
      </c>
      <c r="B57" s="398" t="s">
        <v>301</v>
      </c>
      <c r="C57" s="342" t="s">
        <v>779</v>
      </c>
      <c r="D57" s="328"/>
      <c r="E57" s="326">
        <v>9835734</v>
      </c>
      <c r="F57" s="326">
        <v>10377623</v>
      </c>
      <c r="G57" s="326">
        <v>2936166</v>
      </c>
      <c r="H57" s="326">
        <v>3075132</v>
      </c>
      <c r="I57" s="326">
        <v>6899568</v>
      </c>
      <c r="J57" s="530">
        <v>7302491</v>
      </c>
      <c r="K57" s="326">
        <v>1166098</v>
      </c>
      <c r="L57" s="326">
        <v>1184226</v>
      </c>
      <c r="M57" s="486">
        <v>54354.1</v>
      </c>
      <c r="N57" s="531">
        <v>55414.7</v>
      </c>
      <c r="O57" s="469">
        <v>98.5</v>
      </c>
      <c r="P57" s="469">
        <v>98.5</v>
      </c>
      <c r="Q57" s="486">
        <v>0</v>
      </c>
      <c r="R57" s="531">
        <v>0</v>
      </c>
      <c r="S57" s="486">
        <v>53538.8</v>
      </c>
      <c r="T57" s="536">
        <v>54583.5</v>
      </c>
      <c r="U57" s="327">
        <v>183.71</v>
      </c>
      <c r="V57" s="538">
        <v>190.12</v>
      </c>
      <c r="W57" s="357">
        <v>128.87</v>
      </c>
      <c r="X57" s="539">
        <v>133.79</v>
      </c>
      <c r="Y57" s="587">
        <v>0</v>
      </c>
      <c r="Z57" s="610">
        <v>0</v>
      </c>
      <c r="AA57" s="610">
        <v>0</v>
      </c>
      <c r="AB57" s="530" t="s">
        <v>0</v>
      </c>
      <c r="AC57" s="530" t="s">
        <v>0</v>
      </c>
      <c r="AD57" s="530">
        <v>1172.3800000000001</v>
      </c>
      <c r="AE57" s="609">
        <v>187.23</v>
      </c>
      <c r="AF57" s="530">
        <v>62.84</v>
      </c>
      <c r="AG57" s="530">
        <v>1612.57</v>
      </c>
      <c r="AH57" s="530">
        <v>34</v>
      </c>
      <c r="AI57" s="531">
        <v>38787.5</v>
      </c>
      <c r="AJ57" s="530">
        <v>0</v>
      </c>
      <c r="AK57" s="531">
        <v>0</v>
      </c>
      <c r="AL57" s="530">
        <v>32</v>
      </c>
      <c r="AM57" s="597">
        <v>38690.5</v>
      </c>
      <c r="AO57" s="330"/>
      <c r="AQ57" s="370"/>
    </row>
    <row r="58" spans="1:43" s="329" customFormat="1" ht="15.75" thickBot="1" x14ac:dyDescent="0.25">
      <c r="A58" s="362" t="s">
        <v>304</v>
      </c>
      <c r="B58" s="398" t="s">
        <v>303</v>
      </c>
      <c r="C58" s="342" t="s">
        <v>779</v>
      </c>
      <c r="D58" s="328"/>
      <c r="E58" s="326">
        <v>13478942</v>
      </c>
      <c r="F58" s="326">
        <v>14225160</v>
      </c>
      <c r="G58" s="326">
        <v>2170152</v>
      </c>
      <c r="H58" s="326">
        <v>2391737</v>
      </c>
      <c r="I58" s="326">
        <v>11308790</v>
      </c>
      <c r="J58" s="530">
        <v>11833423</v>
      </c>
      <c r="K58" s="326">
        <v>0</v>
      </c>
      <c r="L58" s="326">
        <v>0</v>
      </c>
      <c r="M58" s="486">
        <v>63847.600000000006</v>
      </c>
      <c r="N58" s="531">
        <v>65004.520000000004</v>
      </c>
      <c r="O58" s="469">
        <v>99.038804904178079</v>
      </c>
      <c r="P58" s="469">
        <v>99.062680564366914</v>
      </c>
      <c r="Q58" s="486">
        <v>0</v>
      </c>
      <c r="R58" s="531">
        <v>0</v>
      </c>
      <c r="S58" s="486">
        <v>63233.9</v>
      </c>
      <c r="T58" s="536">
        <v>64395.199999999997</v>
      </c>
      <c r="U58" s="327">
        <v>213.16</v>
      </c>
      <c r="V58" s="538">
        <v>220.9</v>
      </c>
      <c r="W58" s="357">
        <v>178.84</v>
      </c>
      <c r="X58" s="539">
        <v>183.76</v>
      </c>
      <c r="Y58" s="587">
        <v>0</v>
      </c>
      <c r="Z58" s="610">
        <v>0</v>
      </c>
      <c r="AA58" s="610">
        <v>0</v>
      </c>
      <c r="AB58" s="530" t="s">
        <v>0</v>
      </c>
      <c r="AC58" s="530" t="s">
        <v>0</v>
      </c>
      <c r="AD58" s="530">
        <v>1163.7</v>
      </c>
      <c r="AE58" s="609">
        <v>157.05000000000001</v>
      </c>
      <c r="AF58" s="530">
        <v>69.03</v>
      </c>
      <c r="AG58" s="530">
        <v>1610.68</v>
      </c>
      <c r="AH58" s="530">
        <v>27</v>
      </c>
      <c r="AI58" s="531">
        <v>40684.199999999997</v>
      </c>
      <c r="AJ58" s="530">
        <v>0</v>
      </c>
      <c r="AK58" s="531">
        <v>0</v>
      </c>
      <c r="AL58" s="530">
        <v>26</v>
      </c>
      <c r="AM58" s="597">
        <v>40639.800000000003</v>
      </c>
      <c r="AO58" s="330"/>
      <c r="AQ58" s="370"/>
    </row>
    <row r="59" spans="1:43" s="329" customFormat="1" ht="15.75" thickBot="1" x14ac:dyDescent="0.25">
      <c r="A59" s="362" t="s">
        <v>306</v>
      </c>
      <c r="B59" s="398" t="s">
        <v>305</v>
      </c>
      <c r="C59" s="342" t="s">
        <v>779</v>
      </c>
      <c r="D59" s="328"/>
      <c r="E59" s="326">
        <v>7954602</v>
      </c>
      <c r="F59" s="326">
        <v>8289149</v>
      </c>
      <c r="G59" s="326">
        <v>193857</v>
      </c>
      <c r="H59" s="326">
        <v>199087.71</v>
      </c>
      <c r="I59" s="326">
        <v>7760745</v>
      </c>
      <c r="J59" s="530">
        <v>8090061.29</v>
      </c>
      <c r="K59" s="326">
        <v>0</v>
      </c>
      <c r="L59" s="326">
        <v>0</v>
      </c>
      <c r="M59" s="486">
        <v>40906.6</v>
      </c>
      <c r="N59" s="531">
        <v>41560.800000000003</v>
      </c>
      <c r="O59" s="469">
        <v>98.75</v>
      </c>
      <c r="P59" s="469">
        <v>98.75</v>
      </c>
      <c r="Q59" s="486">
        <v>0</v>
      </c>
      <c r="R59" s="531">
        <v>0</v>
      </c>
      <c r="S59" s="486">
        <v>40395.300000000003</v>
      </c>
      <c r="T59" s="536">
        <v>41041.300000000003</v>
      </c>
      <c r="U59" s="327">
        <v>196.92</v>
      </c>
      <c r="V59" s="538">
        <v>201.97</v>
      </c>
      <c r="W59" s="357">
        <v>192.12</v>
      </c>
      <c r="X59" s="539">
        <v>197.12</v>
      </c>
      <c r="Y59" s="587">
        <v>0</v>
      </c>
      <c r="Z59" s="610">
        <v>0</v>
      </c>
      <c r="AA59" s="610">
        <v>0</v>
      </c>
      <c r="AB59" s="530" t="s">
        <v>0</v>
      </c>
      <c r="AC59" s="530" t="s">
        <v>0</v>
      </c>
      <c r="AD59" s="530">
        <v>1179.26</v>
      </c>
      <c r="AE59" s="609">
        <v>214.49</v>
      </c>
      <c r="AF59" s="530">
        <v>0</v>
      </c>
      <c r="AG59" s="530">
        <v>1595.72</v>
      </c>
      <c r="AH59" s="530">
        <v>5</v>
      </c>
      <c r="AI59" s="531">
        <v>11719.7</v>
      </c>
      <c r="AJ59" s="530">
        <v>0</v>
      </c>
      <c r="AK59" s="531">
        <v>0</v>
      </c>
      <c r="AL59" s="530">
        <v>5</v>
      </c>
      <c r="AM59" s="597">
        <v>11719.7</v>
      </c>
      <c r="AO59" s="330"/>
      <c r="AQ59" s="370"/>
    </row>
    <row r="60" spans="1:43" s="329" customFormat="1" ht="15.75" thickBot="1" x14ac:dyDescent="0.25">
      <c r="A60" s="362" t="s">
        <v>385</v>
      </c>
      <c r="B60" s="398" t="s">
        <v>307</v>
      </c>
      <c r="C60" s="342" t="s">
        <v>779</v>
      </c>
      <c r="D60" s="328"/>
      <c r="E60" s="326">
        <v>10674177</v>
      </c>
      <c r="F60" s="326">
        <v>11077828</v>
      </c>
      <c r="G60" s="326">
        <v>4455075</v>
      </c>
      <c r="H60" s="326">
        <v>4700350</v>
      </c>
      <c r="I60" s="326">
        <v>6219102</v>
      </c>
      <c r="J60" s="530">
        <v>6377478</v>
      </c>
      <c r="K60" s="326">
        <v>0</v>
      </c>
      <c r="L60" s="326">
        <v>0</v>
      </c>
      <c r="M60" s="486">
        <v>51133.7</v>
      </c>
      <c r="N60" s="531">
        <v>52440.41</v>
      </c>
      <c r="O60" s="469">
        <v>98</v>
      </c>
      <c r="P60" s="469">
        <v>98</v>
      </c>
      <c r="Q60" s="486">
        <v>246.1</v>
      </c>
      <c r="R60" s="531">
        <v>247.9</v>
      </c>
      <c r="S60" s="486">
        <v>50357.1</v>
      </c>
      <c r="T60" s="536">
        <v>51639.5</v>
      </c>
      <c r="U60" s="327">
        <v>211.97</v>
      </c>
      <c r="V60" s="538">
        <v>214.52</v>
      </c>
      <c r="W60" s="357">
        <v>123.5</v>
      </c>
      <c r="X60" s="539">
        <v>123.5</v>
      </c>
      <c r="Y60" s="587">
        <v>0</v>
      </c>
      <c r="Z60" s="610">
        <v>0</v>
      </c>
      <c r="AA60" s="610">
        <v>0</v>
      </c>
      <c r="AB60" s="530" t="s">
        <v>0</v>
      </c>
      <c r="AC60" s="530" t="s">
        <v>0</v>
      </c>
      <c r="AD60" s="530">
        <v>1345.59</v>
      </c>
      <c r="AE60" s="609">
        <v>170.28</v>
      </c>
      <c r="AF60" s="530">
        <v>0</v>
      </c>
      <c r="AG60" s="530">
        <v>1730.3899999999999</v>
      </c>
      <c r="AH60" s="530">
        <v>78</v>
      </c>
      <c r="AI60" s="531">
        <v>51639.5</v>
      </c>
      <c r="AJ60" s="530">
        <v>0</v>
      </c>
      <c r="AK60" s="531">
        <v>0</v>
      </c>
      <c r="AL60" s="530">
        <v>71</v>
      </c>
      <c r="AM60" s="597">
        <v>51326.2</v>
      </c>
      <c r="AO60" s="330"/>
      <c r="AQ60" s="370"/>
    </row>
    <row r="61" spans="1:43" s="329" customFormat="1" ht="15.75" thickBot="1" x14ac:dyDescent="0.25">
      <c r="A61" s="362" t="s">
        <v>515</v>
      </c>
      <c r="B61" s="398" t="s">
        <v>255</v>
      </c>
      <c r="C61" s="342" t="s">
        <v>780</v>
      </c>
      <c r="D61" s="328"/>
      <c r="E61" s="326">
        <v>185823472</v>
      </c>
      <c r="F61" s="326">
        <v>197946459</v>
      </c>
      <c r="G61" s="326">
        <v>6390697</v>
      </c>
      <c r="H61" s="326">
        <v>6890994</v>
      </c>
      <c r="I61" s="326">
        <v>179432775</v>
      </c>
      <c r="J61" s="530">
        <v>191055465</v>
      </c>
      <c r="K61" s="326">
        <v>0</v>
      </c>
      <c r="L61" s="326">
        <v>0</v>
      </c>
      <c r="M61" s="486">
        <v>143986.4</v>
      </c>
      <c r="N61" s="531">
        <v>145658.09</v>
      </c>
      <c r="O61" s="469">
        <v>98.75</v>
      </c>
      <c r="P61" s="469">
        <v>99</v>
      </c>
      <c r="Q61" s="486">
        <v>0</v>
      </c>
      <c r="R61" s="531">
        <v>0</v>
      </c>
      <c r="S61" s="486">
        <v>142186.6</v>
      </c>
      <c r="T61" s="536">
        <v>144201.5</v>
      </c>
      <c r="U61" s="327">
        <v>1306.9000000000001</v>
      </c>
      <c r="V61" s="538">
        <v>1372.71</v>
      </c>
      <c r="W61" s="357">
        <v>1261.95</v>
      </c>
      <c r="X61" s="539">
        <v>1324.92</v>
      </c>
      <c r="Y61" s="587">
        <v>5459000</v>
      </c>
      <c r="Z61" s="610">
        <v>37.856749062943173</v>
      </c>
      <c r="AA61" s="610">
        <v>3</v>
      </c>
      <c r="AB61" s="530" t="s">
        <v>0</v>
      </c>
      <c r="AC61" s="530" t="s">
        <v>0</v>
      </c>
      <c r="AD61" s="530">
        <v>0</v>
      </c>
      <c r="AE61" s="609">
        <v>164.44</v>
      </c>
      <c r="AF61" s="530">
        <v>73.290000000000006</v>
      </c>
      <c r="AG61" s="530">
        <v>1610.44</v>
      </c>
      <c r="AH61" s="530">
        <v>114</v>
      </c>
      <c r="AI61" s="531">
        <v>144201.5</v>
      </c>
      <c r="AJ61" s="530">
        <v>0</v>
      </c>
      <c r="AK61" s="531">
        <v>0</v>
      </c>
      <c r="AL61" s="530">
        <v>110</v>
      </c>
      <c r="AM61" s="597">
        <v>143971.70000000001</v>
      </c>
      <c r="AO61" s="330"/>
      <c r="AQ61" s="370"/>
    </row>
    <row r="62" spans="1:43" s="329" customFormat="1" ht="15.75" thickBot="1" x14ac:dyDescent="0.25">
      <c r="A62" s="362" t="s">
        <v>516</v>
      </c>
      <c r="B62" s="398" t="s">
        <v>254</v>
      </c>
      <c r="C62" s="342" t="s">
        <v>780</v>
      </c>
      <c r="D62" s="328"/>
      <c r="E62" s="326">
        <v>155497845</v>
      </c>
      <c r="F62" s="326">
        <v>163672143</v>
      </c>
      <c r="G62" s="326">
        <v>2829431</v>
      </c>
      <c r="H62" s="326">
        <v>3252125</v>
      </c>
      <c r="I62" s="326">
        <v>152668414</v>
      </c>
      <c r="J62" s="530">
        <v>160420018</v>
      </c>
      <c r="K62" s="326">
        <v>303826</v>
      </c>
      <c r="L62" s="326">
        <v>308172</v>
      </c>
      <c r="M62" s="486">
        <v>116748.4</v>
      </c>
      <c r="N62" s="531">
        <v>117967.3</v>
      </c>
      <c r="O62" s="469">
        <v>98.5</v>
      </c>
      <c r="P62" s="469">
        <v>98.5</v>
      </c>
      <c r="Q62" s="486">
        <v>127.8</v>
      </c>
      <c r="R62" s="531">
        <v>131.19999999999999</v>
      </c>
      <c r="S62" s="486">
        <v>115125</v>
      </c>
      <c r="T62" s="536">
        <v>116329</v>
      </c>
      <c r="U62" s="327">
        <v>1350.69</v>
      </c>
      <c r="V62" s="538">
        <v>1406.98</v>
      </c>
      <c r="W62" s="357">
        <v>1326.11</v>
      </c>
      <c r="X62" s="539">
        <v>1379.02</v>
      </c>
      <c r="Y62" s="587">
        <v>3085045</v>
      </c>
      <c r="Z62" s="610">
        <v>26.519999312295301</v>
      </c>
      <c r="AA62" s="610">
        <v>2</v>
      </c>
      <c r="AB62" s="530" t="s">
        <v>0</v>
      </c>
      <c r="AC62" s="530" t="s">
        <v>0</v>
      </c>
      <c r="AD62" s="530">
        <v>0</v>
      </c>
      <c r="AE62" s="609">
        <v>164.44</v>
      </c>
      <c r="AF62" s="530">
        <v>73.290000000000006</v>
      </c>
      <c r="AG62" s="530">
        <v>1644.71</v>
      </c>
      <c r="AH62" s="530">
        <v>114</v>
      </c>
      <c r="AI62" s="531">
        <v>76880</v>
      </c>
      <c r="AJ62" s="530">
        <v>2</v>
      </c>
      <c r="AK62" s="531">
        <v>39055</v>
      </c>
      <c r="AL62" s="530">
        <v>95</v>
      </c>
      <c r="AM62" s="597">
        <v>115589</v>
      </c>
      <c r="AO62" s="330"/>
      <c r="AQ62" s="370"/>
    </row>
    <row r="63" spans="1:43" s="329" customFormat="1" ht="15.75" thickBot="1" x14ac:dyDescent="0.25">
      <c r="A63" s="362" t="s">
        <v>387</v>
      </c>
      <c r="B63" s="398" t="s">
        <v>386</v>
      </c>
      <c r="C63" s="342" t="s">
        <v>779</v>
      </c>
      <c r="D63" s="328"/>
      <c r="E63" s="326">
        <v>4641592</v>
      </c>
      <c r="F63" s="326">
        <v>4833654</v>
      </c>
      <c r="G63" s="326">
        <v>403965</v>
      </c>
      <c r="H63" s="326">
        <v>418062</v>
      </c>
      <c r="I63" s="326">
        <v>4237627</v>
      </c>
      <c r="J63" s="530">
        <v>4415592</v>
      </c>
      <c r="K63" s="326">
        <v>0</v>
      </c>
      <c r="L63" s="326">
        <v>0</v>
      </c>
      <c r="M63" s="486">
        <v>28702.12</v>
      </c>
      <c r="N63" s="531">
        <v>28942</v>
      </c>
      <c r="O63" s="469">
        <v>98.5</v>
      </c>
      <c r="P63" s="469">
        <v>98.5</v>
      </c>
      <c r="Q63" s="486">
        <v>0</v>
      </c>
      <c r="R63" s="531">
        <v>0</v>
      </c>
      <c r="S63" s="486">
        <v>28271.599999999999</v>
      </c>
      <c r="T63" s="536">
        <v>28507.9</v>
      </c>
      <c r="U63" s="327">
        <v>164.18</v>
      </c>
      <c r="V63" s="538">
        <v>169.55</v>
      </c>
      <c r="W63" s="357">
        <v>149.88999999999999</v>
      </c>
      <c r="X63" s="539">
        <v>154.88999999999999</v>
      </c>
      <c r="Y63" s="587">
        <v>0</v>
      </c>
      <c r="Z63" s="610">
        <v>0</v>
      </c>
      <c r="AA63" s="610">
        <v>0</v>
      </c>
      <c r="AB63" s="530" t="s">
        <v>0</v>
      </c>
      <c r="AC63" s="530" t="s">
        <v>0</v>
      </c>
      <c r="AD63" s="530">
        <v>1211.6600000000001</v>
      </c>
      <c r="AE63" s="609">
        <v>180.6</v>
      </c>
      <c r="AF63" s="530">
        <v>72.58</v>
      </c>
      <c r="AG63" s="530">
        <v>1634.3899999999999</v>
      </c>
      <c r="AH63" s="530">
        <v>2</v>
      </c>
      <c r="AI63" s="531">
        <v>6364</v>
      </c>
      <c r="AJ63" s="530">
        <v>0</v>
      </c>
      <c r="AK63" s="531">
        <v>0</v>
      </c>
      <c r="AL63" s="530">
        <v>2</v>
      </c>
      <c r="AM63" s="597">
        <v>6364</v>
      </c>
      <c r="AO63" s="330"/>
      <c r="AQ63" s="370"/>
    </row>
    <row r="64" spans="1:43" s="329" customFormat="1" ht="15.75" thickBot="1" x14ac:dyDescent="0.25">
      <c r="A64" s="362" t="s">
        <v>389</v>
      </c>
      <c r="B64" s="398" t="s">
        <v>388</v>
      </c>
      <c r="C64" s="342" t="s">
        <v>779</v>
      </c>
      <c r="D64" s="328"/>
      <c r="E64" s="326">
        <v>10192455</v>
      </c>
      <c r="F64" s="326">
        <v>10773877</v>
      </c>
      <c r="G64" s="326">
        <v>2721509</v>
      </c>
      <c r="H64" s="326">
        <v>2943979</v>
      </c>
      <c r="I64" s="326">
        <v>7470946</v>
      </c>
      <c r="J64" s="530">
        <v>7829898</v>
      </c>
      <c r="K64" s="326">
        <v>48900</v>
      </c>
      <c r="L64" s="326">
        <v>48900</v>
      </c>
      <c r="M64" s="486">
        <v>51484.3</v>
      </c>
      <c r="N64" s="531">
        <v>52171.31</v>
      </c>
      <c r="O64" s="469">
        <v>99</v>
      </c>
      <c r="P64" s="469">
        <v>99</v>
      </c>
      <c r="Q64" s="486">
        <v>268.49</v>
      </c>
      <c r="R64" s="531">
        <v>268.8</v>
      </c>
      <c r="S64" s="486">
        <v>51237.9</v>
      </c>
      <c r="T64" s="536">
        <v>51918.400000000001</v>
      </c>
      <c r="U64" s="327">
        <v>198.92</v>
      </c>
      <c r="V64" s="538">
        <v>207.52</v>
      </c>
      <c r="W64" s="357">
        <v>145.81</v>
      </c>
      <c r="X64" s="539">
        <v>150.81</v>
      </c>
      <c r="Y64" s="587">
        <v>0</v>
      </c>
      <c r="Z64" s="610">
        <v>0</v>
      </c>
      <c r="AA64" s="610">
        <v>0</v>
      </c>
      <c r="AB64" s="530" t="s">
        <v>0</v>
      </c>
      <c r="AC64" s="530" t="s">
        <v>0</v>
      </c>
      <c r="AD64" s="530">
        <v>1255.5899999999999</v>
      </c>
      <c r="AE64" s="609">
        <v>153.91</v>
      </c>
      <c r="AF64" s="530">
        <v>0</v>
      </c>
      <c r="AG64" s="530">
        <v>1617.02</v>
      </c>
      <c r="AH64" s="530">
        <v>67</v>
      </c>
      <c r="AI64" s="531">
        <v>51918.400000000001</v>
      </c>
      <c r="AJ64" s="530">
        <v>0</v>
      </c>
      <c r="AK64" s="531">
        <v>0</v>
      </c>
      <c r="AL64" s="530">
        <v>61</v>
      </c>
      <c r="AM64" s="597">
        <v>50564.800000000003</v>
      </c>
      <c r="AO64" s="330"/>
      <c r="AQ64" s="370"/>
    </row>
    <row r="65" spans="1:43" s="329" customFormat="1" ht="15.75" thickBot="1" x14ac:dyDescent="0.25">
      <c r="A65" s="362" t="s">
        <v>391</v>
      </c>
      <c r="B65" s="398" t="s">
        <v>390</v>
      </c>
      <c r="C65" s="342" t="s">
        <v>779</v>
      </c>
      <c r="D65" s="328"/>
      <c r="E65" s="326">
        <v>10056627</v>
      </c>
      <c r="F65" s="326">
        <v>10526125</v>
      </c>
      <c r="G65" s="326">
        <v>2624444</v>
      </c>
      <c r="H65" s="326">
        <v>2813244</v>
      </c>
      <c r="I65" s="326">
        <v>7432183</v>
      </c>
      <c r="J65" s="530">
        <v>7712881</v>
      </c>
      <c r="K65" s="326">
        <v>0</v>
      </c>
      <c r="L65" s="326">
        <v>0</v>
      </c>
      <c r="M65" s="486">
        <v>44223.199999999997</v>
      </c>
      <c r="N65" s="531">
        <v>44586.81</v>
      </c>
      <c r="O65" s="469">
        <v>98.5</v>
      </c>
      <c r="P65" s="469">
        <v>98.5</v>
      </c>
      <c r="Q65" s="486">
        <v>0</v>
      </c>
      <c r="R65" s="531">
        <v>0</v>
      </c>
      <c r="S65" s="486">
        <v>43559.9</v>
      </c>
      <c r="T65" s="536">
        <v>43918</v>
      </c>
      <c r="U65" s="327">
        <v>230.87</v>
      </c>
      <c r="V65" s="538">
        <v>239.68</v>
      </c>
      <c r="W65" s="357">
        <v>170.62</v>
      </c>
      <c r="X65" s="539">
        <v>175.62</v>
      </c>
      <c r="Y65" s="587">
        <v>0</v>
      </c>
      <c r="Z65" s="610">
        <v>0</v>
      </c>
      <c r="AA65" s="610">
        <v>0</v>
      </c>
      <c r="AB65" s="530" t="s">
        <v>0</v>
      </c>
      <c r="AC65" s="530" t="s">
        <v>0</v>
      </c>
      <c r="AD65" s="530">
        <v>1218.08</v>
      </c>
      <c r="AE65" s="609">
        <v>170.28</v>
      </c>
      <c r="AF65" s="530">
        <v>60.88</v>
      </c>
      <c r="AG65" s="530">
        <v>1688.92</v>
      </c>
      <c r="AH65" s="530">
        <v>17</v>
      </c>
      <c r="AI65" s="531">
        <v>43918</v>
      </c>
      <c r="AJ65" s="530">
        <v>0</v>
      </c>
      <c r="AK65" s="531">
        <v>0</v>
      </c>
      <c r="AL65" s="530">
        <v>17</v>
      </c>
      <c r="AM65" s="597">
        <v>43918</v>
      </c>
      <c r="AO65" s="330"/>
      <c r="AQ65" s="370"/>
    </row>
    <row r="66" spans="1:43" s="329" customFormat="1" ht="15.75" thickBot="1" x14ac:dyDescent="0.25">
      <c r="A66" s="362" t="s">
        <v>393</v>
      </c>
      <c r="B66" s="398" t="s">
        <v>392</v>
      </c>
      <c r="C66" s="342" t="s">
        <v>779</v>
      </c>
      <c r="D66" s="328"/>
      <c r="E66" s="326">
        <v>6774750</v>
      </c>
      <c r="F66" s="326">
        <v>7145537</v>
      </c>
      <c r="G66" s="326">
        <v>533160</v>
      </c>
      <c r="H66" s="326">
        <v>642987</v>
      </c>
      <c r="I66" s="326">
        <v>6241590</v>
      </c>
      <c r="J66" s="530">
        <v>6502550</v>
      </c>
      <c r="K66" s="326">
        <v>0</v>
      </c>
      <c r="L66" s="326">
        <v>0</v>
      </c>
      <c r="M66" s="486">
        <v>35757.4</v>
      </c>
      <c r="N66" s="531">
        <v>36480.800000000003</v>
      </c>
      <c r="O66" s="469">
        <v>98.39</v>
      </c>
      <c r="P66" s="469">
        <v>98.5</v>
      </c>
      <c r="Q66" s="486">
        <v>0</v>
      </c>
      <c r="R66" s="531">
        <v>0</v>
      </c>
      <c r="S66" s="486">
        <v>35181.699999999997</v>
      </c>
      <c r="T66" s="536">
        <v>35933.599999999999</v>
      </c>
      <c r="U66" s="327">
        <v>192.56</v>
      </c>
      <c r="V66" s="538">
        <v>198.85</v>
      </c>
      <c r="W66" s="357">
        <v>177.41</v>
      </c>
      <c r="X66" s="539">
        <v>180.96</v>
      </c>
      <c r="Y66" s="587">
        <v>0</v>
      </c>
      <c r="Z66" s="610">
        <v>0</v>
      </c>
      <c r="AA66" s="610">
        <v>0</v>
      </c>
      <c r="AB66" s="530" t="s">
        <v>0</v>
      </c>
      <c r="AC66" s="530" t="s">
        <v>0</v>
      </c>
      <c r="AD66" s="530">
        <v>1221.74</v>
      </c>
      <c r="AE66" s="609">
        <v>165.45</v>
      </c>
      <c r="AF66" s="530">
        <v>65.5</v>
      </c>
      <c r="AG66" s="530">
        <v>1651.54</v>
      </c>
      <c r="AH66" s="530">
        <v>23</v>
      </c>
      <c r="AI66" s="531">
        <v>25738.2</v>
      </c>
      <c r="AJ66" s="530">
        <v>0</v>
      </c>
      <c r="AK66" s="531">
        <v>0</v>
      </c>
      <c r="AL66" s="530">
        <v>22</v>
      </c>
      <c r="AM66" s="597">
        <v>25719.3</v>
      </c>
      <c r="AO66" s="330"/>
      <c r="AQ66" s="370"/>
    </row>
    <row r="67" spans="1:43" s="329" customFormat="1" ht="15.75" thickBot="1" x14ac:dyDescent="0.25">
      <c r="A67" s="362" t="s">
        <v>395</v>
      </c>
      <c r="B67" s="398" t="s">
        <v>394</v>
      </c>
      <c r="C67" s="342" t="s">
        <v>779</v>
      </c>
      <c r="D67" s="328"/>
      <c r="E67" s="326">
        <v>3736280</v>
      </c>
      <c r="F67" s="326">
        <v>3853186</v>
      </c>
      <c r="G67" s="326">
        <v>26185</v>
      </c>
      <c r="H67" s="326">
        <v>26706</v>
      </c>
      <c r="I67" s="326">
        <v>3710095</v>
      </c>
      <c r="J67" s="530">
        <v>3826480</v>
      </c>
      <c r="K67" s="326">
        <v>0</v>
      </c>
      <c r="L67" s="326">
        <v>0</v>
      </c>
      <c r="M67" s="486">
        <v>19725.3</v>
      </c>
      <c r="N67" s="531">
        <v>19822.2</v>
      </c>
      <c r="O67" s="469">
        <v>99</v>
      </c>
      <c r="P67" s="469">
        <v>99</v>
      </c>
      <c r="Q67" s="486">
        <v>0</v>
      </c>
      <c r="R67" s="531">
        <v>0</v>
      </c>
      <c r="S67" s="486">
        <v>19528</v>
      </c>
      <c r="T67" s="536">
        <v>19624</v>
      </c>
      <c r="U67" s="327">
        <v>191.33</v>
      </c>
      <c r="V67" s="538">
        <v>196.35</v>
      </c>
      <c r="W67" s="357">
        <v>189.99</v>
      </c>
      <c r="X67" s="539">
        <v>194.99</v>
      </c>
      <c r="Y67" s="587">
        <v>0</v>
      </c>
      <c r="Z67" s="610">
        <v>0</v>
      </c>
      <c r="AA67" s="610">
        <v>0</v>
      </c>
      <c r="AB67" s="530" t="s">
        <v>0</v>
      </c>
      <c r="AC67" s="530" t="s">
        <v>0</v>
      </c>
      <c r="AD67" s="530">
        <v>1326.87</v>
      </c>
      <c r="AE67" s="609">
        <v>194.58</v>
      </c>
      <c r="AF67" s="530">
        <v>70.59</v>
      </c>
      <c r="AG67" s="530">
        <v>1788.3899999999996</v>
      </c>
      <c r="AH67" s="530">
        <v>2</v>
      </c>
      <c r="AI67" s="531">
        <v>1787</v>
      </c>
      <c r="AJ67" s="530">
        <v>0</v>
      </c>
      <c r="AK67" s="531">
        <v>0</v>
      </c>
      <c r="AL67" s="530">
        <v>2</v>
      </c>
      <c r="AM67" s="597">
        <v>1787</v>
      </c>
      <c r="AO67" s="330"/>
      <c r="AQ67" s="370"/>
    </row>
    <row r="68" spans="1:43" s="329" customFormat="1" ht="15.75" thickBot="1" x14ac:dyDescent="0.25">
      <c r="A68" s="362" t="s">
        <v>397</v>
      </c>
      <c r="B68" s="398" t="s">
        <v>396</v>
      </c>
      <c r="C68" s="342" t="s">
        <v>953</v>
      </c>
      <c r="D68" s="328"/>
      <c r="E68" s="326">
        <v>6037134</v>
      </c>
      <c r="F68" s="326">
        <v>6052943</v>
      </c>
      <c r="G68" s="326">
        <v>341221</v>
      </c>
      <c r="H68" s="326">
        <v>366639</v>
      </c>
      <c r="I68" s="326">
        <v>5695913</v>
      </c>
      <c r="J68" s="530">
        <v>5686304</v>
      </c>
      <c r="K68" s="326">
        <v>214797</v>
      </c>
      <c r="L68" s="326">
        <v>210328</v>
      </c>
      <c r="M68" s="486">
        <v>7412.6</v>
      </c>
      <c r="N68" s="531">
        <v>7432</v>
      </c>
      <c r="O68" s="469">
        <v>95</v>
      </c>
      <c r="P68" s="469">
        <v>95</v>
      </c>
      <c r="Q68" s="486">
        <v>0</v>
      </c>
      <c r="R68" s="531">
        <v>0</v>
      </c>
      <c r="S68" s="486">
        <v>7042</v>
      </c>
      <c r="T68" s="536">
        <v>7060.4</v>
      </c>
      <c r="U68" s="327">
        <v>857.31</v>
      </c>
      <c r="V68" s="538">
        <v>857.31</v>
      </c>
      <c r="W68" s="357">
        <v>808.85</v>
      </c>
      <c r="X68" s="539">
        <v>805.38</v>
      </c>
      <c r="Y68" s="587">
        <v>0</v>
      </c>
      <c r="Z68" s="610">
        <v>0</v>
      </c>
      <c r="AA68" s="610">
        <v>0</v>
      </c>
      <c r="AB68" s="530" t="s">
        <v>0</v>
      </c>
      <c r="AC68" s="530" t="s">
        <v>0</v>
      </c>
      <c r="AD68" s="530">
        <v>73.89</v>
      </c>
      <c r="AE68" s="609">
        <v>0</v>
      </c>
      <c r="AF68" s="530">
        <v>0</v>
      </c>
      <c r="AG68" s="530">
        <v>931.19999999999993</v>
      </c>
      <c r="AH68" s="530">
        <v>2</v>
      </c>
      <c r="AI68" s="531">
        <v>153.53</v>
      </c>
      <c r="AJ68" s="530">
        <v>0</v>
      </c>
      <c r="AK68" s="531">
        <v>0</v>
      </c>
      <c r="AL68" s="530">
        <v>2</v>
      </c>
      <c r="AM68" s="597">
        <v>153.53</v>
      </c>
      <c r="AO68" s="330"/>
      <c r="AQ68" s="370"/>
    </row>
    <row r="69" spans="1:43" s="329" customFormat="1" ht="15.75" thickBot="1" x14ac:dyDescent="0.25">
      <c r="A69" s="362" t="s">
        <v>399</v>
      </c>
      <c r="B69" s="398" t="s">
        <v>398</v>
      </c>
      <c r="C69" s="342" t="s">
        <v>779</v>
      </c>
      <c r="D69" s="328"/>
      <c r="E69" s="326">
        <v>11997487</v>
      </c>
      <c r="F69" s="326">
        <v>12560856</v>
      </c>
      <c r="G69" s="326">
        <v>1396739</v>
      </c>
      <c r="H69" s="326">
        <v>1546056</v>
      </c>
      <c r="I69" s="326">
        <v>10600748</v>
      </c>
      <c r="J69" s="530">
        <v>11014800</v>
      </c>
      <c r="K69" s="326">
        <v>0</v>
      </c>
      <c r="L69" s="326">
        <v>0</v>
      </c>
      <c r="M69" s="486">
        <v>60350.2</v>
      </c>
      <c r="N69" s="531">
        <v>60981.4</v>
      </c>
      <c r="O69" s="469">
        <v>99</v>
      </c>
      <c r="P69" s="469">
        <v>99</v>
      </c>
      <c r="Q69" s="486">
        <v>748.9</v>
      </c>
      <c r="R69" s="531">
        <v>760.6</v>
      </c>
      <c r="S69" s="486">
        <v>60495.6</v>
      </c>
      <c r="T69" s="536">
        <v>61132.2</v>
      </c>
      <c r="U69" s="327">
        <v>198.32</v>
      </c>
      <c r="V69" s="538">
        <v>205.47</v>
      </c>
      <c r="W69" s="357">
        <v>175.23</v>
      </c>
      <c r="X69" s="539">
        <v>180.18</v>
      </c>
      <c r="Y69" s="587">
        <v>0</v>
      </c>
      <c r="Z69" s="610">
        <v>0</v>
      </c>
      <c r="AA69" s="610">
        <v>0</v>
      </c>
      <c r="AB69" s="530" t="s">
        <v>0</v>
      </c>
      <c r="AC69" s="530" t="s">
        <v>0</v>
      </c>
      <c r="AD69" s="530">
        <v>1163.7</v>
      </c>
      <c r="AE69" s="609">
        <v>157.05000000000001</v>
      </c>
      <c r="AF69" s="530">
        <v>69.03</v>
      </c>
      <c r="AG69" s="530">
        <v>1595.25</v>
      </c>
      <c r="AH69" s="530">
        <v>35</v>
      </c>
      <c r="AI69" s="531">
        <v>29263.9</v>
      </c>
      <c r="AJ69" s="530">
        <v>0</v>
      </c>
      <c r="AK69" s="531">
        <v>0</v>
      </c>
      <c r="AL69" s="530">
        <v>29</v>
      </c>
      <c r="AM69" s="597">
        <v>29048.2</v>
      </c>
      <c r="AO69" s="330"/>
      <c r="AQ69" s="370"/>
    </row>
    <row r="70" spans="1:43" s="329" customFormat="1" ht="15.75" thickBot="1" x14ac:dyDescent="0.25">
      <c r="A70" s="362" t="s">
        <v>401</v>
      </c>
      <c r="B70" s="398" t="s">
        <v>400</v>
      </c>
      <c r="C70" s="342" t="s">
        <v>779</v>
      </c>
      <c r="D70" s="328"/>
      <c r="E70" s="326">
        <v>4793610</v>
      </c>
      <c r="F70" s="326">
        <v>4925846</v>
      </c>
      <c r="G70" s="326">
        <v>877026</v>
      </c>
      <c r="H70" s="326">
        <v>916965</v>
      </c>
      <c r="I70" s="326">
        <v>3916584</v>
      </c>
      <c r="J70" s="530">
        <v>4008881</v>
      </c>
      <c r="K70" s="326">
        <v>0</v>
      </c>
      <c r="L70" s="326">
        <v>0</v>
      </c>
      <c r="M70" s="486">
        <v>20531.8</v>
      </c>
      <c r="N70" s="531">
        <v>20613.2</v>
      </c>
      <c r="O70" s="469">
        <v>98</v>
      </c>
      <c r="P70" s="469">
        <v>98</v>
      </c>
      <c r="Q70" s="486">
        <v>0</v>
      </c>
      <c r="R70" s="531">
        <v>0</v>
      </c>
      <c r="S70" s="486">
        <v>20121.2</v>
      </c>
      <c r="T70" s="536">
        <v>20200.900000000001</v>
      </c>
      <c r="U70" s="327">
        <v>238.24</v>
      </c>
      <c r="V70" s="538">
        <v>243.84</v>
      </c>
      <c r="W70" s="357">
        <v>194.65</v>
      </c>
      <c r="X70" s="539">
        <v>198.45</v>
      </c>
      <c r="Y70" s="587">
        <v>0</v>
      </c>
      <c r="Z70" s="610">
        <v>0</v>
      </c>
      <c r="AA70" s="610">
        <v>0</v>
      </c>
      <c r="AB70" s="530" t="s">
        <v>0</v>
      </c>
      <c r="AC70" s="530" t="s">
        <v>0</v>
      </c>
      <c r="AD70" s="530">
        <v>1281.02</v>
      </c>
      <c r="AE70" s="609">
        <v>220.77</v>
      </c>
      <c r="AF70" s="530">
        <v>0</v>
      </c>
      <c r="AG70" s="530">
        <v>1745.6299999999999</v>
      </c>
      <c r="AH70" s="530">
        <v>29</v>
      </c>
      <c r="AI70" s="531">
        <v>20200.900000000001</v>
      </c>
      <c r="AJ70" s="530">
        <v>0</v>
      </c>
      <c r="AK70" s="531">
        <v>0</v>
      </c>
      <c r="AL70" s="530">
        <v>29</v>
      </c>
      <c r="AM70" s="597">
        <v>20200.900000000001</v>
      </c>
      <c r="AO70" s="330"/>
      <c r="AQ70" s="370"/>
    </row>
    <row r="71" spans="1:43" s="329" customFormat="1" ht="15.75" thickBot="1" x14ac:dyDescent="0.25">
      <c r="A71" s="362" t="s">
        <v>403</v>
      </c>
      <c r="B71" s="398" t="s">
        <v>402</v>
      </c>
      <c r="C71" s="342" t="s">
        <v>779</v>
      </c>
      <c r="D71" s="328"/>
      <c r="E71" s="326">
        <v>3310265</v>
      </c>
      <c r="F71" s="326">
        <v>3571736</v>
      </c>
      <c r="G71" s="326">
        <v>98651</v>
      </c>
      <c r="H71" s="326">
        <v>188744</v>
      </c>
      <c r="I71" s="326">
        <v>3211614</v>
      </c>
      <c r="J71" s="530">
        <v>3382992</v>
      </c>
      <c r="K71" s="326">
        <v>0</v>
      </c>
      <c r="L71" s="326">
        <v>0</v>
      </c>
      <c r="M71" s="486">
        <v>18073</v>
      </c>
      <c r="N71" s="531">
        <v>18521</v>
      </c>
      <c r="O71" s="469">
        <v>98.998500000000007</v>
      </c>
      <c r="P71" s="469">
        <v>99.000999999999991</v>
      </c>
      <c r="Q71" s="486">
        <v>0</v>
      </c>
      <c r="R71" s="531">
        <v>0</v>
      </c>
      <c r="S71" s="486">
        <v>17892</v>
      </c>
      <c r="T71" s="536">
        <v>18336</v>
      </c>
      <c r="U71" s="327">
        <v>185.01</v>
      </c>
      <c r="V71" s="538">
        <v>194.79</v>
      </c>
      <c r="W71" s="357">
        <v>179.5</v>
      </c>
      <c r="X71" s="539">
        <v>184.5</v>
      </c>
      <c r="Y71" s="587">
        <v>0</v>
      </c>
      <c r="Z71" s="610">
        <v>0</v>
      </c>
      <c r="AA71" s="610">
        <v>0</v>
      </c>
      <c r="AB71" s="530" t="s">
        <v>0</v>
      </c>
      <c r="AC71" s="530" t="s">
        <v>0</v>
      </c>
      <c r="AD71" s="530">
        <v>1166.5899999999999</v>
      </c>
      <c r="AE71" s="609">
        <v>209.04</v>
      </c>
      <c r="AF71" s="530">
        <v>0</v>
      </c>
      <c r="AG71" s="530">
        <v>1570.4199999999998</v>
      </c>
      <c r="AH71" s="530">
        <v>7</v>
      </c>
      <c r="AI71" s="531">
        <v>3734</v>
      </c>
      <c r="AJ71" s="530">
        <v>0</v>
      </c>
      <c r="AK71" s="531">
        <v>0</v>
      </c>
      <c r="AL71" s="530">
        <v>7</v>
      </c>
      <c r="AM71" s="597">
        <v>3734</v>
      </c>
      <c r="AO71" s="330"/>
      <c r="AQ71" s="370"/>
    </row>
    <row r="72" spans="1:43" s="329" customFormat="1" ht="15.75" thickBot="1" x14ac:dyDescent="0.25">
      <c r="A72" s="362" t="s">
        <v>517</v>
      </c>
      <c r="B72" s="398" t="s">
        <v>163</v>
      </c>
      <c r="C72" s="342" t="s">
        <v>780</v>
      </c>
      <c r="D72" s="328"/>
      <c r="E72" s="326">
        <v>264129460</v>
      </c>
      <c r="F72" s="326">
        <v>280349724</v>
      </c>
      <c r="G72" s="326">
        <v>18549999</v>
      </c>
      <c r="H72" s="326">
        <v>20531296</v>
      </c>
      <c r="I72" s="326">
        <v>245579461</v>
      </c>
      <c r="J72" s="530">
        <v>259818428</v>
      </c>
      <c r="K72" s="326">
        <v>1388380</v>
      </c>
      <c r="L72" s="326">
        <v>1439306</v>
      </c>
      <c r="M72" s="486">
        <v>184374.5</v>
      </c>
      <c r="N72" s="531">
        <v>187625.96</v>
      </c>
      <c r="O72" s="469">
        <v>98.751705000000001</v>
      </c>
      <c r="P72" s="469">
        <v>98.75</v>
      </c>
      <c r="Q72" s="486">
        <v>474.65</v>
      </c>
      <c r="R72" s="531">
        <v>476.44</v>
      </c>
      <c r="S72" s="486">
        <v>182547.6</v>
      </c>
      <c r="T72" s="536">
        <v>185757.1</v>
      </c>
      <c r="U72" s="327">
        <v>1446.91</v>
      </c>
      <c r="V72" s="538">
        <v>1509.23</v>
      </c>
      <c r="W72" s="357">
        <v>1345.29</v>
      </c>
      <c r="X72" s="539">
        <v>1398.7</v>
      </c>
      <c r="Y72" s="587">
        <v>4998723</v>
      </c>
      <c r="Z72" s="610">
        <v>26.909996979927012</v>
      </c>
      <c r="AA72" s="610">
        <v>2</v>
      </c>
      <c r="AB72" s="530" t="s">
        <v>0</v>
      </c>
      <c r="AC72" s="530" t="s">
        <v>0</v>
      </c>
      <c r="AD72" s="530">
        <v>0</v>
      </c>
      <c r="AE72" s="609">
        <v>176.28</v>
      </c>
      <c r="AF72" s="530">
        <v>0</v>
      </c>
      <c r="AG72" s="530">
        <v>1685.51</v>
      </c>
      <c r="AH72" s="530">
        <v>213</v>
      </c>
      <c r="AI72" s="531">
        <v>185757.1</v>
      </c>
      <c r="AJ72" s="530">
        <v>0</v>
      </c>
      <c r="AK72" s="531">
        <v>0</v>
      </c>
      <c r="AL72" s="530">
        <v>206</v>
      </c>
      <c r="AM72" s="597">
        <v>184032.3</v>
      </c>
      <c r="AO72" s="330"/>
      <c r="AQ72" s="370"/>
    </row>
    <row r="73" spans="1:43" s="329" customFormat="1" ht="15.75" thickBot="1" x14ac:dyDescent="0.25">
      <c r="A73" s="362" t="s">
        <v>405</v>
      </c>
      <c r="B73" s="398" t="s">
        <v>404</v>
      </c>
      <c r="C73" s="342" t="s">
        <v>779</v>
      </c>
      <c r="D73" s="328"/>
      <c r="E73" s="326">
        <v>7366024</v>
      </c>
      <c r="F73" s="326">
        <v>7651093</v>
      </c>
      <c r="G73" s="326">
        <v>2509975</v>
      </c>
      <c r="H73" s="326">
        <v>2715735</v>
      </c>
      <c r="I73" s="326">
        <v>4856049</v>
      </c>
      <c r="J73" s="530">
        <v>4935358</v>
      </c>
      <c r="K73" s="326">
        <v>0</v>
      </c>
      <c r="L73" s="326">
        <v>0</v>
      </c>
      <c r="M73" s="486">
        <v>38603.11</v>
      </c>
      <c r="N73" s="531">
        <v>39229.79</v>
      </c>
      <c r="O73" s="469">
        <v>99</v>
      </c>
      <c r="P73" s="469">
        <v>99</v>
      </c>
      <c r="Q73" s="486">
        <v>201.07</v>
      </c>
      <c r="R73" s="531">
        <v>208</v>
      </c>
      <c r="S73" s="486">
        <v>38418.1</v>
      </c>
      <c r="T73" s="536">
        <v>39045.5</v>
      </c>
      <c r="U73" s="327">
        <v>191.73</v>
      </c>
      <c r="V73" s="538">
        <v>195.95</v>
      </c>
      <c r="W73" s="357">
        <v>126.4</v>
      </c>
      <c r="X73" s="539">
        <v>126.4</v>
      </c>
      <c r="Y73" s="587">
        <v>0</v>
      </c>
      <c r="Z73" s="610">
        <v>0</v>
      </c>
      <c r="AA73" s="610">
        <v>0</v>
      </c>
      <c r="AB73" s="530" t="s">
        <v>0</v>
      </c>
      <c r="AC73" s="530" t="s">
        <v>0</v>
      </c>
      <c r="AD73" s="530">
        <v>1179.26</v>
      </c>
      <c r="AE73" s="609">
        <v>214.49</v>
      </c>
      <c r="AF73" s="530">
        <v>0</v>
      </c>
      <c r="AG73" s="530">
        <v>1589.7</v>
      </c>
      <c r="AH73" s="530">
        <v>114</v>
      </c>
      <c r="AI73" s="531">
        <v>39045.5</v>
      </c>
      <c r="AJ73" s="530">
        <v>0</v>
      </c>
      <c r="AK73" s="531">
        <v>0</v>
      </c>
      <c r="AL73" s="530">
        <v>93</v>
      </c>
      <c r="AM73" s="597">
        <v>37737.9</v>
      </c>
      <c r="AO73" s="330"/>
      <c r="AQ73" s="370"/>
    </row>
    <row r="74" spans="1:43" s="329" customFormat="1" ht="15.75" thickBot="1" x14ac:dyDescent="0.25">
      <c r="A74" s="362" t="s">
        <v>407</v>
      </c>
      <c r="B74" s="398" t="s">
        <v>406</v>
      </c>
      <c r="C74" s="342" t="s">
        <v>848</v>
      </c>
      <c r="D74" s="328"/>
      <c r="E74" s="326">
        <v>110842089</v>
      </c>
      <c r="F74" s="326">
        <v>118492070</v>
      </c>
      <c r="G74" s="326">
        <v>30037</v>
      </c>
      <c r="H74" s="326">
        <v>30271</v>
      </c>
      <c r="I74" s="326">
        <v>110812052</v>
      </c>
      <c r="J74" s="530">
        <v>118461799</v>
      </c>
      <c r="K74" s="326">
        <v>15089611</v>
      </c>
      <c r="L74" s="326">
        <v>14904110</v>
      </c>
      <c r="M74" s="486">
        <v>78865.8</v>
      </c>
      <c r="N74" s="531">
        <v>80337.600000000006</v>
      </c>
      <c r="O74" s="469">
        <v>98.3</v>
      </c>
      <c r="P74" s="469">
        <v>98.3</v>
      </c>
      <c r="Q74" s="486">
        <v>0</v>
      </c>
      <c r="R74" s="531">
        <v>0</v>
      </c>
      <c r="S74" s="486">
        <v>77525.100000000006</v>
      </c>
      <c r="T74" s="536">
        <v>78971.899999999994</v>
      </c>
      <c r="U74" s="327">
        <v>1429.76</v>
      </c>
      <c r="V74" s="538">
        <v>1500.43</v>
      </c>
      <c r="W74" s="357">
        <v>1429.37</v>
      </c>
      <c r="X74" s="539">
        <v>1500.05</v>
      </c>
      <c r="Y74" s="587">
        <v>3386315</v>
      </c>
      <c r="Z74" s="610">
        <v>42.879999088283306</v>
      </c>
      <c r="AA74" s="610">
        <v>3</v>
      </c>
      <c r="AB74" s="530" t="s">
        <v>0</v>
      </c>
      <c r="AC74" s="530" t="s">
        <v>0</v>
      </c>
      <c r="AD74" s="530">
        <v>0</v>
      </c>
      <c r="AE74" s="609">
        <v>116.55</v>
      </c>
      <c r="AF74" s="530">
        <v>57.14</v>
      </c>
      <c r="AG74" s="530">
        <v>1674.1200000000001</v>
      </c>
      <c r="AH74" s="530">
        <v>3</v>
      </c>
      <c r="AI74" s="531">
        <v>2052.8000000000002</v>
      </c>
      <c r="AJ74" s="530">
        <v>0</v>
      </c>
      <c r="AK74" s="531">
        <v>0</v>
      </c>
      <c r="AL74" s="530">
        <v>3</v>
      </c>
      <c r="AM74" s="597">
        <v>2052.8000000000002</v>
      </c>
      <c r="AO74" s="330"/>
      <c r="AQ74" s="370"/>
    </row>
    <row r="75" spans="1:43" s="329" customFormat="1" ht="15.75" thickBot="1" x14ac:dyDescent="0.25">
      <c r="A75" s="362" t="s">
        <v>409</v>
      </c>
      <c r="B75" s="398" t="s">
        <v>408</v>
      </c>
      <c r="C75" s="342" t="s">
        <v>779</v>
      </c>
      <c r="D75" s="328"/>
      <c r="E75" s="326">
        <v>4689476</v>
      </c>
      <c r="F75" s="326">
        <v>4890085</v>
      </c>
      <c r="G75" s="326">
        <v>1258405</v>
      </c>
      <c r="H75" s="326">
        <v>1306379</v>
      </c>
      <c r="I75" s="326">
        <v>3431071</v>
      </c>
      <c r="J75" s="530">
        <v>3583706</v>
      </c>
      <c r="K75" s="326">
        <v>11963</v>
      </c>
      <c r="L75" s="326">
        <v>11963</v>
      </c>
      <c r="M75" s="486">
        <v>22134.7</v>
      </c>
      <c r="N75" s="531">
        <v>22406.6</v>
      </c>
      <c r="O75" s="469">
        <v>98.6</v>
      </c>
      <c r="P75" s="469">
        <v>98.6</v>
      </c>
      <c r="Q75" s="486">
        <v>0</v>
      </c>
      <c r="R75" s="531">
        <v>0</v>
      </c>
      <c r="S75" s="486">
        <v>21824.799999999999</v>
      </c>
      <c r="T75" s="536">
        <v>22092.9</v>
      </c>
      <c r="U75" s="327">
        <v>214.87</v>
      </c>
      <c r="V75" s="538">
        <v>221.34</v>
      </c>
      <c r="W75" s="357">
        <v>157.21</v>
      </c>
      <c r="X75" s="539">
        <v>162.21</v>
      </c>
      <c r="Y75" s="587">
        <v>0</v>
      </c>
      <c r="Z75" s="610">
        <v>0</v>
      </c>
      <c r="AA75" s="610">
        <v>0</v>
      </c>
      <c r="AB75" s="530" t="s">
        <v>0</v>
      </c>
      <c r="AC75" s="530" t="s">
        <v>0</v>
      </c>
      <c r="AD75" s="530">
        <v>1189.5</v>
      </c>
      <c r="AE75" s="609">
        <v>221.32</v>
      </c>
      <c r="AF75" s="530">
        <v>67.19</v>
      </c>
      <c r="AG75" s="530">
        <v>1699.35</v>
      </c>
      <c r="AH75" s="530">
        <v>70</v>
      </c>
      <c r="AI75" s="531">
        <v>22092.9</v>
      </c>
      <c r="AJ75" s="530">
        <v>0</v>
      </c>
      <c r="AK75" s="531">
        <v>0</v>
      </c>
      <c r="AL75" s="530">
        <v>38</v>
      </c>
      <c r="AM75" s="597">
        <v>20469.599999999999</v>
      </c>
      <c r="AO75" s="330"/>
      <c r="AQ75" s="370"/>
    </row>
    <row r="76" spans="1:43" s="329" customFormat="1" ht="15.75" thickBot="1" x14ac:dyDescent="0.25">
      <c r="A76" s="362" t="s">
        <v>411</v>
      </c>
      <c r="B76" s="398" t="s">
        <v>410</v>
      </c>
      <c r="C76" s="342" t="s">
        <v>779</v>
      </c>
      <c r="D76" s="328"/>
      <c r="E76" s="326">
        <v>6315656</v>
      </c>
      <c r="F76" s="326">
        <v>6576695</v>
      </c>
      <c r="G76" s="326">
        <v>0</v>
      </c>
      <c r="H76" s="326">
        <v>0</v>
      </c>
      <c r="I76" s="326">
        <v>6315656</v>
      </c>
      <c r="J76" s="530">
        <v>6576695</v>
      </c>
      <c r="K76" s="326">
        <v>0</v>
      </c>
      <c r="L76" s="326">
        <v>0</v>
      </c>
      <c r="M76" s="486">
        <v>33536.199999999997</v>
      </c>
      <c r="N76" s="531">
        <v>34063.800000000003</v>
      </c>
      <c r="O76" s="469">
        <v>99.5</v>
      </c>
      <c r="P76" s="469">
        <v>99.5</v>
      </c>
      <c r="Q76" s="486">
        <v>0</v>
      </c>
      <c r="R76" s="531">
        <v>0</v>
      </c>
      <c r="S76" s="486">
        <v>33368.5</v>
      </c>
      <c r="T76" s="536">
        <v>33893.5</v>
      </c>
      <c r="U76" s="327">
        <v>189.27</v>
      </c>
      <c r="V76" s="538">
        <v>194.04</v>
      </c>
      <c r="W76" s="357">
        <v>189.27</v>
      </c>
      <c r="X76" s="539">
        <v>194.04</v>
      </c>
      <c r="Y76" s="587">
        <v>0</v>
      </c>
      <c r="Z76" s="610">
        <v>0</v>
      </c>
      <c r="AA76" s="610">
        <v>0</v>
      </c>
      <c r="AB76" s="530" t="s">
        <v>0</v>
      </c>
      <c r="AC76" s="530" t="s">
        <v>0</v>
      </c>
      <c r="AD76" s="530">
        <v>1255.5899999999999</v>
      </c>
      <c r="AE76" s="609">
        <v>153.91</v>
      </c>
      <c r="AF76" s="530">
        <v>0</v>
      </c>
      <c r="AG76" s="530">
        <v>1603.54</v>
      </c>
      <c r="AH76" s="530">
        <v>0</v>
      </c>
      <c r="AI76" s="531">
        <v>0</v>
      </c>
      <c r="AJ76" s="530">
        <v>0</v>
      </c>
      <c r="AK76" s="531">
        <v>0</v>
      </c>
      <c r="AL76" s="530">
        <v>0</v>
      </c>
      <c r="AM76" s="597">
        <v>0</v>
      </c>
      <c r="AO76" s="330"/>
      <c r="AQ76" s="370"/>
    </row>
    <row r="77" spans="1:43" s="329" customFormat="1" ht="15.75" thickBot="1" x14ac:dyDescent="0.25">
      <c r="A77" s="362" t="s">
        <v>413</v>
      </c>
      <c r="B77" s="398" t="s">
        <v>412</v>
      </c>
      <c r="C77" s="342" t="s">
        <v>951</v>
      </c>
      <c r="D77" s="328"/>
      <c r="E77" s="326">
        <v>143489623</v>
      </c>
      <c r="F77" s="326">
        <v>155058885.13</v>
      </c>
      <c r="G77" s="326">
        <v>0</v>
      </c>
      <c r="H77" s="326">
        <v>0</v>
      </c>
      <c r="I77" s="326">
        <v>143489623</v>
      </c>
      <c r="J77" s="530">
        <v>155058885.13</v>
      </c>
      <c r="K77" s="326">
        <v>1524000</v>
      </c>
      <c r="L77" s="326">
        <v>1446000</v>
      </c>
      <c r="M77" s="486">
        <v>121815</v>
      </c>
      <c r="N77" s="531">
        <v>124993</v>
      </c>
      <c r="O77" s="469">
        <v>96.7</v>
      </c>
      <c r="P77" s="469">
        <v>97</v>
      </c>
      <c r="Q77" s="486">
        <v>0</v>
      </c>
      <c r="R77" s="531">
        <v>0</v>
      </c>
      <c r="S77" s="486">
        <v>117795.1</v>
      </c>
      <c r="T77" s="536">
        <v>121243.2</v>
      </c>
      <c r="U77" s="327">
        <v>1218.1300000000001</v>
      </c>
      <c r="V77" s="538">
        <v>1278.9100000000001</v>
      </c>
      <c r="W77" s="357">
        <v>1218.1300000000001</v>
      </c>
      <c r="X77" s="539">
        <v>1278.9100000000001</v>
      </c>
      <c r="Y77" s="587">
        <v>4430000</v>
      </c>
      <c r="Z77" s="610">
        <v>36.538131623051854</v>
      </c>
      <c r="AA77" s="610">
        <v>3</v>
      </c>
      <c r="AB77" s="530" t="s">
        <v>0</v>
      </c>
      <c r="AC77" s="530" t="s">
        <v>0</v>
      </c>
      <c r="AD77" s="530">
        <v>280.02</v>
      </c>
      <c r="AE77" s="609">
        <v>0</v>
      </c>
      <c r="AF77" s="530">
        <v>0</v>
      </c>
      <c r="AG77" s="530">
        <v>1558.93</v>
      </c>
      <c r="AH77" s="530">
        <v>0</v>
      </c>
      <c r="AI77" s="531">
        <v>0</v>
      </c>
      <c r="AJ77" s="530">
        <v>0</v>
      </c>
      <c r="AK77" s="531">
        <v>0</v>
      </c>
      <c r="AL77" s="530">
        <v>0</v>
      </c>
      <c r="AM77" s="597">
        <v>0</v>
      </c>
      <c r="AO77" s="330"/>
      <c r="AQ77" s="370"/>
    </row>
    <row r="78" spans="1:43" s="329" customFormat="1" ht="15.75" thickBot="1" x14ac:dyDescent="0.25">
      <c r="A78" s="362" t="s">
        <v>415</v>
      </c>
      <c r="B78" s="398" t="s">
        <v>414</v>
      </c>
      <c r="C78" s="342" t="s">
        <v>779</v>
      </c>
      <c r="D78" s="328"/>
      <c r="E78" s="326">
        <v>10907821</v>
      </c>
      <c r="F78" s="326">
        <v>11448309</v>
      </c>
      <c r="G78" s="326">
        <v>690049</v>
      </c>
      <c r="H78" s="326">
        <v>738974</v>
      </c>
      <c r="I78" s="326">
        <v>10217772</v>
      </c>
      <c r="J78" s="530">
        <v>10709335</v>
      </c>
      <c r="K78" s="326">
        <v>0</v>
      </c>
      <c r="L78" s="326">
        <v>0</v>
      </c>
      <c r="M78" s="486">
        <v>55615.694164989938</v>
      </c>
      <c r="N78" s="531">
        <v>56756</v>
      </c>
      <c r="O78" s="469">
        <v>99.4</v>
      </c>
      <c r="P78" s="469">
        <v>99.399900000000002</v>
      </c>
      <c r="Q78" s="486">
        <v>0</v>
      </c>
      <c r="R78" s="531">
        <v>0</v>
      </c>
      <c r="S78" s="486">
        <v>55282</v>
      </c>
      <c r="T78" s="536">
        <v>56415.4</v>
      </c>
      <c r="U78" s="327">
        <v>197.31</v>
      </c>
      <c r="V78" s="538">
        <v>202.93</v>
      </c>
      <c r="W78" s="357">
        <v>184.83</v>
      </c>
      <c r="X78" s="539">
        <v>189.83</v>
      </c>
      <c r="Y78" s="587">
        <v>0</v>
      </c>
      <c r="Z78" s="610">
        <v>0</v>
      </c>
      <c r="AA78" s="610">
        <v>0</v>
      </c>
      <c r="AB78" s="530" t="s">
        <v>0</v>
      </c>
      <c r="AC78" s="530" t="s">
        <v>0</v>
      </c>
      <c r="AD78" s="530">
        <v>1245.83</v>
      </c>
      <c r="AE78" s="609">
        <v>152</v>
      </c>
      <c r="AF78" s="530">
        <v>0</v>
      </c>
      <c r="AG78" s="530">
        <v>1600.76</v>
      </c>
      <c r="AH78" s="530">
        <v>16</v>
      </c>
      <c r="AI78" s="531">
        <v>26671.7</v>
      </c>
      <c r="AJ78" s="530">
        <v>0</v>
      </c>
      <c r="AK78" s="531">
        <v>0</v>
      </c>
      <c r="AL78" s="530">
        <v>16</v>
      </c>
      <c r="AM78" s="597">
        <v>26671.7</v>
      </c>
      <c r="AO78" s="330"/>
      <c r="AQ78" s="370"/>
    </row>
    <row r="79" spans="1:43" s="329" customFormat="1" ht="15.75" thickBot="1" x14ac:dyDescent="0.25">
      <c r="A79" s="362" t="s">
        <v>416</v>
      </c>
      <c r="B79" s="398" t="s">
        <v>203</v>
      </c>
      <c r="C79" s="342" t="s">
        <v>780</v>
      </c>
      <c r="D79" s="328"/>
      <c r="E79" s="326">
        <v>41816825</v>
      </c>
      <c r="F79" s="326">
        <v>44279300</v>
      </c>
      <c r="G79" s="326">
        <v>118825</v>
      </c>
      <c r="H79" s="326">
        <v>156300</v>
      </c>
      <c r="I79" s="326">
        <v>41698000</v>
      </c>
      <c r="J79" s="530">
        <v>44123000</v>
      </c>
      <c r="K79" s="326">
        <v>100944</v>
      </c>
      <c r="L79" s="326">
        <v>102064</v>
      </c>
      <c r="M79" s="486">
        <v>31958.1</v>
      </c>
      <c r="N79" s="531">
        <v>32210.5</v>
      </c>
      <c r="O79" s="469">
        <v>99</v>
      </c>
      <c r="P79" s="469">
        <v>99</v>
      </c>
      <c r="Q79" s="486">
        <v>101.1</v>
      </c>
      <c r="R79" s="531">
        <v>101.1</v>
      </c>
      <c r="S79" s="486">
        <v>31739.599999999999</v>
      </c>
      <c r="T79" s="536">
        <v>31989.5</v>
      </c>
      <c r="U79" s="327">
        <v>1317.5</v>
      </c>
      <c r="V79" s="538">
        <v>1384.18</v>
      </c>
      <c r="W79" s="357">
        <v>1313.75</v>
      </c>
      <c r="X79" s="539">
        <v>1379.3</v>
      </c>
      <c r="Y79" s="587">
        <v>1260786</v>
      </c>
      <c r="Z79" s="610">
        <v>39.412494724831582</v>
      </c>
      <c r="AA79" s="610">
        <v>3</v>
      </c>
      <c r="AB79" s="530" t="s">
        <v>0</v>
      </c>
      <c r="AC79" s="530" t="s">
        <v>0</v>
      </c>
      <c r="AD79" s="530">
        <v>0</v>
      </c>
      <c r="AE79" s="609">
        <v>169.24</v>
      </c>
      <c r="AF79" s="530">
        <v>97.65</v>
      </c>
      <c r="AG79" s="530">
        <v>1651.0700000000002</v>
      </c>
      <c r="AH79" s="530">
        <v>24</v>
      </c>
      <c r="AI79" s="531">
        <v>5957.9</v>
      </c>
      <c r="AJ79" s="530">
        <v>0</v>
      </c>
      <c r="AK79" s="531">
        <v>0</v>
      </c>
      <c r="AL79" s="530">
        <v>10</v>
      </c>
      <c r="AM79" s="597">
        <v>5480.5</v>
      </c>
      <c r="AO79" s="330"/>
      <c r="AQ79" s="370"/>
    </row>
    <row r="80" spans="1:43" s="329" customFormat="1" ht="15.75" thickBot="1" x14ac:dyDescent="0.25">
      <c r="A80" s="362" t="s">
        <v>418</v>
      </c>
      <c r="B80" s="398" t="s">
        <v>417</v>
      </c>
      <c r="C80" s="342" t="s">
        <v>779</v>
      </c>
      <c r="D80" s="328"/>
      <c r="E80" s="326">
        <v>6718490</v>
      </c>
      <c r="F80" s="326">
        <v>7111142</v>
      </c>
      <c r="G80" s="326">
        <v>1140307</v>
      </c>
      <c r="H80" s="326">
        <v>1180182</v>
      </c>
      <c r="I80" s="326">
        <v>5578183</v>
      </c>
      <c r="J80" s="530">
        <v>5930960</v>
      </c>
      <c r="K80" s="326">
        <v>0</v>
      </c>
      <c r="L80" s="326">
        <v>0</v>
      </c>
      <c r="M80" s="486">
        <v>35121</v>
      </c>
      <c r="N80" s="531">
        <v>36240.9</v>
      </c>
      <c r="O80" s="469">
        <v>97.5</v>
      </c>
      <c r="P80" s="469">
        <v>97.5</v>
      </c>
      <c r="Q80" s="486">
        <v>0</v>
      </c>
      <c r="R80" s="531">
        <v>0</v>
      </c>
      <c r="S80" s="486">
        <v>34243</v>
      </c>
      <c r="T80" s="536">
        <v>35334.9</v>
      </c>
      <c r="U80" s="327">
        <v>196.2</v>
      </c>
      <c r="V80" s="538">
        <v>201.25</v>
      </c>
      <c r="W80" s="357">
        <v>162.9</v>
      </c>
      <c r="X80" s="539">
        <v>167.85</v>
      </c>
      <c r="Y80" s="587">
        <v>0</v>
      </c>
      <c r="Z80" s="610">
        <v>0</v>
      </c>
      <c r="AA80" s="610">
        <v>0</v>
      </c>
      <c r="AB80" s="530" t="s">
        <v>0</v>
      </c>
      <c r="AC80" s="530" t="s">
        <v>0</v>
      </c>
      <c r="AD80" s="530">
        <v>1178.82</v>
      </c>
      <c r="AE80" s="609">
        <v>157.15</v>
      </c>
      <c r="AF80" s="530">
        <v>73.349999999999994</v>
      </c>
      <c r="AG80" s="530">
        <v>1610.57</v>
      </c>
      <c r="AH80" s="530">
        <v>8</v>
      </c>
      <c r="AI80" s="531">
        <v>18421.2</v>
      </c>
      <c r="AJ80" s="530">
        <v>0</v>
      </c>
      <c r="AK80" s="531">
        <v>0</v>
      </c>
      <c r="AL80" s="530">
        <v>8</v>
      </c>
      <c r="AM80" s="597">
        <v>18421.2</v>
      </c>
      <c r="AO80" s="330"/>
      <c r="AQ80" s="370"/>
    </row>
    <row r="81" spans="1:43" s="329" customFormat="1" ht="15.75" thickBot="1" x14ac:dyDescent="0.25">
      <c r="A81" s="362" t="s">
        <v>420</v>
      </c>
      <c r="B81" s="398" t="s">
        <v>419</v>
      </c>
      <c r="C81" s="342" t="s">
        <v>779</v>
      </c>
      <c r="D81" s="328"/>
      <c r="E81" s="326">
        <v>6201275</v>
      </c>
      <c r="F81" s="326">
        <v>6753410</v>
      </c>
      <c r="G81" s="326">
        <v>1986934.92</v>
      </c>
      <c r="H81" s="326">
        <v>2240638</v>
      </c>
      <c r="I81" s="326">
        <v>4214340.08</v>
      </c>
      <c r="J81" s="530">
        <v>4512772</v>
      </c>
      <c r="K81" s="326">
        <v>0</v>
      </c>
      <c r="L81" s="326">
        <v>0</v>
      </c>
      <c r="M81" s="486">
        <v>29426.560000000001</v>
      </c>
      <c r="N81" s="531">
        <v>30467.25</v>
      </c>
      <c r="O81" s="469">
        <v>98</v>
      </c>
      <c r="P81" s="469">
        <v>98</v>
      </c>
      <c r="Q81" s="486">
        <v>0</v>
      </c>
      <c r="R81" s="531">
        <v>0</v>
      </c>
      <c r="S81" s="486">
        <v>28838</v>
      </c>
      <c r="T81" s="536">
        <v>29857.9</v>
      </c>
      <c r="U81" s="327">
        <v>215.04</v>
      </c>
      <c r="V81" s="538">
        <v>226.19</v>
      </c>
      <c r="W81" s="357">
        <v>146.13999999999999</v>
      </c>
      <c r="X81" s="539">
        <v>151.13999999999999</v>
      </c>
      <c r="Y81" s="587">
        <v>0</v>
      </c>
      <c r="Z81" s="610">
        <v>0</v>
      </c>
      <c r="AA81" s="610">
        <v>0</v>
      </c>
      <c r="AB81" s="530" t="s">
        <v>0</v>
      </c>
      <c r="AC81" s="530" t="s">
        <v>0</v>
      </c>
      <c r="AD81" s="530">
        <v>1166.5899999999999</v>
      </c>
      <c r="AE81" s="609">
        <v>209.04</v>
      </c>
      <c r="AF81" s="530">
        <v>0</v>
      </c>
      <c r="AG81" s="530">
        <v>1601.82</v>
      </c>
      <c r="AH81" s="530">
        <v>73</v>
      </c>
      <c r="AI81" s="531">
        <v>29857.9</v>
      </c>
      <c r="AJ81" s="530">
        <v>0</v>
      </c>
      <c r="AK81" s="531">
        <v>0</v>
      </c>
      <c r="AL81" s="530">
        <v>61</v>
      </c>
      <c r="AM81" s="597">
        <v>29449.4</v>
      </c>
      <c r="AO81" s="330"/>
      <c r="AQ81" s="370"/>
    </row>
    <row r="82" spans="1:43" s="329" customFormat="1" ht="15.75" thickBot="1" x14ac:dyDescent="0.25">
      <c r="A82" s="362" t="s">
        <v>421</v>
      </c>
      <c r="B82" s="398" t="s">
        <v>204</v>
      </c>
      <c r="C82" s="342" t="s">
        <v>780</v>
      </c>
      <c r="D82" s="328"/>
      <c r="E82" s="326">
        <v>80541431</v>
      </c>
      <c r="F82" s="326">
        <v>86424460</v>
      </c>
      <c r="G82" s="326">
        <v>0</v>
      </c>
      <c r="H82" s="326">
        <v>0</v>
      </c>
      <c r="I82" s="326">
        <v>80541431</v>
      </c>
      <c r="J82" s="530">
        <v>86424460</v>
      </c>
      <c r="K82" s="326">
        <v>74483</v>
      </c>
      <c r="L82" s="326">
        <v>76159</v>
      </c>
      <c r="M82" s="486">
        <v>66130.149999999994</v>
      </c>
      <c r="N82" s="531">
        <v>67794.36</v>
      </c>
      <c r="O82" s="469">
        <v>98.5</v>
      </c>
      <c r="P82" s="469">
        <v>98.2</v>
      </c>
      <c r="Q82" s="486">
        <v>0</v>
      </c>
      <c r="R82" s="531">
        <v>0</v>
      </c>
      <c r="S82" s="486">
        <v>65138.2</v>
      </c>
      <c r="T82" s="536">
        <v>66574.100000000006</v>
      </c>
      <c r="U82" s="327">
        <v>1236.47</v>
      </c>
      <c r="V82" s="538">
        <v>1298.17</v>
      </c>
      <c r="W82" s="357">
        <v>1236.47</v>
      </c>
      <c r="X82" s="539">
        <v>1298.17</v>
      </c>
      <c r="Y82" s="587">
        <v>2469232.25</v>
      </c>
      <c r="Z82" s="610">
        <v>37.089983191661617</v>
      </c>
      <c r="AA82" s="610">
        <v>3</v>
      </c>
      <c r="AB82" s="530" t="s">
        <v>0</v>
      </c>
      <c r="AC82" s="530" t="s">
        <v>0</v>
      </c>
      <c r="AD82" s="530">
        <v>0</v>
      </c>
      <c r="AE82" s="609">
        <v>180.6</v>
      </c>
      <c r="AF82" s="530">
        <v>72.58</v>
      </c>
      <c r="AG82" s="530">
        <v>1551.35</v>
      </c>
      <c r="AH82" s="530">
        <v>0</v>
      </c>
      <c r="AI82" s="531">
        <v>0</v>
      </c>
      <c r="AJ82" s="530">
        <v>0</v>
      </c>
      <c r="AK82" s="531">
        <v>0</v>
      </c>
      <c r="AL82" s="530">
        <v>0</v>
      </c>
      <c r="AM82" s="597">
        <v>0</v>
      </c>
      <c r="AO82" s="330"/>
      <c r="AQ82" s="370"/>
    </row>
    <row r="83" spans="1:43" s="329" customFormat="1" ht="15.75" thickBot="1" x14ac:dyDescent="0.25">
      <c r="A83" s="362" t="s">
        <v>423</v>
      </c>
      <c r="B83" s="398" t="s">
        <v>422</v>
      </c>
      <c r="C83" s="342" t="s">
        <v>779</v>
      </c>
      <c r="D83" s="328"/>
      <c r="E83" s="326">
        <v>6848750</v>
      </c>
      <c r="F83" s="326">
        <v>7099577</v>
      </c>
      <c r="G83" s="326">
        <v>1382972</v>
      </c>
      <c r="H83" s="326">
        <v>1440092</v>
      </c>
      <c r="I83" s="326">
        <v>5465778</v>
      </c>
      <c r="J83" s="530">
        <v>5659485</v>
      </c>
      <c r="K83" s="326">
        <v>0</v>
      </c>
      <c r="L83" s="326">
        <v>0</v>
      </c>
      <c r="M83" s="486">
        <v>28498.28</v>
      </c>
      <c r="N83" s="531">
        <v>28764.37</v>
      </c>
      <c r="O83" s="469">
        <v>99.2</v>
      </c>
      <c r="P83" s="469">
        <v>99.2</v>
      </c>
      <c r="Q83" s="486">
        <v>0</v>
      </c>
      <c r="R83" s="531">
        <v>0</v>
      </c>
      <c r="S83" s="486">
        <v>28270.3</v>
      </c>
      <c r="T83" s="536">
        <v>28534.3</v>
      </c>
      <c r="U83" s="327">
        <v>242.26</v>
      </c>
      <c r="V83" s="538">
        <v>248.81</v>
      </c>
      <c r="W83" s="357">
        <v>193.34</v>
      </c>
      <c r="X83" s="539">
        <v>198.34</v>
      </c>
      <c r="Y83" s="587">
        <v>0</v>
      </c>
      <c r="Z83" s="610">
        <v>0</v>
      </c>
      <c r="AA83" s="610">
        <v>0</v>
      </c>
      <c r="AB83" s="530" t="s">
        <v>0</v>
      </c>
      <c r="AC83" s="530" t="s">
        <v>0</v>
      </c>
      <c r="AD83" s="530">
        <v>1211.6600000000001</v>
      </c>
      <c r="AE83" s="609">
        <v>180.6</v>
      </c>
      <c r="AF83" s="530">
        <v>72.58</v>
      </c>
      <c r="AG83" s="530">
        <v>1713.6499999999999</v>
      </c>
      <c r="AH83" s="530">
        <v>101</v>
      </c>
      <c r="AI83" s="531">
        <v>28534.3</v>
      </c>
      <c r="AJ83" s="530">
        <v>0</v>
      </c>
      <c r="AK83" s="531">
        <v>0</v>
      </c>
      <c r="AL83" s="530">
        <v>76</v>
      </c>
      <c r="AM83" s="597">
        <v>27743.5</v>
      </c>
      <c r="AO83" s="330"/>
      <c r="AQ83" s="370"/>
    </row>
    <row r="84" spans="1:43" s="329" customFormat="1" ht="15.75" thickBot="1" x14ac:dyDescent="0.25">
      <c r="A84" s="362" t="s">
        <v>425</v>
      </c>
      <c r="B84" s="398" t="s">
        <v>424</v>
      </c>
      <c r="C84" s="342" t="s">
        <v>848</v>
      </c>
      <c r="D84" s="328"/>
      <c r="E84" s="326">
        <v>93691192</v>
      </c>
      <c r="F84" s="326">
        <v>99921153</v>
      </c>
      <c r="G84" s="326">
        <v>1952039</v>
      </c>
      <c r="H84" s="326">
        <v>2016571</v>
      </c>
      <c r="I84" s="326">
        <v>91739153</v>
      </c>
      <c r="J84" s="530">
        <v>97904582</v>
      </c>
      <c r="K84" s="326">
        <v>17234100</v>
      </c>
      <c r="L84" s="326">
        <v>17694056</v>
      </c>
      <c r="M84" s="486">
        <v>79454.600000000006</v>
      </c>
      <c r="N84" s="531">
        <v>80709.2</v>
      </c>
      <c r="O84" s="469">
        <v>97</v>
      </c>
      <c r="P84" s="469">
        <v>98</v>
      </c>
      <c r="Q84" s="486">
        <v>0</v>
      </c>
      <c r="R84" s="531">
        <v>0</v>
      </c>
      <c r="S84" s="486">
        <v>77071</v>
      </c>
      <c r="T84" s="536">
        <v>79095</v>
      </c>
      <c r="U84" s="327">
        <v>1215.6500000000001</v>
      </c>
      <c r="V84" s="538">
        <v>1263.31</v>
      </c>
      <c r="W84" s="357">
        <v>1190.32</v>
      </c>
      <c r="X84" s="539">
        <v>1237.81</v>
      </c>
      <c r="Y84" s="587">
        <v>1882461</v>
      </c>
      <c r="Z84" s="610">
        <v>23.8</v>
      </c>
      <c r="AA84" s="610">
        <v>2</v>
      </c>
      <c r="AB84" s="530" t="s">
        <v>0</v>
      </c>
      <c r="AC84" s="530" t="s">
        <v>0</v>
      </c>
      <c r="AD84" s="530">
        <v>0</v>
      </c>
      <c r="AE84" s="609">
        <v>158.16</v>
      </c>
      <c r="AF84" s="530">
        <v>68.959999999999994</v>
      </c>
      <c r="AG84" s="530">
        <v>1490.43</v>
      </c>
      <c r="AH84" s="530">
        <v>43</v>
      </c>
      <c r="AI84" s="531">
        <v>41328</v>
      </c>
      <c r="AJ84" s="530">
        <v>0</v>
      </c>
      <c r="AK84" s="531">
        <v>0</v>
      </c>
      <c r="AL84" s="530">
        <v>39</v>
      </c>
      <c r="AM84" s="597">
        <v>41181</v>
      </c>
      <c r="AO84" s="330"/>
      <c r="AQ84" s="370"/>
    </row>
    <row r="85" spans="1:43" s="329" customFormat="1" ht="15.75" thickBot="1" x14ac:dyDescent="0.25">
      <c r="A85" s="362" t="s">
        <v>427</v>
      </c>
      <c r="B85" s="398" t="s">
        <v>426</v>
      </c>
      <c r="C85" s="342" t="s">
        <v>779</v>
      </c>
      <c r="D85" s="328"/>
      <c r="E85" s="326">
        <v>8493967</v>
      </c>
      <c r="F85" s="326">
        <v>8927122</v>
      </c>
      <c r="G85" s="326">
        <v>2242688</v>
      </c>
      <c r="H85" s="326">
        <v>2327433</v>
      </c>
      <c r="I85" s="326">
        <v>6251279</v>
      </c>
      <c r="J85" s="530">
        <v>6599689</v>
      </c>
      <c r="K85" s="326">
        <v>68100</v>
      </c>
      <c r="L85" s="326">
        <v>69506</v>
      </c>
      <c r="M85" s="486">
        <v>37139.5</v>
      </c>
      <c r="N85" s="531">
        <v>38158.400000000001</v>
      </c>
      <c r="O85" s="469">
        <v>97.61</v>
      </c>
      <c r="P85" s="469">
        <v>97.5</v>
      </c>
      <c r="Q85" s="486">
        <v>0</v>
      </c>
      <c r="R85" s="531">
        <v>0</v>
      </c>
      <c r="S85" s="486">
        <v>36251.9</v>
      </c>
      <c r="T85" s="536">
        <v>37204.400000000001</v>
      </c>
      <c r="U85" s="327">
        <v>234.3</v>
      </c>
      <c r="V85" s="538">
        <v>239.95</v>
      </c>
      <c r="W85" s="357">
        <v>172.44</v>
      </c>
      <c r="X85" s="539">
        <v>177.39</v>
      </c>
      <c r="Y85" s="587">
        <v>0</v>
      </c>
      <c r="Z85" s="610">
        <v>0</v>
      </c>
      <c r="AA85" s="610">
        <v>0</v>
      </c>
      <c r="AB85" s="530" t="s">
        <v>0</v>
      </c>
      <c r="AC85" s="530" t="s">
        <v>0</v>
      </c>
      <c r="AD85" s="530">
        <v>1178.82</v>
      </c>
      <c r="AE85" s="609">
        <v>157.15</v>
      </c>
      <c r="AF85" s="530">
        <v>73.349999999999994</v>
      </c>
      <c r="AG85" s="530">
        <v>1649.27</v>
      </c>
      <c r="AH85" s="530">
        <v>35</v>
      </c>
      <c r="AI85" s="531">
        <v>37204.400000000001</v>
      </c>
      <c r="AJ85" s="530">
        <v>0</v>
      </c>
      <c r="AK85" s="531">
        <v>0</v>
      </c>
      <c r="AL85" s="530">
        <v>35</v>
      </c>
      <c r="AM85" s="597">
        <v>37204.400000000001</v>
      </c>
      <c r="AO85" s="330"/>
      <c r="AQ85" s="370"/>
    </row>
    <row r="86" spans="1:43" s="329" customFormat="1" ht="15.75" thickBot="1" x14ac:dyDescent="0.25">
      <c r="A86" s="362" t="s">
        <v>429</v>
      </c>
      <c r="B86" s="398" t="s">
        <v>428</v>
      </c>
      <c r="C86" s="342" t="s">
        <v>848</v>
      </c>
      <c r="D86" s="328"/>
      <c r="E86" s="326">
        <v>103129000</v>
      </c>
      <c r="F86" s="326">
        <v>108989000</v>
      </c>
      <c r="G86" s="326">
        <v>0</v>
      </c>
      <c r="H86" s="326">
        <v>0</v>
      </c>
      <c r="I86" s="326">
        <v>103129000</v>
      </c>
      <c r="J86" s="530">
        <v>108989000</v>
      </c>
      <c r="K86" s="326">
        <v>14140220</v>
      </c>
      <c r="L86" s="326">
        <v>13680617</v>
      </c>
      <c r="M86" s="486">
        <v>89559</v>
      </c>
      <c r="N86" s="531">
        <v>91017.91</v>
      </c>
      <c r="O86" s="469">
        <v>98.4</v>
      </c>
      <c r="P86" s="469">
        <v>98.4</v>
      </c>
      <c r="Q86" s="486">
        <v>0</v>
      </c>
      <c r="R86" s="531">
        <v>0</v>
      </c>
      <c r="S86" s="486">
        <v>88126.1</v>
      </c>
      <c r="T86" s="536">
        <v>89561.600000000006</v>
      </c>
      <c r="U86" s="327">
        <v>1170.24</v>
      </c>
      <c r="V86" s="538">
        <v>1216.92</v>
      </c>
      <c r="W86" s="357">
        <v>1170.24</v>
      </c>
      <c r="X86" s="539">
        <v>1216.92</v>
      </c>
      <c r="Y86" s="587">
        <v>3143613</v>
      </c>
      <c r="Z86" s="610">
        <v>35.100009379019575</v>
      </c>
      <c r="AA86" s="610">
        <v>3</v>
      </c>
      <c r="AB86" s="530" t="s">
        <v>0</v>
      </c>
      <c r="AC86" s="530" t="s">
        <v>0</v>
      </c>
      <c r="AD86" s="530">
        <v>0</v>
      </c>
      <c r="AE86" s="609">
        <v>116.55</v>
      </c>
      <c r="AF86" s="530">
        <v>57.14</v>
      </c>
      <c r="AG86" s="530">
        <v>1390.6100000000001</v>
      </c>
      <c r="AH86" s="530">
        <v>0</v>
      </c>
      <c r="AI86" s="531">
        <v>0</v>
      </c>
      <c r="AJ86" s="530">
        <v>0</v>
      </c>
      <c r="AK86" s="531">
        <v>0</v>
      </c>
      <c r="AL86" s="530">
        <v>0</v>
      </c>
      <c r="AM86" s="597">
        <v>0</v>
      </c>
      <c r="AO86" s="330"/>
      <c r="AQ86" s="370"/>
    </row>
    <row r="87" spans="1:43" s="329" customFormat="1" ht="15.75" thickBot="1" x14ac:dyDescent="0.25">
      <c r="A87" s="362" t="s">
        <v>518</v>
      </c>
      <c r="B87" s="398" t="s">
        <v>430</v>
      </c>
      <c r="C87" s="342" t="s">
        <v>780</v>
      </c>
      <c r="D87" s="328"/>
      <c r="E87" s="326">
        <v>197311263</v>
      </c>
      <c r="F87" s="326">
        <v>207557623</v>
      </c>
      <c r="G87" s="326">
        <v>11512796</v>
      </c>
      <c r="H87" s="326">
        <v>11851239</v>
      </c>
      <c r="I87" s="326">
        <v>185798467</v>
      </c>
      <c r="J87" s="530">
        <v>195706384</v>
      </c>
      <c r="K87" s="326">
        <v>15929231</v>
      </c>
      <c r="L87" s="326">
        <v>15978950</v>
      </c>
      <c r="M87" s="486">
        <v>135931.4</v>
      </c>
      <c r="N87" s="531">
        <v>137686.20000000001</v>
      </c>
      <c r="O87" s="469">
        <v>98.5</v>
      </c>
      <c r="P87" s="469">
        <v>98.5</v>
      </c>
      <c r="Q87" s="486">
        <v>0</v>
      </c>
      <c r="R87" s="531">
        <v>0</v>
      </c>
      <c r="S87" s="486">
        <v>133892.4</v>
      </c>
      <c r="T87" s="536">
        <v>135620.9</v>
      </c>
      <c r="U87" s="327">
        <v>1473.66</v>
      </c>
      <c r="V87" s="538">
        <v>1530.43</v>
      </c>
      <c r="W87" s="357">
        <v>1387.67</v>
      </c>
      <c r="X87" s="539">
        <v>1443.04</v>
      </c>
      <c r="Y87" s="587">
        <v>3763480</v>
      </c>
      <c r="Z87" s="610">
        <v>27.75000018433737</v>
      </c>
      <c r="AA87" s="610">
        <v>2</v>
      </c>
      <c r="AB87" s="530" t="s">
        <v>0</v>
      </c>
      <c r="AC87" s="530" t="s">
        <v>0</v>
      </c>
      <c r="AD87" s="530">
        <v>0</v>
      </c>
      <c r="AE87" s="609">
        <v>169.24</v>
      </c>
      <c r="AF87" s="530">
        <v>97.65</v>
      </c>
      <c r="AG87" s="530">
        <v>1797.3200000000002</v>
      </c>
      <c r="AH87" s="530">
        <v>128</v>
      </c>
      <c r="AI87" s="531">
        <v>103223.1</v>
      </c>
      <c r="AJ87" s="530">
        <v>1</v>
      </c>
      <c r="AK87" s="531">
        <v>25017.7</v>
      </c>
      <c r="AL87" s="530">
        <v>108</v>
      </c>
      <c r="AM87" s="597">
        <v>110141</v>
      </c>
      <c r="AO87" s="330"/>
      <c r="AQ87" s="370"/>
    </row>
    <row r="88" spans="1:43" s="329" customFormat="1" ht="15.75" thickBot="1" x14ac:dyDescent="0.25">
      <c r="A88" s="362" t="s">
        <v>432</v>
      </c>
      <c r="B88" s="398" t="s">
        <v>431</v>
      </c>
      <c r="C88" s="342" t="s">
        <v>951</v>
      </c>
      <c r="D88" s="328"/>
      <c r="E88" s="326">
        <v>115863206</v>
      </c>
      <c r="F88" s="326">
        <v>120148539</v>
      </c>
      <c r="G88" s="326">
        <v>0</v>
      </c>
      <c r="H88" s="326">
        <v>0</v>
      </c>
      <c r="I88" s="326">
        <v>115863206</v>
      </c>
      <c r="J88" s="530">
        <v>120148539</v>
      </c>
      <c r="K88" s="326">
        <v>31097000</v>
      </c>
      <c r="L88" s="326">
        <v>30786000</v>
      </c>
      <c r="M88" s="486">
        <v>111885.5</v>
      </c>
      <c r="N88" s="531">
        <v>113748.59</v>
      </c>
      <c r="O88" s="469">
        <v>97.7</v>
      </c>
      <c r="P88" s="469">
        <v>97.7</v>
      </c>
      <c r="Q88" s="486">
        <v>0</v>
      </c>
      <c r="R88" s="531">
        <v>0</v>
      </c>
      <c r="S88" s="486">
        <v>109312.1</v>
      </c>
      <c r="T88" s="536">
        <v>111132.4</v>
      </c>
      <c r="U88" s="327">
        <v>1059.93</v>
      </c>
      <c r="V88" s="538">
        <v>1081.1300000000001</v>
      </c>
      <c r="W88" s="357">
        <v>1059.93</v>
      </c>
      <c r="X88" s="539">
        <v>1081.1300000000001</v>
      </c>
      <c r="Y88" s="587">
        <v>2356006</v>
      </c>
      <c r="Z88" s="610">
        <v>21.199992081517184</v>
      </c>
      <c r="AA88" s="610">
        <v>2</v>
      </c>
      <c r="AB88" s="530" t="s">
        <v>0</v>
      </c>
      <c r="AC88" s="530" t="s">
        <v>0</v>
      </c>
      <c r="AD88" s="530">
        <v>280.02</v>
      </c>
      <c r="AE88" s="609">
        <v>0</v>
      </c>
      <c r="AF88" s="530">
        <v>0</v>
      </c>
      <c r="AG88" s="530">
        <v>1361.15</v>
      </c>
      <c r="AH88" s="530">
        <v>0</v>
      </c>
      <c r="AI88" s="531">
        <v>0</v>
      </c>
      <c r="AJ88" s="530">
        <v>0</v>
      </c>
      <c r="AK88" s="531">
        <v>0</v>
      </c>
      <c r="AL88" s="530">
        <v>0</v>
      </c>
      <c r="AM88" s="597">
        <v>0</v>
      </c>
      <c r="AO88" s="330"/>
      <c r="AQ88" s="370"/>
    </row>
    <row r="89" spans="1:43" s="329" customFormat="1" ht="15.75" thickBot="1" x14ac:dyDescent="0.25">
      <c r="A89" s="362" t="s">
        <v>434</v>
      </c>
      <c r="B89" s="398" t="s">
        <v>433</v>
      </c>
      <c r="C89" s="342" t="s">
        <v>779</v>
      </c>
      <c r="D89" s="328"/>
      <c r="E89" s="326">
        <v>5969386</v>
      </c>
      <c r="F89" s="326">
        <v>6051891</v>
      </c>
      <c r="G89" s="326">
        <v>1892512</v>
      </c>
      <c r="H89" s="326">
        <v>1937507</v>
      </c>
      <c r="I89" s="326">
        <v>4076874</v>
      </c>
      <c r="J89" s="530">
        <v>4114384</v>
      </c>
      <c r="K89" s="326">
        <v>525852</v>
      </c>
      <c r="L89" s="326">
        <v>474822</v>
      </c>
      <c r="M89" s="486">
        <v>29030.5</v>
      </c>
      <c r="N89" s="531">
        <v>29297.599999999999</v>
      </c>
      <c r="O89" s="469">
        <v>98.8</v>
      </c>
      <c r="P89" s="469">
        <v>98.8</v>
      </c>
      <c r="Q89" s="486">
        <v>0</v>
      </c>
      <c r="R89" s="531">
        <v>0</v>
      </c>
      <c r="S89" s="486">
        <v>28682.1</v>
      </c>
      <c r="T89" s="536">
        <v>28946</v>
      </c>
      <c r="U89" s="327">
        <v>208.12</v>
      </c>
      <c r="V89" s="538">
        <v>209.08</v>
      </c>
      <c r="W89" s="357">
        <v>142.13999999999999</v>
      </c>
      <c r="X89" s="539">
        <v>142.13999999999999</v>
      </c>
      <c r="Y89" s="587">
        <v>0</v>
      </c>
      <c r="Z89" s="610">
        <v>0</v>
      </c>
      <c r="AA89" s="610">
        <v>0</v>
      </c>
      <c r="AB89" s="530" t="s">
        <v>0</v>
      </c>
      <c r="AC89" s="530" t="s">
        <v>0</v>
      </c>
      <c r="AD89" s="530">
        <v>1190.43</v>
      </c>
      <c r="AE89" s="609">
        <v>186.75</v>
      </c>
      <c r="AF89" s="530">
        <v>66.78</v>
      </c>
      <c r="AG89" s="530">
        <v>1653.04</v>
      </c>
      <c r="AH89" s="530">
        <v>35</v>
      </c>
      <c r="AI89" s="531">
        <v>28946</v>
      </c>
      <c r="AJ89" s="530">
        <v>0</v>
      </c>
      <c r="AK89" s="531">
        <v>0</v>
      </c>
      <c r="AL89" s="530">
        <v>35</v>
      </c>
      <c r="AM89" s="597">
        <v>28946</v>
      </c>
      <c r="AO89" s="330"/>
      <c r="AQ89" s="370"/>
    </row>
    <row r="90" spans="1:43" s="329" customFormat="1" ht="15.75" thickBot="1" x14ac:dyDescent="0.25">
      <c r="A90" s="362" t="s">
        <v>436</v>
      </c>
      <c r="B90" s="398" t="s">
        <v>435</v>
      </c>
      <c r="C90" s="342" t="s">
        <v>779</v>
      </c>
      <c r="D90" s="328"/>
      <c r="E90" s="326">
        <v>9890304.6400000006</v>
      </c>
      <c r="F90" s="326">
        <v>10868779</v>
      </c>
      <c r="G90" s="326">
        <v>2739404.64</v>
      </c>
      <c r="H90" s="326">
        <v>3294460</v>
      </c>
      <c r="I90" s="326">
        <v>7150900</v>
      </c>
      <c r="J90" s="530">
        <v>7574319</v>
      </c>
      <c r="K90" s="326">
        <v>0</v>
      </c>
      <c r="L90" s="326">
        <v>0</v>
      </c>
      <c r="M90" s="486">
        <v>57052.5</v>
      </c>
      <c r="N90" s="531">
        <v>58067</v>
      </c>
      <c r="O90" s="469">
        <v>98.6</v>
      </c>
      <c r="P90" s="469">
        <v>98.7</v>
      </c>
      <c r="Q90" s="486">
        <v>150</v>
      </c>
      <c r="R90" s="531">
        <v>165</v>
      </c>
      <c r="S90" s="486">
        <v>56403.8</v>
      </c>
      <c r="T90" s="536">
        <v>57477.1</v>
      </c>
      <c r="U90" s="327">
        <v>175.35</v>
      </c>
      <c r="V90" s="538">
        <v>189.1</v>
      </c>
      <c r="W90" s="357">
        <v>126.78</v>
      </c>
      <c r="X90" s="539">
        <v>131.78</v>
      </c>
      <c r="Y90" s="587">
        <v>0</v>
      </c>
      <c r="Z90" s="610">
        <v>0</v>
      </c>
      <c r="AA90" s="610">
        <v>0</v>
      </c>
      <c r="AB90" s="530" t="s">
        <v>0</v>
      </c>
      <c r="AC90" s="530" t="s">
        <v>0</v>
      </c>
      <c r="AD90" s="530">
        <v>1267.92</v>
      </c>
      <c r="AE90" s="609">
        <v>176.28</v>
      </c>
      <c r="AF90" s="530">
        <v>81.569999999999993</v>
      </c>
      <c r="AG90" s="530">
        <v>1714.87</v>
      </c>
      <c r="AH90" s="530">
        <v>68</v>
      </c>
      <c r="AI90" s="531">
        <v>57477</v>
      </c>
      <c r="AJ90" s="530">
        <v>0</v>
      </c>
      <c r="AK90" s="531">
        <v>0</v>
      </c>
      <c r="AL90" s="530">
        <v>65</v>
      </c>
      <c r="AM90" s="597">
        <v>57362</v>
      </c>
      <c r="AO90" s="330"/>
      <c r="AQ90" s="370"/>
    </row>
    <row r="91" spans="1:43" s="329" customFormat="1" ht="15.75" thickBot="1" x14ac:dyDescent="0.25">
      <c r="A91" s="362" t="s">
        <v>438</v>
      </c>
      <c r="B91" s="398" t="s">
        <v>437</v>
      </c>
      <c r="C91" s="342" t="s">
        <v>779</v>
      </c>
      <c r="D91" s="328"/>
      <c r="E91" s="326">
        <v>9520954</v>
      </c>
      <c r="F91" s="326">
        <v>9955338</v>
      </c>
      <c r="G91" s="326">
        <v>1886784</v>
      </c>
      <c r="H91" s="326">
        <v>2090403</v>
      </c>
      <c r="I91" s="326">
        <v>7634170</v>
      </c>
      <c r="J91" s="530">
        <v>7864935</v>
      </c>
      <c r="K91" s="326">
        <v>0</v>
      </c>
      <c r="L91" s="326">
        <v>0</v>
      </c>
      <c r="M91" s="486">
        <v>37145.199999999997</v>
      </c>
      <c r="N91" s="531">
        <v>37367.800000000003</v>
      </c>
      <c r="O91" s="469">
        <v>99</v>
      </c>
      <c r="P91" s="469">
        <v>99</v>
      </c>
      <c r="Q91" s="486">
        <v>50.3</v>
      </c>
      <c r="R91" s="531">
        <v>48.9</v>
      </c>
      <c r="S91" s="486">
        <v>36824</v>
      </c>
      <c r="T91" s="536">
        <v>37043</v>
      </c>
      <c r="U91" s="327">
        <v>258.55</v>
      </c>
      <c r="V91" s="538">
        <v>268.75</v>
      </c>
      <c r="W91" s="357">
        <v>207.32</v>
      </c>
      <c r="X91" s="539">
        <v>212.32</v>
      </c>
      <c r="Y91" s="587">
        <v>0</v>
      </c>
      <c r="Z91" s="610">
        <v>0</v>
      </c>
      <c r="AA91" s="610">
        <v>0</v>
      </c>
      <c r="AB91" s="530" t="s">
        <v>0</v>
      </c>
      <c r="AC91" s="530" t="s">
        <v>0</v>
      </c>
      <c r="AD91" s="530">
        <v>1326.87</v>
      </c>
      <c r="AE91" s="609">
        <v>194.58</v>
      </c>
      <c r="AF91" s="530">
        <v>70.59</v>
      </c>
      <c r="AG91" s="530">
        <v>1860.7899999999997</v>
      </c>
      <c r="AH91" s="530">
        <v>25</v>
      </c>
      <c r="AI91" s="531">
        <v>37043</v>
      </c>
      <c r="AJ91" s="530">
        <v>0</v>
      </c>
      <c r="AK91" s="531">
        <v>0</v>
      </c>
      <c r="AL91" s="530">
        <v>20</v>
      </c>
      <c r="AM91" s="597">
        <v>37043</v>
      </c>
      <c r="AO91" s="330"/>
      <c r="AQ91" s="370"/>
    </row>
    <row r="92" spans="1:43" s="329" customFormat="1" ht="15.75" thickBot="1" x14ac:dyDescent="0.25">
      <c r="A92" s="362" t="s">
        <v>440</v>
      </c>
      <c r="B92" s="398" t="s">
        <v>439</v>
      </c>
      <c r="C92" s="342" t="s">
        <v>779</v>
      </c>
      <c r="D92" s="328"/>
      <c r="E92" s="326">
        <v>9735988</v>
      </c>
      <c r="F92" s="326">
        <v>9859273</v>
      </c>
      <c r="G92" s="326">
        <v>3193225</v>
      </c>
      <c r="H92" s="326">
        <v>3447891</v>
      </c>
      <c r="I92" s="326">
        <v>6542763</v>
      </c>
      <c r="J92" s="530">
        <v>6411382</v>
      </c>
      <c r="K92" s="326">
        <v>0</v>
      </c>
      <c r="L92" s="326">
        <v>0</v>
      </c>
      <c r="M92" s="486">
        <v>48530.09</v>
      </c>
      <c r="N92" s="531">
        <v>48804.1</v>
      </c>
      <c r="O92" s="469">
        <v>99.7</v>
      </c>
      <c r="P92" s="469">
        <v>99.7</v>
      </c>
      <c r="Q92" s="486">
        <v>243.1</v>
      </c>
      <c r="R92" s="531">
        <v>243.1</v>
      </c>
      <c r="S92" s="486">
        <v>48627.6</v>
      </c>
      <c r="T92" s="536">
        <v>48900.800000000003</v>
      </c>
      <c r="U92" s="327">
        <v>200.22</v>
      </c>
      <c r="V92" s="538">
        <v>201.62</v>
      </c>
      <c r="W92" s="357">
        <v>134.55000000000001</v>
      </c>
      <c r="X92" s="539">
        <v>131.11000000000001</v>
      </c>
      <c r="Y92" s="587">
        <v>0</v>
      </c>
      <c r="Z92" s="610">
        <v>0</v>
      </c>
      <c r="AA92" s="610">
        <v>0</v>
      </c>
      <c r="AB92" s="530" t="s">
        <v>0</v>
      </c>
      <c r="AC92" s="530" t="s">
        <v>0</v>
      </c>
      <c r="AD92" s="530">
        <v>1133.0999999999999</v>
      </c>
      <c r="AE92" s="609">
        <v>165.46</v>
      </c>
      <c r="AF92" s="530">
        <v>63.84</v>
      </c>
      <c r="AG92" s="530">
        <v>1564.0199999999998</v>
      </c>
      <c r="AH92" s="530">
        <v>40</v>
      </c>
      <c r="AI92" s="531">
        <v>48900.800000000003</v>
      </c>
      <c r="AJ92" s="530">
        <v>0</v>
      </c>
      <c r="AK92" s="531">
        <v>0</v>
      </c>
      <c r="AL92" s="530">
        <v>38</v>
      </c>
      <c r="AM92" s="597">
        <v>48749.9</v>
      </c>
      <c r="AO92" s="330"/>
      <c r="AQ92" s="370"/>
    </row>
    <row r="93" spans="1:43" s="329" customFormat="1" ht="15.75" thickBot="1" x14ac:dyDescent="0.25">
      <c r="A93" s="362" t="s">
        <v>442</v>
      </c>
      <c r="B93" s="398" t="s">
        <v>441</v>
      </c>
      <c r="C93" s="342" t="s">
        <v>779</v>
      </c>
      <c r="D93" s="328"/>
      <c r="E93" s="326">
        <v>12599447</v>
      </c>
      <c r="F93" s="326">
        <v>13150503</v>
      </c>
      <c r="G93" s="326">
        <v>3669357</v>
      </c>
      <c r="H93" s="326">
        <v>3816093</v>
      </c>
      <c r="I93" s="326">
        <v>8930090</v>
      </c>
      <c r="J93" s="530">
        <v>9334410</v>
      </c>
      <c r="K93" s="326">
        <v>0</v>
      </c>
      <c r="L93" s="326">
        <v>0</v>
      </c>
      <c r="M93" s="486">
        <v>58038.400000000001</v>
      </c>
      <c r="N93" s="531">
        <v>59326.64</v>
      </c>
      <c r="O93" s="469">
        <v>98.65</v>
      </c>
      <c r="P93" s="469">
        <v>98.9</v>
      </c>
      <c r="Q93" s="486">
        <v>0</v>
      </c>
      <c r="R93" s="531">
        <v>0</v>
      </c>
      <c r="S93" s="486">
        <v>57254.9</v>
      </c>
      <c r="T93" s="536">
        <v>58674</v>
      </c>
      <c r="U93" s="327">
        <v>220.06</v>
      </c>
      <c r="V93" s="538">
        <v>224.13</v>
      </c>
      <c r="W93" s="357">
        <v>155.97</v>
      </c>
      <c r="X93" s="539">
        <v>159.09</v>
      </c>
      <c r="Y93" s="587">
        <v>0</v>
      </c>
      <c r="Z93" s="610">
        <v>0</v>
      </c>
      <c r="AA93" s="610">
        <v>0</v>
      </c>
      <c r="AB93" s="530" t="s">
        <v>0</v>
      </c>
      <c r="AC93" s="530" t="s">
        <v>0</v>
      </c>
      <c r="AD93" s="530">
        <v>1245.83</v>
      </c>
      <c r="AE93" s="609">
        <v>152</v>
      </c>
      <c r="AF93" s="530">
        <v>0</v>
      </c>
      <c r="AG93" s="530">
        <v>1621.96</v>
      </c>
      <c r="AH93" s="530">
        <v>50</v>
      </c>
      <c r="AI93" s="531">
        <v>58674</v>
      </c>
      <c r="AJ93" s="530">
        <v>0</v>
      </c>
      <c r="AK93" s="531">
        <v>0</v>
      </c>
      <c r="AL93" s="530">
        <v>46</v>
      </c>
      <c r="AM93" s="597">
        <v>58513.279999999999</v>
      </c>
      <c r="AO93" s="330"/>
      <c r="AQ93" s="370"/>
    </row>
    <row r="94" spans="1:43" s="329" customFormat="1" ht="15.75" thickBot="1" x14ac:dyDescent="0.25">
      <c r="A94" s="362" t="s">
        <v>444</v>
      </c>
      <c r="B94" s="398" t="s">
        <v>443</v>
      </c>
      <c r="C94" s="342" t="s">
        <v>779</v>
      </c>
      <c r="D94" s="328"/>
      <c r="E94" s="326">
        <v>7235684</v>
      </c>
      <c r="F94" s="326">
        <v>7885023</v>
      </c>
      <c r="G94" s="326">
        <v>1857023</v>
      </c>
      <c r="H94" s="326">
        <v>2237809</v>
      </c>
      <c r="I94" s="326">
        <v>5378661</v>
      </c>
      <c r="J94" s="530">
        <v>5647214</v>
      </c>
      <c r="K94" s="326">
        <v>3307203</v>
      </c>
      <c r="L94" s="326">
        <v>3368400</v>
      </c>
      <c r="M94" s="486">
        <v>42801</v>
      </c>
      <c r="N94" s="531">
        <v>43196.800000000003</v>
      </c>
      <c r="O94" s="469">
        <v>98.29</v>
      </c>
      <c r="P94" s="469">
        <v>98.416700000000006</v>
      </c>
      <c r="Q94" s="486">
        <v>286</v>
      </c>
      <c r="R94" s="531">
        <v>289</v>
      </c>
      <c r="S94" s="486">
        <v>42355.1</v>
      </c>
      <c r="T94" s="536">
        <v>42801.9</v>
      </c>
      <c r="U94" s="327">
        <v>170.83</v>
      </c>
      <c r="V94" s="538">
        <v>184.22</v>
      </c>
      <c r="W94" s="357">
        <v>126.99</v>
      </c>
      <c r="X94" s="539">
        <v>131.94</v>
      </c>
      <c r="Y94" s="587">
        <v>0</v>
      </c>
      <c r="Z94" s="610">
        <v>0</v>
      </c>
      <c r="AA94" s="610">
        <v>0</v>
      </c>
      <c r="AB94" s="530" t="s">
        <v>0</v>
      </c>
      <c r="AC94" s="530" t="s">
        <v>0</v>
      </c>
      <c r="AD94" s="530">
        <v>1173.42</v>
      </c>
      <c r="AE94" s="609">
        <v>205.47</v>
      </c>
      <c r="AF94" s="530">
        <v>0</v>
      </c>
      <c r="AG94" s="530">
        <v>1563.1100000000001</v>
      </c>
      <c r="AH94" s="530">
        <v>163</v>
      </c>
      <c r="AI94" s="531">
        <v>42801.9</v>
      </c>
      <c r="AJ94" s="530">
        <v>0</v>
      </c>
      <c r="AK94" s="531">
        <v>0</v>
      </c>
      <c r="AL94" s="530">
        <v>102</v>
      </c>
      <c r="AM94" s="597">
        <v>40653</v>
      </c>
      <c r="AO94" s="330"/>
      <c r="AQ94" s="370"/>
    </row>
    <row r="95" spans="1:43" s="329" customFormat="1" ht="15.75" thickBot="1" x14ac:dyDescent="0.25">
      <c r="A95" s="362" t="s">
        <v>446</v>
      </c>
      <c r="B95" s="398" t="s">
        <v>445</v>
      </c>
      <c r="C95" s="342" t="s">
        <v>779</v>
      </c>
      <c r="D95" s="328"/>
      <c r="E95" s="326">
        <v>6646229</v>
      </c>
      <c r="F95" s="326">
        <v>7114143</v>
      </c>
      <c r="G95" s="326">
        <v>2775922</v>
      </c>
      <c r="H95" s="326">
        <v>2988234</v>
      </c>
      <c r="I95" s="326">
        <v>3870307</v>
      </c>
      <c r="J95" s="530">
        <v>4125909</v>
      </c>
      <c r="K95" s="326">
        <v>0</v>
      </c>
      <c r="L95" s="326">
        <v>0</v>
      </c>
      <c r="M95" s="486">
        <v>30480.2</v>
      </c>
      <c r="N95" s="531">
        <v>31277.200000000001</v>
      </c>
      <c r="O95" s="469">
        <v>98.7</v>
      </c>
      <c r="P95" s="469">
        <v>98.701399999999992</v>
      </c>
      <c r="Q95" s="486">
        <v>0</v>
      </c>
      <c r="R95" s="531">
        <v>0</v>
      </c>
      <c r="S95" s="486">
        <v>30084</v>
      </c>
      <c r="T95" s="536">
        <v>30871</v>
      </c>
      <c r="U95" s="327">
        <v>220.92</v>
      </c>
      <c r="V95" s="538">
        <v>230.45</v>
      </c>
      <c r="W95" s="357">
        <v>128.65</v>
      </c>
      <c r="X95" s="539">
        <v>133.65</v>
      </c>
      <c r="Y95" s="587">
        <v>0</v>
      </c>
      <c r="Z95" s="610">
        <v>0</v>
      </c>
      <c r="AA95" s="610">
        <v>0</v>
      </c>
      <c r="AB95" s="530" t="s">
        <v>0</v>
      </c>
      <c r="AC95" s="530" t="s">
        <v>0</v>
      </c>
      <c r="AD95" s="530">
        <v>1166.5899999999999</v>
      </c>
      <c r="AE95" s="609">
        <v>209.04</v>
      </c>
      <c r="AF95" s="530">
        <v>0</v>
      </c>
      <c r="AG95" s="530">
        <v>1606.08</v>
      </c>
      <c r="AH95" s="530">
        <v>57</v>
      </c>
      <c r="AI95" s="531">
        <v>30871</v>
      </c>
      <c r="AJ95" s="530">
        <v>0</v>
      </c>
      <c r="AK95" s="531">
        <v>0</v>
      </c>
      <c r="AL95" s="530">
        <v>42</v>
      </c>
      <c r="AM95" s="597">
        <v>30327</v>
      </c>
      <c r="AO95" s="330"/>
      <c r="AQ95" s="370"/>
    </row>
    <row r="96" spans="1:43" s="329" customFormat="1" ht="15.75" thickBot="1" x14ac:dyDescent="0.25">
      <c r="A96" s="362" t="s">
        <v>447</v>
      </c>
      <c r="B96" s="398" t="s">
        <v>205</v>
      </c>
      <c r="C96" s="342" t="s">
        <v>780</v>
      </c>
      <c r="D96" s="328"/>
      <c r="E96" s="326">
        <v>145671264</v>
      </c>
      <c r="F96" s="326">
        <v>155778988.28200001</v>
      </c>
      <c r="G96" s="326">
        <v>5118004</v>
      </c>
      <c r="H96" s="326">
        <v>5463888.1799999997</v>
      </c>
      <c r="I96" s="326">
        <v>140553260</v>
      </c>
      <c r="J96" s="530">
        <v>150315100.102</v>
      </c>
      <c r="K96" s="326">
        <v>1815437</v>
      </c>
      <c r="L96" s="326">
        <v>1944931</v>
      </c>
      <c r="M96" s="486">
        <v>114071</v>
      </c>
      <c r="N96" s="531">
        <v>116549.9</v>
      </c>
      <c r="O96" s="469">
        <v>97.385663314952993</v>
      </c>
      <c r="P96" s="469">
        <v>97.1</v>
      </c>
      <c r="Q96" s="486">
        <v>96.5</v>
      </c>
      <c r="R96" s="531">
        <v>95.6</v>
      </c>
      <c r="S96" s="486">
        <v>111185.3</v>
      </c>
      <c r="T96" s="536">
        <v>113265.60000000001</v>
      </c>
      <c r="U96" s="327">
        <v>1310.17</v>
      </c>
      <c r="V96" s="538">
        <v>1375.34</v>
      </c>
      <c r="W96" s="357">
        <v>1264.1400000000001</v>
      </c>
      <c r="X96" s="539">
        <v>1327.1</v>
      </c>
      <c r="Y96" s="587">
        <v>4283704.9920000015</v>
      </c>
      <c r="Z96" s="610">
        <v>37.820000000000014</v>
      </c>
      <c r="AA96" s="610">
        <v>2.99</v>
      </c>
      <c r="AB96" s="530" t="s">
        <v>0</v>
      </c>
      <c r="AC96" s="530" t="s">
        <v>0</v>
      </c>
      <c r="AD96" s="530">
        <v>0</v>
      </c>
      <c r="AE96" s="609">
        <v>187.33</v>
      </c>
      <c r="AF96" s="530">
        <v>80.150000000000006</v>
      </c>
      <c r="AG96" s="530">
        <v>1642.82</v>
      </c>
      <c r="AH96" s="530">
        <v>172</v>
      </c>
      <c r="AI96" s="531">
        <v>113265.60000000001</v>
      </c>
      <c r="AJ96" s="530">
        <v>0</v>
      </c>
      <c r="AK96" s="531">
        <v>0</v>
      </c>
      <c r="AL96" s="530">
        <v>167</v>
      </c>
      <c r="AM96" s="597">
        <v>113234.40000000001</v>
      </c>
      <c r="AO96" s="330"/>
      <c r="AQ96" s="370"/>
    </row>
    <row r="97" spans="1:43" s="329" customFormat="1" ht="15.75" thickBot="1" x14ac:dyDescent="0.25">
      <c r="A97" s="362" t="s">
        <v>449</v>
      </c>
      <c r="B97" s="398" t="s">
        <v>448</v>
      </c>
      <c r="C97" s="342" t="s">
        <v>779</v>
      </c>
      <c r="D97" s="328"/>
      <c r="E97" s="326">
        <v>7368509</v>
      </c>
      <c r="F97" s="326">
        <v>7534353</v>
      </c>
      <c r="G97" s="326">
        <v>1040310</v>
      </c>
      <c r="H97" s="326">
        <v>1073888</v>
      </c>
      <c r="I97" s="326">
        <v>6328199</v>
      </c>
      <c r="J97" s="530">
        <v>6460465</v>
      </c>
      <c r="K97" s="326">
        <v>0</v>
      </c>
      <c r="L97" s="326">
        <v>0</v>
      </c>
      <c r="M97" s="486">
        <v>36061.199999999997</v>
      </c>
      <c r="N97" s="531">
        <v>36684</v>
      </c>
      <c r="O97" s="469">
        <v>97.5</v>
      </c>
      <c r="P97" s="469">
        <v>98</v>
      </c>
      <c r="Q97" s="486">
        <v>0</v>
      </c>
      <c r="R97" s="531">
        <v>0</v>
      </c>
      <c r="S97" s="486">
        <v>35159.699999999997</v>
      </c>
      <c r="T97" s="536">
        <v>35950.300000000003</v>
      </c>
      <c r="U97" s="327">
        <v>209.57</v>
      </c>
      <c r="V97" s="538">
        <v>209.58</v>
      </c>
      <c r="W97" s="357">
        <v>179.98</v>
      </c>
      <c r="X97" s="539">
        <v>179.71</v>
      </c>
      <c r="Y97" s="587">
        <v>0</v>
      </c>
      <c r="Z97" s="610">
        <v>0</v>
      </c>
      <c r="AA97" s="610">
        <v>0</v>
      </c>
      <c r="AB97" s="530" t="s">
        <v>0</v>
      </c>
      <c r="AC97" s="530" t="s">
        <v>0</v>
      </c>
      <c r="AD97" s="530">
        <v>1142.54</v>
      </c>
      <c r="AE97" s="609">
        <v>181.16</v>
      </c>
      <c r="AF97" s="530">
        <v>71.56</v>
      </c>
      <c r="AG97" s="530">
        <v>1604.84</v>
      </c>
      <c r="AH97" s="530">
        <v>38</v>
      </c>
      <c r="AI97" s="531">
        <v>35950.300000000003</v>
      </c>
      <c r="AJ97" s="530">
        <v>0</v>
      </c>
      <c r="AK97" s="531">
        <v>0</v>
      </c>
      <c r="AL97" s="530">
        <v>35</v>
      </c>
      <c r="AM97" s="597">
        <v>35839.5</v>
      </c>
      <c r="AO97" s="330"/>
      <c r="AQ97" s="370"/>
    </row>
    <row r="98" spans="1:43" s="329" customFormat="1" ht="15.75" thickBot="1" x14ac:dyDescent="0.25">
      <c r="A98" s="362" t="s">
        <v>451</v>
      </c>
      <c r="B98" s="398" t="s">
        <v>450</v>
      </c>
      <c r="C98" s="342" t="s">
        <v>779</v>
      </c>
      <c r="D98" s="328"/>
      <c r="E98" s="326">
        <v>7679330</v>
      </c>
      <c r="F98" s="326">
        <v>7901500</v>
      </c>
      <c r="G98" s="326">
        <v>0</v>
      </c>
      <c r="H98" s="326">
        <v>0</v>
      </c>
      <c r="I98" s="326">
        <v>7679330</v>
      </c>
      <c r="J98" s="530">
        <v>7901500</v>
      </c>
      <c r="K98" s="326">
        <v>215300</v>
      </c>
      <c r="L98" s="326">
        <v>219700</v>
      </c>
      <c r="M98" s="486">
        <v>34556.400000000001</v>
      </c>
      <c r="N98" s="531">
        <v>34793.5</v>
      </c>
      <c r="O98" s="469">
        <v>97.25</v>
      </c>
      <c r="P98" s="469">
        <v>97.5</v>
      </c>
      <c r="Q98" s="486">
        <v>0</v>
      </c>
      <c r="R98" s="531">
        <v>0</v>
      </c>
      <c r="S98" s="486">
        <v>33606.1</v>
      </c>
      <c r="T98" s="536">
        <v>33923.699999999997</v>
      </c>
      <c r="U98" s="327">
        <v>228.51</v>
      </c>
      <c r="V98" s="538">
        <v>232.92</v>
      </c>
      <c r="W98" s="357">
        <v>228.51</v>
      </c>
      <c r="X98" s="539">
        <v>232.92</v>
      </c>
      <c r="Y98" s="587">
        <v>0</v>
      </c>
      <c r="Z98" s="610">
        <v>0</v>
      </c>
      <c r="AA98" s="610">
        <v>0</v>
      </c>
      <c r="AB98" s="530" t="s">
        <v>0</v>
      </c>
      <c r="AC98" s="530" t="s">
        <v>0</v>
      </c>
      <c r="AD98" s="530">
        <v>1314.36</v>
      </c>
      <c r="AE98" s="609">
        <v>153.91</v>
      </c>
      <c r="AF98" s="530">
        <v>88.4</v>
      </c>
      <c r="AG98" s="530">
        <v>1789.5900000000001</v>
      </c>
      <c r="AH98" s="530">
        <v>0</v>
      </c>
      <c r="AI98" s="531">
        <v>0</v>
      </c>
      <c r="AJ98" s="530">
        <v>0</v>
      </c>
      <c r="AK98" s="531">
        <v>0</v>
      </c>
      <c r="AL98" s="530">
        <v>0</v>
      </c>
      <c r="AM98" s="597">
        <v>0</v>
      </c>
      <c r="AO98" s="330"/>
      <c r="AQ98" s="370"/>
    </row>
    <row r="99" spans="1:43" s="329" customFormat="1" ht="15.75" thickBot="1" x14ac:dyDescent="0.25">
      <c r="A99" s="362" t="s">
        <v>453</v>
      </c>
      <c r="B99" s="398" t="s">
        <v>452</v>
      </c>
      <c r="C99" s="342" t="s">
        <v>779</v>
      </c>
      <c r="D99" s="328"/>
      <c r="E99" s="326">
        <v>8382646</v>
      </c>
      <c r="F99" s="326">
        <v>8593113</v>
      </c>
      <c r="G99" s="326">
        <v>2745925</v>
      </c>
      <c r="H99" s="326">
        <v>2854599</v>
      </c>
      <c r="I99" s="326">
        <v>5636721</v>
      </c>
      <c r="J99" s="530">
        <v>5738514</v>
      </c>
      <c r="K99" s="326">
        <v>0</v>
      </c>
      <c r="L99" s="326">
        <v>0</v>
      </c>
      <c r="M99" s="486">
        <v>43996</v>
      </c>
      <c r="N99" s="531">
        <v>44790.2</v>
      </c>
      <c r="O99" s="469">
        <v>98.5</v>
      </c>
      <c r="P99" s="469">
        <v>98.5</v>
      </c>
      <c r="Q99" s="486">
        <v>0</v>
      </c>
      <c r="R99" s="531">
        <v>0</v>
      </c>
      <c r="S99" s="486">
        <v>43336.1</v>
      </c>
      <c r="T99" s="536">
        <v>44118.3</v>
      </c>
      <c r="U99" s="327">
        <v>193.43</v>
      </c>
      <c r="V99" s="538">
        <v>194.77</v>
      </c>
      <c r="W99" s="357">
        <v>130.07</v>
      </c>
      <c r="X99" s="539">
        <v>130.07</v>
      </c>
      <c r="Y99" s="587">
        <v>0</v>
      </c>
      <c r="Z99" s="610">
        <v>0</v>
      </c>
      <c r="AA99" s="610">
        <v>0</v>
      </c>
      <c r="AB99" s="530" t="s">
        <v>0</v>
      </c>
      <c r="AC99" s="530" t="s">
        <v>0</v>
      </c>
      <c r="AD99" s="530">
        <v>1133.0999999999999</v>
      </c>
      <c r="AE99" s="609">
        <v>165.46</v>
      </c>
      <c r="AF99" s="530">
        <v>63.84</v>
      </c>
      <c r="AG99" s="530">
        <v>1557.1699999999998</v>
      </c>
      <c r="AH99" s="530">
        <v>10</v>
      </c>
      <c r="AI99" s="531">
        <v>36822.199999999997</v>
      </c>
      <c r="AJ99" s="530">
        <v>0</v>
      </c>
      <c r="AK99" s="531">
        <v>0</v>
      </c>
      <c r="AL99" s="530">
        <v>10</v>
      </c>
      <c r="AM99" s="597">
        <v>36822.199999999997</v>
      </c>
      <c r="AO99" s="330"/>
      <c r="AQ99" s="370"/>
    </row>
    <row r="100" spans="1:43" s="329" customFormat="1" ht="15.75" thickBot="1" x14ac:dyDescent="0.25">
      <c r="A100" s="362" t="s">
        <v>455</v>
      </c>
      <c r="B100" s="398" t="s">
        <v>454</v>
      </c>
      <c r="C100" s="342" t="s">
        <v>779</v>
      </c>
      <c r="D100" s="328"/>
      <c r="E100" s="326">
        <v>4479691</v>
      </c>
      <c r="F100" s="326">
        <v>4754546</v>
      </c>
      <c r="G100" s="326">
        <v>760386</v>
      </c>
      <c r="H100" s="326">
        <v>916685</v>
      </c>
      <c r="I100" s="326">
        <v>3719305</v>
      </c>
      <c r="J100" s="530">
        <v>3837861</v>
      </c>
      <c r="K100" s="326">
        <v>0</v>
      </c>
      <c r="L100" s="326">
        <v>0</v>
      </c>
      <c r="M100" s="486">
        <v>20135.8</v>
      </c>
      <c r="N100" s="531">
        <v>20321.060000000001</v>
      </c>
      <c r="O100" s="469">
        <v>98.75</v>
      </c>
      <c r="P100" s="469">
        <v>99</v>
      </c>
      <c r="Q100" s="486">
        <v>2</v>
      </c>
      <c r="R100" s="531">
        <v>2</v>
      </c>
      <c r="S100" s="486">
        <v>19886.099999999999</v>
      </c>
      <c r="T100" s="536">
        <v>20119.8</v>
      </c>
      <c r="U100" s="327">
        <v>225.27</v>
      </c>
      <c r="V100" s="538">
        <v>236.31</v>
      </c>
      <c r="W100" s="357">
        <v>187.03</v>
      </c>
      <c r="X100" s="539">
        <v>190.75</v>
      </c>
      <c r="Y100" s="587">
        <v>0</v>
      </c>
      <c r="Z100" s="610">
        <v>0</v>
      </c>
      <c r="AA100" s="610">
        <v>0</v>
      </c>
      <c r="AB100" s="530" t="s">
        <v>0</v>
      </c>
      <c r="AC100" s="530" t="s">
        <v>0</v>
      </c>
      <c r="AD100" s="530">
        <v>1281.02</v>
      </c>
      <c r="AE100" s="609">
        <v>220.77</v>
      </c>
      <c r="AF100" s="530">
        <v>0</v>
      </c>
      <c r="AG100" s="530">
        <v>1738.1</v>
      </c>
      <c r="AH100" s="530">
        <v>72</v>
      </c>
      <c r="AI100" s="531">
        <v>20119.8</v>
      </c>
      <c r="AJ100" s="530">
        <v>0</v>
      </c>
      <c r="AK100" s="531">
        <v>0</v>
      </c>
      <c r="AL100" s="530">
        <v>66</v>
      </c>
      <c r="AM100" s="597">
        <v>19837.3</v>
      </c>
      <c r="AO100" s="330"/>
      <c r="AQ100" s="370"/>
    </row>
    <row r="101" spans="1:43" s="329" customFormat="1" ht="15.75" thickBot="1" x14ac:dyDescent="0.25">
      <c r="A101" s="362" t="s">
        <v>457</v>
      </c>
      <c r="B101" s="398" t="s">
        <v>456</v>
      </c>
      <c r="C101" s="342" t="s">
        <v>779</v>
      </c>
      <c r="D101" s="328"/>
      <c r="E101" s="326">
        <v>13002447</v>
      </c>
      <c r="F101" s="326">
        <v>13429141</v>
      </c>
      <c r="G101" s="326">
        <v>48001</v>
      </c>
      <c r="H101" s="326">
        <v>48577</v>
      </c>
      <c r="I101" s="326">
        <v>12954446</v>
      </c>
      <c r="J101" s="530">
        <v>13380564</v>
      </c>
      <c r="K101" s="326">
        <v>0</v>
      </c>
      <c r="L101" s="326">
        <v>0</v>
      </c>
      <c r="M101" s="486">
        <v>63664.65</v>
      </c>
      <c r="N101" s="531">
        <v>64249.97</v>
      </c>
      <c r="O101" s="469">
        <v>98.3</v>
      </c>
      <c r="P101" s="469">
        <v>98.7</v>
      </c>
      <c r="Q101" s="486">
        <v>0</v>
      </c>
      <c r="R101" s="531">
        <v>0</v>
      </c>
      <c r="S101" s="486">
        <v>62582</v>
      </c>
      <c r="T101" s="536">
        <v>63414.7</v>
      </c>
      <c r="U101" s="327">
        <v>207.77</v>
      </c>
      <c r="V101" s="538">
        <v>211.77</v>
      </c>
      <c r="W101" s="357">
        <v>207</v>
      </c>
      <c r="X101" s="539">
        <v>211</v>
      </c>
      <c r="Y101" s="587">
        <v>0</v>
      </c>
      <c r="Z101" s="610">
        <v>0</v>
      </c>
      <c r="AA101" s="610">
        <v>0</v>
      </c>
      <c r="AB101" s="530" t="s">
        <v>0</v>
      </c>
      <c r="AC101" s="530" t="s">
        <v>0</v>
      </c>
      <c r="AD101" s="530">
        <v>1331.55</v>
      </c>
      <c r="AE101" s="609">
        <v>224.57</v>
      </c>
      <c r="AF101" s="530">
        <v>0</v>
      </c>
      <c r="AG101" s="530">
        <v>1767.8899999999999</v>
      </c>
      <c r="AH101" s="530">
        <v>1</v>
      </c>
      <c r="AI101" s="531">
        <v>3433</v>
      </c>
      <c r="AJ101" s="530">
        <v>0</v>
      </c>
      <c r="AK101" s="531">
        <v>0</v>
      </c>
      <c r="AL101" s="530">
        <v>1</v>
      </c>
      <c r="AM101" s="597">
        <v>3433</v>
      </c>
      <c r="AO101" s="330"/>
      <c r="AQ101" s="370"/>
    </row>
    <row r="102" spans="1:43" s="329" customFormat="1" ht="15.75" thickBot="1" x14ac:dyDescent="0.25">
      <c r="A102" s="362" t="s">
        <v>459</v>
      </c>
      <c r="B102" s="398" t="s">
        <v>458</v>
      </c>
      <c r="C102" s="342" t="s">
        <v>951</v>
      </c>
      <c r="D102" s="328"/>
      <c r="E102" s="326">
        <v>107915000</v>
      </c>
      <c r="F102" s="326">
        <v>114168850</v>
      </c>
      <c r="G102" s="326">
        <v>0</v>
      </c>
      <c r="H102" s="326">
        <v>0</v>
      </c>
      <c r="I102" s="326">
        <v>107915000</v>
      </c>
      <c r="J102" s="530">
        <v>114168850</v>
      </c>
      <c r="K102" s="326">
        <v>6996750.6799999997</v>
      </c>
      <c r="L102" s="326">
        <v>7763000</v>
      </c>
      <c r="M102" s="486">
        <v>97557</v>
      </c>
      <c r="N102" s="531">
        <v>98195.1</v>
      </c>
      <c r="O102" s="469">
        <v>96.678899999999999</v>
      </c>
      <c r="P102" s="469">
        <v>96.789999999999992</v>
      </c>
      <c r="Q102" s="486">
        <v>0</v>
      </c>
      <c r="R102" s="531">
        <v>0</v>
      </c>
      <c r="S102" s="486">
        <v>94317</v>
      </c>
      <c r="T102" s="536">
        <v>95043</v>
      </c>
      <c r="U102" s="327">
        <v>1144.17</v>
      </c>
      <c r="V102" s="538">
        <v>1201.23</v>
      </c>
      <c r="W102" s="357">
        <v>1144.17</v>
      </c>
      <c r="X102" s="539">
        <v>1201.23</v>
      </c>
      <c r="Y102" s="587">
        <v>3262350</v>
      </c>
      <c r="Z102" s="610">
        <v>34.324989741485432</v>
      </c>
      <c r="AA102" s="610">
        <v>3</v>
      </c>
      <c r="AB102" s="530" t="s">
        <v>0</v>
      </c>
      <c r="AC102" s="530" t="s">
        <v>0</v>
      </c>
      <c r="AD102" s="530">
        <v>280.02</v>
      </c>
      <c r="AE102" s="609">
        <v>0</v>
      </c>
      <c r="AF102" s="530">
        <v>0</v>
      </c>
      <c r="AG102" s="530">
        <v>1481.25</v>
      </c>
      <c r="AH102" s="530">
        <v>0</v>
      </c>
      <c r="AI102" s="531">
        <v>0</v>
      </c>
      <c r="AJ102" s="530">
        <v>0</v>
      </c>
      <c r="AK102" s="531">
        <v>0</v>
      </c>
      <c r="AL102" s="530">
        <v>0</v>
      </c>
      <c r="AM102" s="597">
        <v>0</v>
      </c>
      <c r="AO102" s="330"/>
      <c r="AQ102" s="370"/>
    </row>
    <row r="103" spans="1:43" s="329" customFormat="1" ht="15.75" thickBot="1" x14ac:dyDescent="0.25">
      <c r="A103" s="362" t="s">
        <v>461</v>
      </c>
      <c r="B103" s="398" t="s">
        <v>460</v>
      </c>
      <c r="C103" s="342" t="s">
        <v>779</v>
      </c>
      <c r="D103" s="328"/>
      <c r="E103" s="326">
        <v>11048482</v>
      </c>
      <c r="F103" s="326">
        <v>11250334</v>
      </c>
      <c r="G103" s="326">
        <v>3274089</v>
      </c>
      <c r="H103" s="326">
        <v>3361180</v>
      </c>
      <c r="I103" s="326">
        <v>7774393</v>
      </c>
      <c r="J103" s="530">
        <v>7889154</v>
      </c>
      <c r="K103" s="326">
        <v>0</v>
      </c>
      <c r="L103" s="326">
        <v>0</v>
      </c>
      <c r="M103" s="486">
        <v>53053.67</v>
      </c>
      <c r="N103" s="531">
        <v>53836.800000000003</v>
      </c>
      <c r="O103" s="469">
        <v>98.499899999999997</v>
      </c>
      <c r="P103" s="469">
        <v>98.5</v>
      </c>
      <c r="Q103" s="486">
        <v>0</v>
      </c>
      <c r="R103" s="531">
        <v>0</v>
      </c>
      <c r="S103" s="486">
        <v>52257.8</v>
      </c>
      <c r="T103" s="536">
        <v>53029.2</v>
      </c>
      <c r="U103" s="327">
        <v>211.42</v>
      </c>
      <c r="V103" s="538">
        <v>212.15</v>
      </c>
      <c r="W103" s="357">
        <v>148.77000000000001</v>
      </c>
      <c r="X103" s="539">
        <v>148.77000000000001</v>
      </c>
      <c r="Y103" s="587">
        <v>0</v>
      </c>
      <c r="Z103" s="610">
        <v>0</v>
      </c>
      <c r="AA103" s="610">
        <v>0</v>
      </c>
      <c r="AB103" s="530" t="s">
        <v>0</v>
      </c>
      <c r="AC103" s="530" t="s">
        <v>0</v>
      </c>
      <c r="AD103" s="530">
        <v>1163.7</v>
      </c>
      <c r="AE103" s="609">
        <v>157.05000000000001</v>
      </c>
      <c r="AF103" s="530">
        <v>69.03</v>
      </c>
      <c r="AG103" s="530">
        <v>1601.93</v>
      </c>
      <c r="AH103" s="530">
        <v>24</v>
      </c>
      <c r="AI103" s="531">
        <v>53029.2</v>
      </c>
      <c r="AJ103" s="530">
        <v>0</v>
      </c>
      <c r="AK103" s="531">
        <v>0</v>
      </c>
      <c r="AL103" s="530">
        <v>24</v>
      </c>
      <c r="AM103" s="597">
        <v>53029.2</v>
      </c>
      <c r="AO103" s="330"/>
      <c r="AQ103" s="370"/>
    </row>
    <row r="104" spans="1:43" s="329" customFormat="1" ht="15.75" thickBot="1" x14ac:dyDescent="0.25">
      <c r="A104" s="362" t="s">
        <v>166</v>
      </c>
      <c r="B104" s="398" t="s">
        <v>600</v>
      </c>
      <c r="C104" s="342" t="s">
        <v>779</v>
      </c>
      <c r="D104" s="328"/>
      <c r="E104" s="326">
        <v>5828698</v>
      </c>
      <c r="F104" s="326">
        <v>6045236</v>
      </c>
      <c r="G104" s="326">
        <v>0</v>
      </c>
      <c r="H104" s="326">
        <v>0</v>
      </c>
      <c r="I104" s="326">
        <v>5828698</v>
      </c>
      <c r="J104" s="530">
        <v>6045236</v>
      </c>
      <c r="K104" s="326">
        <v>0</v>
      </c>
      <c r="L104" s="326">
        <v>0</v>
      </c>
      <c r="M104" s="486">
        <v>32583.71</v>
      </c>
      <c r="N104" s="531">
        <v>32899.760000000002</v>
      </c>
      <c r="O104" s="469">
        <v>98.25</v>
      </c>
      <c r="P104" s="469">
        <v>98.25</v>
      </c>
      <c r="Q104" s="486">
        <v>0</v>
      </c>
      <c r="R104" s="531">
        <v>0</v>
      </c>
      <c r="S104" s="486">
        <v>32013.5</v>
      </c>
      <c r="T104" s="536">
        <v>32324</v>
      </c>
      <c r="U104" s="327">
        <v>182.07</v>
      </c>
      <c r="V104" s="538">
        <v>187.02</v>
      </c>
      <c r="W104" s="357">
        <v>182.07</v>
      </c>
      <c r="X104" s="539">
        <v>187.02</v>
      </c>
      <c r="Y104" s="587">
        <v>0</v>
      </c>
      <c r="Z104" s="610">
        <v>0</v>
      </c>
      <c r="AA104" s="610">
        <v>0</v>
      </c>
      <c r="AB104" s="530" t="s">
        <v>0</v>
      </c>
      <c r="AC104" s="530" t="s">
        <v>0</v>
      </c>
      <c r="AD104" s="530">
        <v>1331.55</v>
      </c>
      <c r="AE104" s="609">
        <v>224.57</v>
      </c>
      <c r="AF104" s="530">
        <v>0</v>
      </c>
      <c r="AG104" s="530">
        <v>1743.1399999999999</v>
      </c>
      <c r="AH104" s="530">
        <v>0</v>
      </c>
      <c r="AI104" s="531">
        <v>0</v>
      </c>
      <c r="AJ104" s="530">
        <v>0</v>
      </c>
      <c r="AK104" s="531">
        <v>0</v>
      </c>
      <c r="AL104" s="530">
        <v>0</v>
      </c>
      <c r="AM104" s="597">
        <v>0</v>
      </c>
      <c r="AO104" s="330"/>
      <c r="AQ104" s="370"/>
    </row>
    <row r="105" spans="1:43" s="329" customFormat="1" ht="15.75" thickBot="1" x14ac:dyDescent="0.25">
      <c r="A105" s="362" t="s">
        <v>168</v>
      </c>
      <c r="B105" s="398" t="s">
        <v>167</v>
      </c>
      <c r="C105" s="342" t="s">
        <v>779</v>
      </c>
      <c r="D105" s="328"/>
      <c r="E105" s="326">
        <v>5778417</v>
      </c>
      <c r="F105" s="326">
        <v>6041401</v>
      </c>
      <c r="G105" s="326">
        <v>270547</v>
      </c>
      <c r="H105" s="326">
        <v>288611</v>
      </c>
      <c r="I105" s="326">
        <v>5507870</v>
      </c>
      <c r="J105" s="530">
        <v>5752790</v>
      </c>
      <c r="K105" s="326">
        <v>0</v>
      </c>
      <c r="L105" s="326">
        <v>0</v>
      </c>
      <c r="M105" s="486">
        <v>32717.5</v>
      </c>
      <c r="N105" s="531">
        <v>33201</v>
      </c>
      <c r="O105" s="469">
        <v>98.5</v>
      </c>
      <c r="P105" s="469">
        <v>98.5</v>
      </c>
      <c r="Q105" s="486">
        <v>0</v>
      </c>
      <c r="R105" s="531">
        <v>0</v>
      </c>
      <c r="S105" s="486">
        <v>32226.7</v>
      </c>
      <c r="T105" s="536">
        <v>32703</v>
      </c>
      <c r="U105" s="327">
        <v>179.31</v>
      </c>
      <c r="V105" s="538">
        <v>184.74</v>
      </c>
      <c r="W105" s="357">
        <v>170.91</v>
      </c>
      <c r="X105" s="539">
        <v>175.91</v>
      </c>
      <c r="Y105" s="587">
        <v>0</v>
      </c>
      <c r="Z105" s="610">
        <v>0</v>
      </c>
      <c r="AA105" s="610">
        <v>0</v>
      </c>
      <c r="AB105" s="530" t="s">
        <v>0</v>
      </c>
      <c r="AC105" s="530" t="s">
        <v>0</v>
      </c>
      <c r="AD105" s="530">
        <v>1211.6600000000001</v>
      </c>
      <c r="AE105" s="609">
        <v>180.6</v>
      </c>
      <c r="AF105" s="530">
        <v>72.58</v>
      </c>
      <c r="AG105" s="530">
        <v>1649.58</v>
      </c>
      <c r="AH105" s="530">
        <v>13</v>
      </c>
      <c r="AI105" s="531">
        <v>14141.4</v>
      </c>
      <c r="AJ105" s="530">
        <v>0</v>
      </c>
      <c r="AK105" s="531">
        <v>0</v>
      </c>
      <c r="AL105" s="530">
        <v>13</v>
      </c>
      <c r="AM105" s="597">
        <v>14141.4</v>
      </c>
      <c r="AO105" s="330"/>
      <c r="AQ105" s="370"/>
    </row>
    <row r="106" spans="1:43" s="329" customFormat="1" ht="15.75" thickBot="1" x14ac:dyDescent="0.25">
      <c r="A106" s="362" t="s">
        <v>170</v>
      </c>
      <c r="B106" s="398" t="s">
        <v>169</v>
      </c>
      <c r="C106" s="342" t="s">
        <v>779</v>
      </c>
      <c r="D106" s="328"/>
      <c r="E106" s="326">
        <v>4961854</v>
      </c>
      <c r="F106" s="326">
        <v>5250309</v>
      </c>
      <c r="G106" s="326">
        <v>0</v>
      </c>
      <c r="H106" s="326">
        <v>0</v>
      </c>
      <c r="I106" s="326">
        <v>4961854</v>
      </c>
      <c r="J106" s="530">
        <v>5250309</v>
      </c>
      <c r="K106" s="326">
        <v>0</v>
      </c>
      <c r="L106" s="326">
        <v>0</v>
      </c>
      <c r="M106" s="486">
        <v>36524.699999999997</v>
      </c>
      <c r="N106" s="531">
        <v>37316.5</v>
      </c>
      <c r="O106" s="469">
        <v>97</v>
      </c>
      <c r="P106" s="469">
        <v>97</v>
      </c>
      <c r="Q106" s="486">
        <v>0</v>
      </c>
      <c r="R106" s="531">
        <v>0</v>
      </c>
      <c r="S106" s="486">
        <v>35429</v>
      </c>
      <c r="T106" s="536">
        <v>36197</v>
      </c>
      <c r="U106" s="327">
        <v>140.05000000000001</v>
      </c>
      <c r="V106" s="538">
        <v>145.05000000000001</v>
      </c>
      <c r="W106" s="357">
        <v>140.05000000000001</v>
      </c>
      <c r="X106" s="539">
        <v>145.05000000000001</v>
      </c>
      <c r="Y106" s="587">
        <v>0</v>
      </c>
      <c r="Z106" s="610">
        <v>0</v>
      </c>
      <c r="AA106" s="610">
        <v>0</v>
      </c>
      <c r="AB106" s="530" t="s">
        <v>0</v>
      </c>
      <c r="AC106" s="530" t="s">
        <v>0</v>
      </c>
      <c r="AD106" s="530">
        <v>1267.92</v>
      </c>
      <c r="AE106" s="609">
        <v>176.28</v>
      </c>
      <c r="AF106" s="530">
        <v>81.569999999999993</v>
      </c>
      <c r="AG106" s="530">
        <v>1670.82</v>
      </c>
      <c r="AH106" s="530">
        <v>0</v>
      </c>
      <c r="AI106" s="531">
        <v>0</v>
      </c>
      <c r="AJ106" s="530">
        <v>0</v>
      </c>
      <c r="AK106" s="531">
        <v>0</v>
      </c>
      <c r="AL106" s="530">
        <v>0</v>
      </c>
      <c r="AM106" s="597">
        <v>0</v>
      </c>
      <c r="AO106" s="330"/>
      <c r="AQ106" s="370"/>
    </row>
    <row r="107" spans="1:43" s="329" customFormat="1" ht="15.75" thickBot="1" x14ac:dyDescent="0.25">
      <c r="A107" s="362" t="s">
        <v>172</v>
      </c>
      <c r="B107" s="398" t="s">
        <v>171</v>
      </c>
      <c r="C107" s="342" t="s">
        <v>779</v>
      </c>
      <c r="D107" s="328"/>
      <c r="E107" s="326">
        <v>6100068</v>
      </c>
      <c r="F107" s="326">
        <v>6365152</v>
      </c>
      <c r="G107" s="326">
        <v>0</v>
      </c>
      <c r="H107" s="326">
        <v>0</v>
      </c>
      <c r="I107" s="326">
        <v>6100068</v>
      </c>
      <c r="J107" s="530">
        <v>6365152</v>
      </c>
      <c r="K107" s="326">
        <v>0</v>
      </c>
      <c r="L107" s="326">
        <v>0</v>
      </c>
      <c r="M107" s="486">
        <v>42058.5</v>
      </c>
      <c r="N107" s="531">
        <v>42428.1</v>
      </c>
      <c r="O107" s="469">
        <v>99</v>
      </c>
      <c r="P107" s="469">
        <v>99</v>
      </c>
      <c r="Q107" s="486">
        <v>367.8</v>
      </c>
      <c r="R107" s="531">
        <v>367.8</v>
      </c>
      <c r="S107" s="486">
        <v>42005.7</v>
      </c>
      <c r="T107" s="536">
        <v>42371.6</v>
      </c>
      <c r="U107" s="327">
        <v>145.22</v>
      </c>
      <c r="V107" s="538">
        <v>150.22</v>
      </c>
      <c r="W107" s="357">
        <v>145.22</v>
      </c>
      <c r="X107" s="539">
        <v>150.22</v>
      </c>
      <c r="Y107" s="587">
        <v>0</v>
      </c>
      <c r="Z107" s="610">
        <v>0</v>
      </c>
      <c r="AA107" s="610">
        <v>0</v>
      </c>
      <c r="AB107" s="530" t="s">
        <v>0</v>
      </c>
      <c r="AC107" s="530" t="s">
        <v>0</v>
      </c>
      <c r="AD107" s="530">
        <v>1133.0999999999999</v>
      </c>
      <c r="AE107" s="609">
        <v>165.46</v>
      </c>
      <c r="AF107" s="530">
        <v>63.84</v>
      </c>
      <c r="AG107" s="530">
        <v>1512.62</v>
      </c>
      <c r="AH107" s="530">
        <v>0</v>
      </c>
      <c r="AI107" s="531">
        <v>0</v>
      </c>
      <c r="AJ107" s="530">
        <v>0</v>
      </c>
      <c r="AK107" s="531">
        <v>0</v>
      </c>
      <c r="AL107" s="530">
        <v>0</v>
      </c>
      <c r="AM107" s="597">
        <v>0</v>
      </c>
      <c r="AO107" s="330"/>
      <c r="AQ107" s="370"/>
    </row>
    <row r="108" spans="1:43" s="329" customFormat="1" ht="15.75" thickBot="1" x14ac:dyDescent="0.25">
      <c r="A108" s="362" t="s">
        <v>174</v>
      </c>
      <c r="B108" s="398" t="s">
        <v>173</v>
      </c>
      <c r="C108" s="342" t="s">
        <v>779</v>
      </c>
      <c r="D108" s="328"/>
      <c r="E108" s="326">
        <v>8190338</v>
      </c>
      <c r="F108" s="326">
        <v>8513299</v>
      </c>
      <c r="G108" s="326">
        <v>1193373</v>
      </c>
      <c r="H108" s="326">
        <v>1259997</v>
      </c>
      <c r="I108" s="326">
        <v>6996965</v>
      </c>
      <c r="J108" s="530">
        <v>7253302</v>
      </c>
      <c r="K108" s="326">
        <v>1420640</v>
      </c>
      <c r="L108" s="326">
        <v>1435790</v>
      </c>
      <c r="M108" s="486">
        <v>28360.400000000001</v>
      </c>
      <c r="N108" s="531">
        <v>28829.4</v>
      </c>
      <c r="O108" s="469">
        <v>98.5</v>
      </c>
      <c r="P108" s="469">
        <v>98.5</v>
      </c>
      <c r="Q108" s="486">
        <v>0</v>
      </c>
      <c r="R108" s="531">
        <v>0</v>
      </c>
      <c r="S108" s="486">
        <v>27935</v>
      </c>
      <c r="T108" s="536">
        <v>28397</v>
      </c>
      <c r="U108" s="327">
        <v>293.19</v>
      </c>
      <c r="V108" s="538">
        <v>299.8</v>
      </c>
      <c r="W108" s="357">
        <v>250.47</v>
      </c>
      <c r="X108" s="539">
        <v>255.42</v>
      </c>
      <c r="Y108" s="587">
        <v>0</v>
      </c>
      <c r="Z108" s="610">
        <v>0</v>
      </c>
      <c r="AA108" s="610">
        <v>0</v>
      </c>
      <c r="AB108" s="530" t="s">
        <v>0</v>
      </c>
      <c r="AC108" s="530" t="s">
        <v>0</v>
      </c>
      <c r="AD108" s="530">
        <v>1190.43</v>
      </c>
      <c r="AE108" s="609">
        <v>186.75</v>
      </c>
      <c r="AF108" s="530">
        <v>66.78</v>
      </c>
      <c r="AG108" s="530">
        <v>1743.76</v>
      </c>
      <c r="AH108" s="530">
        <v>16</v>
      </c>
      <c r="AI108" s="531">
        <v>28397</v>
      </c>
      <c r="AJ108" s="530">
        <v>0</v>
      </c>
      <c r="AK108" s="531">
        <v>0</v>
      </c>
      <c r="AL108" s="530">
        <v>16</v>
      </c>
      <c r="AM108" s="597">
        <v>28397</v>
      </c>
      <c r="AO108" s="330"/>
      <c r="AQ108" s="370"/>
    </row>
    <row r="109" spans="1:43" s="329" customFormat="1" ht="15.75" thickBot="1" x14ac:dyDescent="0.25">
      <c r="A109" s="362" t="s">
        <v>176</v>
      </c>
      <c r="B109" s="398" t="s">
        <v>175</v>
      </c>
      <c r="C109" s="342" t="s">
        <v>779</v>
      </c>
      <c r="D109" s="328"/>
      <c r="E109" s="326">
        <v>3836704</v>
      </c>
      <c r="F109" s="326">
        <v>4032278</v>
      </c>
      <c r="G109" s="326">
        <v>1471818</v>
      </c>
      <c r="H109" s="326">
        <v>1529903</v>
      </c>
      <c r="I109" s="326">
        <v>2364886</v>
      </c>
      <c r="J109" s="530">
        <v>2502375</v>
      </c>
      <c r="K109" s="326">
        <v>0</v>
      </c>
      <c r="L109" s="326">
        <v>0</v>
      </c>
      <c r="M109" s="486">
        <v>17551.2</v>
      </c>
      <c r="N109" s="531">
        <v>17958.400000000001</v>
      </c>
      <c r="O109" s="469">
        <v>98.04417931537445</v>
      </c>
      <c r="P109" s="469">
        <v>97.866903510335007</v>
      </c>
      <c r="Q109" s="486">
        <v>0</v>
      </c>
      <c r="R109" s="531">
        <v>0</v>
      </c>
      <c r="S109" s="486">
        <v>17207.900000000001</v>
      </c>
      <c r="T109" s="536">
        <v>17575.3</v>
      </c>
      <c r="U109" s="327">
        <v>222.96</v>
      </c>
      <c r="V109" s="538">
        <v>229.43</v>
      </c>
      <c r="W109" s="357">
        <v>137.43</v>
      </c>
      <c r="X109" s="539">
        <v>142.38</v>
      </c>
      <c r="Y109" s="587">
        <v>0</v>
      </c>
      <c r="Z109" s="610">
        <v>0</v>
      </c>
      <c r="AA109" s="610">
        <v>0</v>
      </c>
      <c r="AB109" s="530" t="s">
        <v>0</v>
      </c>
      <c r="AC109" s="530" t="s">
        <v>0</v>
      </c>
      <c r="AD109" s="530">
        <v>1183.5</v>
      </c>
      <c r="AE109" s="609">
        <v>176.85</v>
      </c>
      <c r="AF109" s="530">
        <v>0</v>
      </c>
      <c r="AG109" s="530">
        <v>1589.78</v>
      </c>
      <c r="AH109" s="530">
        <v>22</v>
      </c>
      <c r="AI109" s="531">
        <v>17575.3</v>
      </c>
      <c r="AJ109" s="530">
        <v>0</v>
      </c>
      <c r="AK109" s="531">
        <v>0</v>
      </c>
      <c r="AL109" s="530">
        <v>21</v>
      </c>
      <c r="AM109" s="597">
        <v>17502.599999999999</v>
      </c>
      <c r="AO109" s="330"/>
      <c r="AQ109" s="370"/>
    </row>
    <row r="110" spans="1:43" s="329" customFormat="1" ht="15.75" thickBot="1" x14ac:dyDescent="0.25">
      <c r="A110" s="362" t="s">
        <v>178</v>
      </c>
      <c r="B110" s="398" t="s">
        <v>177</v>
      </c>
      <c r="C110" s="342" t="s">
        <v>779</v>
      </c>
      <c r="D110" s="328"/>
      <c r="E110" s="326">
        <v>6490711</v>
      </c>
      <c r="F110" s="326">
        <v>6813757</v>
      </c>
      <c r="G110" s="326">
        <v>1913181</v>
      </c>
      <c r="H110" s="326">
        <v>2060437.03</v>
      </c>
      <c r="I110" s="326">
        <v>4577530</v>
      </c>
      <c r="J110" s="530">
        <v>4753319.97</v>
      </c>
      <c r="K110" s="326">
        <v>0</v>
      </c>
      <c r="L110" s="326">
        <v>0</v>
      </c>
      <c r="M110" s="486">
        <v>27902.74</v>
      </c>
      <c r="N110" s="531">
        <v>28410.27</v>
      </c>
      <c r="O110" s="469">
        <v>98.5</v>
      </c>
      <c r="P110" s="469">
        <v>98.5</v>
      </c>
      <c r="Q110" s="486">
        <v>171.3</v>
      </c>
      <c r="R110" s="531">
        <v>170.34</v>
      </c>
      <c r="S110" s="486">
        <v>27655.5</v>
      </c>
      <c r="T110" s="536">
        <v>28154.5</v>
      </c>
      <c r="U110" s="327">
        <v>234.7</v>
      </c>
      <c r="V110" s="538">
        <v>242.01</v>
      </c>
      <c r="W110" s="357">
        <v>165.52</v>
      </c>
      <c r="X110" s="539">
        <v>168.83</v>
      </c>
      <c r="Y110" s="587">
        <v>0</v>
      </c>
      <c r="Z110" s="610">
        <v>0</v>
      </c>
      <c r="AA110" s="610">
        <v>0</v>
      </c>
      <c r="AB110" s="530" t="s">
        <v>0</v>
      </c>
      <c r="AC110" s="530" t="s">
        <v>0</v>
      </c>
      <c r="AD110" s="530">
        <v>1179.26</v>
      </c>
      <c r="AE110" s="609">
        <v>214.49</v>
      </c>
      <c r="AF110" s="530">
        <v>0</v>
      </c>
      <c r="AG110" s="530">
        <v>1635.76</v>
      </c>
      <c r="AH110" s="530">
        <v>41</v>
      </c>
      <c r="AI110" s="531">
        <v>27984.11</v>
      </c>
      <c r="AJ110" s="530">
        <v>0</v>
      </c>
      <c r="AK110" s="531">
        <v>0</v>
      </c>
      <c r="AL110" s="530">
        <v>40</v>
      </c>
      <c r="AM110" s="597">
        <v>27890.7</v>
      </c>
      <c r="AO110" s="330"/>
      <c r="AQ110" s="370"/>
    </row>
    <row r="111" spans="1:43" s="329" customFormat="1" ht="15.75" thickBot="1" x14ac:dyDescent="0.25">
      <c r="A111" s="362" t="s">
        <v>180</v>
      </c>
      <c r="B111" s="398" t="s">
        <v>179</v>
      </c>
      <c r="C111" s="342" t="s">
        <v>779</v>
      </c>
      <c r="D111" s="328"/>
      <c r="E111" s="326">
        <v>6336230</v>
      </c>
      <c r="F111" s="326">
        <v>6642496</v>
      </c>
      <c r="G111" s="326">
        <v>852165</v>
      </c>
      <c r="H111" s="326">
        <v>909860</v>
      </c>
      <c r="I111" s="326">
        <v>5484065</v>
      </c>
      <c r="J111" s="530">
        <v>5732636</v>
      </c>
      <c r="K111" s="326">
        <v>0</v>
      </c>
      <c r="L111" s="326">
        <v>0</v>
      </c>
      <c r="M111" s="486">
        <v>29080.9</v>
      </c>
      <c r="N111" s="531">
        <v>29637.4</v>
      </c>
      <c r="O111" s="469">
        <v>98.25</v>
      </c>
      <c r="P111" s="469">
        <v>98.25</v>
      </c>
      <c r="Q111" s="486">
        <v>175</v>
      </c>
      <c r="R111" s="531">
        <v>165.3</v>
      </c>
      <c r="S111" s="486">
        <v>28747</v>
      </c>
      <c r="T111" s="536">
        <v>29284</v>
      </c>
      <c r="U111" s="327">
        <v>220.41</v>
      </c>
      <c r="V111" s="538">
        <v>226.83</v>
      </c>
      <c r="W111" s="357">
        <v>190.77</v>
      </c>
      <c r="X111" s="539">
        <v>195.76</v>
      </c>
      <c r="Y111" s="587">
        <v>0</v>
      </c>
      <c r="Z111" s="610">
        <v>0</v>
      </c>
      <c r="AA111" s="610">
        <v>0</v>
      </c>
      <c r="AB111" s="530" t="s">
        <v>0</v>
      </c>
      <c r="AC111" s="530" t="s">
        <v>0</v>
      </c>
      <c r="AD111" s="530">
        <v>1221.74</v>
      </c>
      <c r="AE111" s="609">
        <v>165.45</v>
      </c>
      <c r="AF111" s="530">
        <v>65.5</v>
      </c>
      <c r="AG111" s="530">
        <v>1679.52</v>
      </c>
      <c r="AH111" s="530">
        <v>15</v>
      </c>
      <c r="AI111" s="531">
        <v>21622</v>
      </c>
      <c r="AJ111" s="530">
        <v>0</v>
      </c>
      <c r="AK111" s="531">
        <v>0</v>
      </c>
      <c r="AL111" s="530">
        <v>15</v>
      </c>
      <c r="AM111" s="597">
        <v>21622</v>
      </c>
      <c r="AO111" s="330"/>
      <c r="AQ111" s="370"/>
    </row>
    <row r="112" spans="1:43" s="329" customFormat="1" ht="15.75" thickBot="1" x14ac:dyDescent="0.25">
      <c r="A112" s="362" t="s">
        <v>182</v>
      </c>
      <c r="B112" s="398" t="s">
        <v>181</v>
      </c>
      <c r="C112" s="342" t="s">
        <v>848</v>
      </c>
      <c r="D112" s="328"/>
      <c r="E112" s="326">
        <v>77245382</v>
      </c>
      <c r="F112" s="326">
        <v>81829421</v>
      </c>
      <c r="G112" s="326">
        <v>9258</v>
      </c>
      <c r="H112" s="326">
        <v>9769</v>
      </c>
      <c r="I112" s="326">
        <v>77236124</v>
      </c>
      <c r="J112" s="530">
        <v>81819652</v>
      </c>
      <c r="K112" s="326">
        <v>11831892</v>
      </c>
      <c r="L112" s="326">
        <v>11453590</v>
      </c>
      <c r="M112" s="486">
        <v>51642</v>
      </c>
      <c r="N112" s="531">
        <v>52105.599999999999</v>
      </c>
      <c r="O112" s="469">
        <v>97.75</v>
      </c>
      <c r="P112" s="469">
        <v>97.75</v>
      </c>
      <c r="Q112" s="486">
        <v>0</v>
      </c>
      <c r="R112" s="531">
        <v>0</v>
      </c>
      <c r="S112" s="486">
        <v>50480.1</v>
      </c>
      <c r="T112" s="536">
        <v>50933.2</v>
      </c>
      <c r="U112" s="327">
        <v>1530.21</v>
      </c>
      <c r="V112" s="538">
        <v>1606.6</v>
      </c>
      <c r="W112" s="357">
        <v>1530.03</v>
      </c>
      <c r="X112" s="539">
        <v>1606.41</v>
      </c>
      <c r="Y112" s="587">
        <v>2337881</v>
      </c>
      <c r="Z112" s="610">
        <v>45.900925133311873</v>
      </c>
      <c r="AA112" s="610">
        <v>3</v>
      </c>
      <c r="AB112" s="530" t="s">
        <v>0</v>
      </c>
      <c r="AC112" s="530" t="s">
        <v>0</v>
      </c>
      <c r="AD112" s="530">
        <v>0</v>
      </c>
      <c r="AE112" s="609">
        <v>98.33</v>
      </c>
      <c r="AF112" s="530">
        <v>77.62</v>
      </c>
      <c r="AG112" s="530">
        <v>1782.5499999999997</v>
      </c>
      <c r="AH112" s="530">
        <v>1</v>
      </c>
      <c r="AI112" s="531">
        <v>1186.8</v>
      </c>
      <c r="AJ112" s="530">
        <v>0</v>
      </c>
      <c r="AK112" s="531">
        <v>0</v>
      </c>
      <c r="AL112" s="530">
        <v>1</v>
      </c>
      <c r="AM112" s="597">
        <v>1186.8</v>
      </c>
      <c r="AO112" s="330"/>
      <c r="AQ112" s="370"/>
    </row>
    <row r="113" spans="1:43" s="329" customFormat="1" ht="15.75" thickBot="1" x14ac:dyDescent="0.25">
      <c r="A113" s="362" t="s">
        <v>184</v>
      </c>
      <c r="B113" s="398" t="s">
        <v>183</v>
      </c>
      <c r="C113" s="342" t="s">
        <v>779</v>
      </c>
      <c r="D113" s="328"/>
      <c r="E113" s="326">
        <v>6110660</v>
      </c>
      <c r="F113" s="326">
        <v>6372451</v>
      </c>
      <c r="G113" s="326">
        <v>584123</v>
      </c>
      <c r="H113" s="326">
        <v>633551</v>
      </c>
      <c r="I113" s="326">
        <v>5526537</v>
      </c>
      <c r="J113" s="530">
        <v>5738900</v>
      </c>
      <c r="K113" s="326">
        <v>16612</v>
      </c>
      <c r="L113" s="326">
        <v>16926</v>
      </c>
      <c r="M113" s="486">
        <v>36540.660000000003</v>
      </c>
      <c r="N113" s="531">
        <v>36745</v>
      </c>
      <c r="O113" s="469">
        <v>98.75</v>
      </c>
      <c r="P113" s="469">
        <v>98.75</v>
      </c>
      <c r="Q113" s="486">
        <v>20.7</v>
      </c>
      <c r="R113" s="531">
        <v>20.399999999999999</v>
      </c>
      <c r="S113" s="486">
        <v>36104.6</v>
      </c>
      <c r="T113" s="536">
        <v>36306.1</v>
      </c>
      <c r="U113" s="327">
        <v>169.25</v>
      </c>
      <c r="V113" s="538">
        <v>175.52</v>
      </c>
      <c r="W113" s="357">
        <v>153.07</v>
      </c>
      <c r="X113" s="539">
        <v>158.07</v>
      </c>
      <c r="Y113" s="587">
        <v>0</v>
      </c>
      <c r="Z113" s="610">
        <v>0</v>
      </c>
      <c r="AA113" s="610">
        <v>0</v>
      </c>
      <c r="AB113" s="530" t="s">
        <v>0</v>
      </c>
      <c r="AC113" s="530" t="s">
        <v>0</v>
      </c>
      <c r="AD113" s="530">
        <v>1351.97</v>
      </c>
      <c r="AE113" s="609">
        <v>183.42</v>
      </c>
      <c r="AF113" s="530">
        <v>75.290000000000006</v>
      </c>
      <c r="AG113" s="530">
        <v>1786.2</v>
      </c>
      <c r="AH113" s="530">
        <v>11</v>
      </c>
      <c r="AI113" s="531">
        <v>10968.51</v>
      </c>
      <c r="AJ113" s="530">
        <v>0</v>
      </c>
      <c r="AK113" s="531">
        <v>0</v>
      </c>
      <c r="AL113" s="530">
        <v>11</v>
      </c>
      <c r="AM113" s="597">
        <v>10968.51</v>
      </c>
      <c r="AO113" s="330"/>
      <c r="AQ113" s="370"/>
    </row>
    <row r="114" spans="1:43" s="329" customFormat="1" ht="15.75" thickBot="1" x14ac:dyDescent="0.25">
      <c r="A114" s="362" t="s">
        <v>186</v>
      </c>
      <c r="B114" s="398" t="s">
        <v>185</v>
      </c>
      <c r="C114" s="342" t="s">
        <v>779</v>
      </c>
      <c r="D114" s="328"/>
      <c r="E114" s="326">
        <v>6944613</v>
      </c>
      <c r="F114" s="326">
        <v>7225909</v>
      </c>
      <c r="G114" s="326">
        <v>224863</v>
      </c>
      <c r="H114" s="326">
        <v>236276</v>
      </c>
      <c r="I114" s="326">
        <v>6719750</v>
      </c>
      <c r="J114" s="530">
        <v>6989633</v>
      </c>
      <c r="K114" s="326">
        <v>0</v>
      </c>
      <c r="L114" s="326">
        <v>0</v>
      </c>
      <c r="M114" s="486">
        <v>36604.1</v>
      </c>
      <c r="N114" s="531">
        <v>37092.800000000003</v>
      </c>
      <c r="O114" s="469">
        <v>98.75</v>
      </c>
      <c r="P114" s="469">
        <v>98.75</v>
      </c>
      <c r="Q114" s="486">
        <v>94.2</v>
      </c>
      <c r="R114" s="531">
        <v>77.3</v>
      </c>
      <c r="S114" s="486">
        <v>36240.699999999997</v>
      </c>
      <c r="T114" s="536">
        <v>36706.400000000001</v>
      </c>
      <c r="U114" s="327">
        <v>191.62</v>
      </c>
      <c r="V114" s="538">
        <v>196.86</v>
      </c>
      <c r="W114" s="357">
        <v>185.42</v>
      </c>
      <c r="X114" s="539">
        <v>190.42</v>
      </c>
      <c r="Y114" s="587">
        <v>0</v>
      </c>
      <c r="Z114" s="610">
        <v>0</v>
      </c>
      <c r="AA114" s="610">
        <v>0</v>
      </c>
      <c r="AB114" s="530" t="s">
        <v>0</v>
      </c>
      <c r="AC114" s="530" t="s">
        <v>0</v>
      </c>
      <c r="AD114" s="530">
        <v>1179.26</v>
      </c>
      <c r="AE114" s="609">
        <v>214.49</v>
      </c>
      <c r="AF114" s="530">
        <v>0</v>
      </c>
      <c r="AG114" s="530">
        <v>1590.61</v>
      </c>
      <c r="AH114" s="530">
        <v>1</v>
      </c>
      <c r="AI114" s="531">
        <v>6203.6</v>
      </c>
      <c r="AJ114" s="530">
        <v>0</v>
      </c>
      <c r="AK114" s="531">
        <v>0</v>
      </c>
      <c r="AL114" s="530">
        <v>1</v>
      </c>
      <c r="AM114" s="597">
        <v>6203.6</v>
      </c>
      <c r="AO114" s="330"/>
      <c r="AQ114" s="370"/>
    </row>
    <row r="115" spans="1:43" s="329" customFormat="1" ht="15.75" thickBot="1" x14ac:dyDescent="0.25">
      <c r="A115" s="362" t="s">
        <v>188</v>
      </c>
      <c r="B115" s="398" t="s">
        <v>187</v>
      </c>
      <c r="C115" s="342" t="s">
        <v>779</v>
      </c>
      <c r="D115" s="328"/>
      <c r="E115" s="326">
        <v>5391817</v>
      </c>
      <c r="F115" s="326">
        <v>5620248</v>
      </c>
      <c r="G115" s="326">
        <v>0</v>
      </c>
      <c r="H115" s="326">
        <v>0</v>
      </c>
      <c r="I115" s="326">
        <v>5391817</v>
      </c>
      <c r="J115" s="530">
        <v>5620248</v>
      </c>
      <c r="K115" s="326">
        <v>0</v>
      </c>
      <c r="L115" s="326">
        <v>0</v>
      </c>
      <c r="M115" s="486">
        <v>25564.7</v>
      </c>
      <c r="N115" s="531">
        <v>26014.6</v>
      </c>
      <c r="O115" s="469">
        <v>98.5</v>
      </c>
      <c r="P115" s="469">
        <v>98.5</v>
      </c>
      <c r="Q115" s="486">
        <v>764.7</v>
      </c>
      <c r="R115" s="531">
        <v>785.3</v>
      </c>
      <c r="S115" s="486">
        <v>25945.9</v>
      </c>
      <c r="T115" s="536">
        <v>26409.7</v>
      </c>
      <c r="U115" s="327">
        <v>207.81</v>
      </c>
      <c r="V115" s="538">
        <v>212.81</v>
      </c>
      <c r="W115" s="357">
        <v>207.81</v>
      </c>
      <c r="X115" s="539">
        <v>212.81</v>
      </c>
      <c r="Y115" s="587">
        <v>0</v>
      </c>
      <c r="Z115" s="610">
        <v>0</v>
      </c>
      <c r="AA115" s="610">
        <v>0</v>
      </c>
      <c r="AB115" s="530" t="s">
        <v>0</v>
      </c>
      <c r="AC115" s="530" t="s">
        <v>0</v>
      </c>
      <c r="AD115" s="530">
        <v>1133.0999999999999</v>
      </c>
      <c r="AE115" s="609">
        <v>165.46</v>
      </c>
      <c r="AF115" s="530">
        <v>63.84</v>
      </c>
      <c r="AG115" s="530">
        <v>1575.2099999999998</v>
      </c>
      <c r="AH115" s="530">
        <v>0</v>
      </c>
      <c r="AI115" s="531">
        <v>0</v>
      </c>
      <c r="AJ115" s="530">
        <v>0</v>
      </c>
      <c r="AK115" s="531">
        <v>0</v>
      </c>
      <c r="AL115" s="530">
        <v>0</v>
      </c>
      <c r="AM115" s="597">
        <v>0</v>
      </c>
      <c r="AO115" s="330"/>
      <c r="AQ115" s="370"/>
    </row>
    <row r="116" spans="1:43" s="329" customFormat="1" ht="15.75" thickBot="1" x14ac:dyDescent="0.25">
      <c r="A116" s="362" t="s">
        <v>190</v>
      </c>
      <c r="B116" s="398" t="s">
        <v>189</v>
      </c>
      <c r="C116" s="342" t="s">
        <v>779</v>
      </c>
      <c r="D116" s="328"/>
      <c r="E116" s="326">
        <v>6329498</v>
      </c>
      <c r="F116" s="326">
        <v>6684880</v>
      </c>
      <c r="G116" s="326">
        <v>279341</v>
      </c>
      <c r="H116" s="326">
        <v>298560</v>
      </c>
      <c r="I116" s="326">
        <v>6050157</v>
      </c>
      <c r="J116" s="530">
        <v>6386320</v>
      </c>
      <c r="K116" s="326">
        <v>40508</v>
      </c>
      <c r="L116" s="326">
        <v>42145</v>
      </c>
      <c r="M116" s="486">
        <v>33074.199999999997</v>
      </c>
      <c r="N116" s="531">
        <v>33837.35</v>
      </c>
      <c r="O116" s="469">
        <v>98</v>
      </c>
      <c r="P116" s="469">
        <v>98.5</v>
      </c>
      <c r="Q116" s="486">
        <v>0</v>
      </c>
      <c r="R116" s="531">
        <v>0</v>
      </c>
      <c r="S116" s="486">
        <v>32412.7</v>
      </c>
      <c r="T116" s="536">
        <v>33329.800000000003</v>
      </c>
      <c r="U116" s="327">
        <v>195.28</v>
      </c>
      <c r="V116" s="538">
        <v>200.57</v>
      </c>
      <c r="W116" s="357">
        <v>186.66</v>
      </c>
      <c r="X116" s="539">
        <v>191.61</v>
      </c>
      <c r="Y116" s="587">
        <v>0</v>
      </c>
      <c r="Z116" s="610">
        <v>0</v>
      </c>
      <c r="AA116" s="610">
        <v>0</v>
      </c>
      <c r="AB116" s="530" t="s">
        <v>0</v>
      </c>
      <c r="AC116" s="530" t="s">
        <v>0</v>
      </c>
      <c r="AD116" s="530">
        <v>1178.82</v>
      </c>
      <c r="AE116" s="609">
        <v>157.15</v>
      </c>
      <c r="AF116" s="530">
        <v>73.349999999999994</v>
      </c>
      <c r="AG116" s="530">
        <v>1609.8899999999999</v>
      </c>
      <c r="AH116" s="530">
        <v>6</v>
      </c>
      <c r="AI116" s="531">
        <v>7267.4</v>
      </c>
      <c r="AJ116" s="530">
        <v>0</v>
      </c>
      <c r="AK116" s="531">
        <v>0</v>
      </c>
      <c r="AL116" s="530">
        <v>6</v>
      </c>
      <c r="AM116" s="597">
        <v>7267.4</v>
      </c>
      <c r="AO116" s="330"/>
      <c r="AQ116" s="370"/>
    </row>
    <row r="117" spans="1:43" s="329" customFormat="1" ht="15.75" thickBot="1" x14ac:dyDescent="0.25">
      <c r="A117" s="362" t="s">
        <v>192</v>
      </c>
      <c r="B117" s="398" t="s">
        <v>191</v>
      </c>
      <c r="C117" s="342" t="s">
        <v>779</v>
      </c>
      <c r="D117" s="328"/>
      <c r="E117" s="326">
        <v>4268411</v>
      </c>
      <c r="F117" s="326">
        <v>4496253</v>
      </c>
      <c r="G117" s="326">
        <v>354143</v>
      </c>
      <c r="H117" s="326">
        <v>354487</v>
      </c>
      <c r="I117" s="326">
        <v>3914268</v>
      </c>
      <c r="J117" s="530">
        <v>4141766</v>
      </c>
      <c r="K117" s="326">
        <v>224416</v>
      </c>
      <c r="L117" s="326">
        <v>238772.7</v>
      </c>
      <c r="M117" s="486">
        <v>27129.1</v>
      </c>
      <c r="N117" s="531">
        <v>27829</v>
      </c>
      <c r="O117" s="469">
        <v>98.5</v>
      </c>
      <c r="P117" s="469">
        <v>98.25</v>
      </c>
      <c r="Q117" s="486">
        <v>0</v>
      </c>
      <c r="R117" s="531">
        <v>0</v>
      </c>
      <c r="S117" s="486">
        <v>26722.2</v>
      </c>
      <c r="T117" s="536">
        <v>27342</v>
      </c>
      <c r="U117" s="327">
        <v>159.72999999999999</v>
      </c>
      <c r="V117" s="538">
        <v>164.44</v>
      </c>
      <c r="W117" s="357">
        <v>146.47999999999999</v>
      </c>
      <c r="X117" s="539">
        <v>151.47999999999999</v>
      </c>
      <c r="Y117" s="587">
        <v>0</v>
      </c>
      <c r="Z117" s="610">
        <v>0</v>
      </c>
      <c r="AA117" s="610">
        <v>0</v>
      </c>
      <c r="AB117" s="530" t="s">
        <v>1038</v>
      </c>
      <c r="AC117" s="530" t="s">
        <v>1038</v>
      </c>
      <c r="AD117" s="530">
        <v>1247.94</v>
      </c>
      <c r="AE117" s="609">
        <v>217.17</v>
      </c>
      <c r="AF117" s="530">
        <v>0</v>
      </c>
      <c r="AG117" s="530">
        <v>1629.5500000000002</v>
      </c>
      <c r="AH117" s="530">
        <v>21</v>
      </c>
      <c r="AI117" s="531">
        <v>15423</v>
      </c>
      <c r="AJ117" s="530">
        <v>0</v>
      </c>
      <c r="AK117" s="531">
        <v>0</v>
      </c>
      <c r="AL117" s="530">
        <v>19</v>
      </c>
      <c r="AM117" s="597">
        <v>15325</v>
      </c>
      <c r="AO117" s="330"/>
      <c r="AQ117" s="370"/>
    </row>
    <row r="118" spans="1:43" s="329" customFormat="1" ht="15.75" thickBot="1" x14ac:dyDescent="0.25">
      <c r="A118" s="362" t="s">
        <v>194</v>
      </c>
      <c r="B118" s="398" t="s">
        <v>193</v>
      </c>
      <c r="C118" s="342" t="s">
        <v>953</v>
      </c>
      <c r="D118" s="328"/>
      <c r="E118" s="326">
        <v>75837760</v>
      </c>
      <c r="F118" s="326">
        <v>83222520</v>
      </c>
      <c r="G118" s="326">
        <v>0</v>
      </c>
      <c r="H118" s="326">
        <v>0</v>
      </c>
      <c r="I118" s="326">
        <v>75837760</v>
      </c>
      <c r="J118" s="530">
        <v>83222520</v>
      </c>
      <c r="K118" s="326">
        <v>1553320</v>
      </c>
      <c r="L118" s="326">
        <v>1584000</v>
      </c>
      <c r="M118" s="486">
        <v>79240.100000000006</v>
      </c>
      <c r="N118" s="531">
        <v>82390.600000000006</v>
      </c>
      <c r="O118" s="469">
        <v>93.5</v>
      </c>
      <c r="P118" s="469">
        <v>94</v>
      </c>
      <c r="Q118" s="486">
        <v>248.2</v>
      </c>
      <c r="R118" s="531">
        <v>252.6</v>
      </c>
      <c r="S118" s="486">
        <v>74337.7</v>
      </c>
      <c r="T118" s="536">
        <v>77699.8</v>
      </c>
      <c r="U118" s="327">
        <v>1020.18</v>
      </c>
      <c r="V118" s="538">
        <v>1071.08</v>
      </c>
      <c r="W118" s="357">
        <v>1020.18</v>
      </c>
      <c r="X118" s="539">
        <v>1071.08</v>
      </c>
      <c r="Y118" s="587">
        <v>2377730</v>
      </c>
      <c r="Z118" s="610">
        <v>30.601494469741233</v>
      </c>
      <c r="AA118" s="610">
        <v>3</v>
      </c>
      <c r="AB118" s="530" t="s">
        <v>0</v>
      </c>
      <c r="AC118" s="530" t="s">
        <v>0</v>
      </c>
      <c r="AD118" s="530">
        <v>280.02</v>
      </c>
      <c r="AE118" s="609">
        <v>0</v>
      </c>
      <c r="AF118" s="530">
        <v>0</v>
      </c>
      <c r="AG118" s="530">
        <v>1351.1</v>
      </c>
      <c r="AH118" s="530">
        <v>0</v>
      </c>
      <c r="AI118" s="531">
        <v>0</v>
      </c>
      <c r="AJ118" s="530">
        <v>0</v>
      </c>
      <c r="AK118" s="531">
        <v>0</v>
      </c>
      <c r="AL118" s="530">
        <v>0</v>
      </c>
      <c r="AM118" s="597">
        <v>0</v>
      </c>
      <c r="AO118" s="330"/>
      <c r="AQ118" s="370"/>
    </row>
    <row r="119" spans="1:43" s="329" customFormat="1" ht="15.75" thickBot="1" x14ac:dyDescent="0.25">
      <c r="A119" s="362" t="s">
        <v>731</v>
      </c>
      <c r="B119" s="398" t="s">
        <v>730</v>
      </c>
      <c r="C119" s="342" t="s">
        <v>779</v>
      </c>
      <c r="D119" s="328"/>
      <c r="E119" s="326">
        <v>10178189</v>
      </c>
      <c r="F119" s="326">
        <v>10740707</v>
      </c>
      <c r="G119" s="326">
        <v>1469802</v>
      </c>
      <c r="H119" s="326">
        <v>1576106</v>
      </c>
      <c r="I119" s="326">
        <v>8708387</v>
      </c>
      <c r="J119" s="530">
        <v>9164601</v>
      </c>
      <c r="K119" s="326">
        <v>0</v>
      </c>
      <c r="L119" s="326">
        <v>0</v>
      </c>
      <c r="M119" s="486">
        <v>55939.5</v>
      </c>
      <c r="N119" s="531">
        <v>56768.2</v>
      </c>
      <c r="O119" s="469">
        <v>98.5</v>
      </c>
      <c r="P119" s="469">
        <v>99</v>
      </c>
      <c r="Q119" s="486">
        <v>430.7</v>
      </c>
      <c r="R119" s="531">
        <v>434</v>
      </c>
      <c r="S119" s="486">
        <v>55531.1</v>
      </c>
      <c r="T119" s="536">
        <v>56634.5</v>
      </c>
      <c r="U119" s="327">
        <v>183.29</v>
      </c>
      <c r="V119" s="538">
        <v>189.65</v>
      </c>
      <c r="W119" s="357">
        <v>156.82</v>
      </c>
      <c r="X119" s="539">
        <v>161.82</v>
      </c>
      <c r="Y119" s="587">
        <v>0</v>
      </c>
      <c r="Z119" s="610">
        <v>0</v>
      </c>
      <c r="AA119" s="610">
        <v>0</v>
      </c>
      <c r="AB119" s="530" t="s">
        <v>0</v>
      </c>
      <c r="AC119" s="530" t="s">
        <v>0</v>
      </c>
      <c r="AD119" s="530">
        <v>1331.55</v>
      </c>
      <c r="AE119" s="609">
        <v>224.57</v>
      </c>
      <c r="AF119" s="530">
        <v>0</v>
      </c>
      <c r="AG119" s="530">
        <v>1745.77</v>
      </c>
      <c r="AH119" s="530">
        <v>24</v>
      </c>
      <c r="AI119" s="531">
        <v>29796.400000000001</v>
      </c>
      <c r="AJ119" s="530">
        <v>0</v>
      </c>
      <c r="AK119" s="531">
        <v>0</v>
      </c>
      <c r="AL119" s="530">
        <v>23</v>
      </c>
      <c r="AM119" s="597">
        <v>29699.200000000001</v>
      </c>
      <c r="AO119" s="330"/>
      <c r="AQ119" s="370"/>
    </row>
    <row r="120" spans="1:43" s="329" customFormat="1" ht="15.75" thickBot="1" x14ac:dyDescent="0.25">
      <c r="A120" s="362" t="s">
        <v>733</v>
      </c>
      <c r="B120" s="398" t="s">
        <v>732</v>
      </c>
      <c r="C120" s="342" t="s">
        <v>953</v>
      </c>
      <c r="D120" s="328"/>
      <c r="E120" s="326">
        <v>67851000</v>
      </c>
      <c r="F120" s="326">
        <v>71748500</v>
      </c>
      <c r="G120" s="326">
        <v>0</v>
      </c>
      <c r="H120" s="326">
        <v>0</v>
      </c>
      <c r="I120" s="326">
        <v>67851000</v>
      </c>
      <c r="J120" s="530">
        <v>71748500</v>
      </c>
      <c r="K120" s="326">
        <v>9698000</v>
      </c>
      <c r="L120" s="326">
        <v>8895000</v>
      </c>
      <c r="M120" s="486">
        <v>70130.5</v>
      </c>
      <c r="N120" s="531">
        <v>71998.899999999994</v>
      </c>
      <c r="O120" s="469">
        <v>95</v>
      </c>
      <c r="P120" s="469">
        <v>95</v>
      </c>
      <c r="Q120" s="486">
        <v>0</v>
      </c>
      <c r="R120" s="531">
        <v>0</v>
      </c>
      <c r="S120" s="486">
        <v>66624</v>
      </c>
      <c r="T120" s="536">
        <v>68399</v>
      </c>
      <c r="U120" s="327">
        <v>1018.42</v>
      </c>
      <c r="V120" s="538">
        <v>1048.97</v>
      </c>
      <c r="W120" s="357">
        <v>1018.42</v>
      </c>
      <c r="X120" s="539">
        <v>1048.97</v>
      </c>
      <c r="Y120" s="587">
        <v>1390000</v>
      </c>
      <c r="Z120" s="610">
        <v>20.321934531206598</v>
      </c>
      <c r="AA120" s="610">
        <v>2</v>
      </c>
      <c r="AB120" s="530" t="s">
        <v>1038</v>
      </c>
      <c r="AC120" s="530" t="s">
        <v>1038</v>
      </c>
      <c r="AD120" s="530">
        <v>280.02</v>
      </c>
      <c r="AE120" s="609">
        <v>0</v>
      </c>
      <c r="AF120" s="530">
        <v>0</v>
      </c>
      <c r="AG120" s="530">
        <v>1328.99</v>
      </c>
      <c r="AH120" s="530">
        <v>0</v>
      </c>
      <c r="AI120" s="531">
        <v>0</v>
      </c>
      <c r="AJ120" s="530">
        <v>0</v>
      </c>
      <c r="AK120" s="531">
        <v>0</v>
      </c>
      <c r="AL120" s="530">
        <v>0</v>
      </c>
      <c r="AM120" s="597">
        <v>0</v>
      </c>
      <c r="AO120" s="330"/>
      <c r="AQ120" s="370"/>
    </row>
    <row r="121" spans="1:43" s="329" customFormat="1" ht="15.75" thickBot="1" x14ac:dyDescent="0.25">
      <c r="A121" s="362" t="s">
        <v>734</v>
      </c>
      <c r="B121" s="398" t="s">
        <v>206</v>
      </c>
      <c r="C121" s="342" t="s">
        <v>780</v>
      </c>
      <c r="D121" s="328"/>
      <c r="E121" s="326">
        <v>41300851</v>
      </c>
      <c r="F121" s="326">
        <v>44466173</v>
      </c>
      <c r="G121" s="326">
        <v>83885</v>
      </c>
      <c r="H121" s="326">
        <v>87910</v>
      </c>
      <c r="I121" s="326">
        <v>41216966</v>
      </c>
      <c r="J121" s="530">
        <v>44378263</v>
      </c>
      <c r="K121" s="326">
        <v>294990</v>
      </c>
      <c r="L121" s="326">
        <v>3223190</v>
      </c>
      <c r="M121" s="486">
        <v>33967.15</v>
      </c>
      <c r="N121" s="531">
        <v>34864.089999999997</v>
      </c>
      <c r="O121" s="469">
        <v>97</v>
      </c>
      <c r="P121" s="469">
        <v>96.999600000000001</v>
      </c>
      <c r="Q121" s="486">
        <v>0</v>
      </c>
      <c r="R121" s="531">
        <v>0</v>
      </c>
      <c r="S121" s="486">
        <v>32948.1</v>
      </c>
      <c r="T121" s="536">
        <v>33818</v>
      </c>
      <c r="U121" s="327">
        <v>1253.51</v>
      </c>
      <c r="V121" s="538">
        <v>1314.87</v>
      </c>
      <c r="W121" s="357">
        <v>1250.97</v>
      </c>
      <c r="X121" s="539">
        <v>1312.27</v>
      </c>
      <c r="Y121" s="587">
        <v>1269159</v>
      </c>
      <c r="Z121" s="610">
        <v>37.529096930628661</v>
      </c>
      <c r="AA121" s="610">
        <v>3</v>
      </c>
      <c r="AB121" s="530" t="s">
        <v>0</v>
      </c>
      <c r="AC121" s="530" t="s">
        <v>0</v>
      </c>
      <c r="AD121" s="530">
        <v>0</v>
      </c>
      <c r="AE121" s="609">
        <v>164.44</v>
      </c>
      <c r="AF121" s="530">
        <v>73.290000000000006</v>
      </c>
      <c r="AG121" s="530">
        <v>1552.6</v>
      </c>
      <c r="AH121" s="530">
        <v>6</v>
      </c>
      <c r="AI121" s="531">
        <v>3038</v>
      </c>
      <c r="AJ121" s="530">
        <v>0</v>
      </c>
      <c r="AK121" s="531">
        <v>0</v>
      </c>
      <c r="AL121" s="530">
        <v>6</v>
      </c>
      <c r="AM121" s="597">
        <v>3038</v>
      </c>
      <c r="AO121" s="330"/>
      <c r="AQ121" s="370"/>
    </row>
    <row r="122" spans="1:43" s="329" customFormat="1" ht="15.75" thickBot="1" x14ac:dyDescent="0.25">
      <c r="A122" s="362" t="s">
        <v>736</v>
      </c>
      <c r="B122" s="398" t="s">
        <v>735</v>
      </c>
      <c r="C122" s="342" t="s">
        <v>779</v>
      </c>
      <c r="D122" s="328"/>
      <c r="E122" s="326">
        <v>4645913</v>
      </c>
      <c r="F122" s="326">
        <v>4946175.3</v>
      </c>
      <c r="G122" s="326">
        <v>1330755</v>
      </c>
      <c r="H122" s="326">
        <v>1400746</v>
      </c>
      <c r="I122" s="326">
        <v>3315158</v>
      </c>
      <c r="J122" s="530">
        <v>3545429.3</v>
      </c>
      <c r="K122" s="326">
        <v>107487</v>
      </c>
      <c r="L122" s="326">
        <v>109640</v>
      </c>
      <c r="M122" s="486">
        <v>34819.82</v>
      </c>
      <c r="N122" s="531">
        <v>35352.92</v>
      </c>
      <c r="O122" s="469">
        <v>98.88</v>
      </c>
      <c r="P122" s="469">
        <v>98.88</v>
      </c>
      <c r="Q122" s="486">
        <v>658.62</v>
      </c>
      <c r="R122" s="531">
        <v>682.67</v>
      </c>
      <c r="S122" s="486">
        <v>35088.5</v>
      </c>
      <c r="T122" s="536">
        <v>35639.599999999999</v>
      </c>
      <c r="U122" s="327">
        <v>132.41</v>
      </c>
      <c r="V122" s="538">
        <v>138.78</v>
      </c>
      <c r="W122" s="357">
        <v>94.48</v>
      </c>
      <c r="X122" s="539">
        <v>99.48</v>
      </c>
      <c r="Y122" s="587">
        <v>0</v>
      </c>
      <c r="Z122" s="610">
        <v>0</v>
      </c>
      <c r="AA122" s="610">
        <v>0</v>
      </c>
      <c r="AB122" s="530" t="s">
        <v>0</v>
      </c>
      <c r="AC122" s="530" t="s">
        <v>0</v>
      </c>
      <c r="AD122" s="530">
        <v>1189.5</v>
      </c>
      <c r="AE122" s="609">
        <v>221.32</v>
      </c>
      <c r="AF122" s="530">
        <v>67.19</v>
      </c>
      <c r="AG122" s="530">
        <v>1616.79</v>
      </c>
      <c r="AH122" s="530">
        <v>178</v>
      </c>
      <c r="AI122" s="531">
        <v>35639.599999999999</v>
      </c>
      <c r="AJ122" s="530">
        <v>0</v>
      </c>
      <c r="AK122" s="531">
        <v>0</v>
      </c>
      <c r="AL122" s="530">
        <v>134</v>
      </c>
      <c r="AM122" s="597">
        <v>34481</v>
      </c>
      <c r="AO122" s="330"/>
      <c r="AQ122" s="370"/>
    </row>
    <row r="123" spans="1:43" s="329" customFormat="1" ht="15.75" thickBot="1" x14ac:dyDescent="0.25">
      <c r="A123" s="362" t="s">
        <v>737</v>
      </c>
      <c r="B123" s="398" t="s">
        <v>207</v>
      </c>
      <c r="C123" s="342" t="s">
        <v>953</v>
      </c>
      <c r="D123" s="328"/>
      <c r="E123" s="326">
        <v>53888000</v>
      </c>
      <c r="F123" s="326">
        <v>55268500</v>
      </c>
      <c r="G123" s="326">
        <v>0</v>
      </c>
      <c r="H123" s="326">
        <v>0</v>
      </c>
      <c r="I123" s="326">
        <v>53888000</v>
      </c>
      <c r="J123" s="530">
        <v>55268500</v>
      </c>
      <c r="K123" s="326">
        <v>12019000</v>
      </c>
      <c r="L123" s="326">
        <v>12363575</v>
      </c>
      <c r="M123" s="486">
        <v>75939.399999999994</v>
      </c>
      <c r="N123" s="531">
        <v>77885</v>
      </c>
      <c r="O123" s="469">
        <v>97.5</v>
      </c>
      <c r="P123" s="469">
        <v>97.5</v>
      </c>
      <c r="Q123" s="486">
        <v>0</v>
      </c>
      <c r="R123" s="531">
        <v>0</v>
      </c>
      <c r="S123" s="486">
        <v>74040.899999999994</v>
      </c>
      <c r="T123" s="536">
        <v>75937.899999999994</v>
      </c>
      <c r="U123" s="327">
        <v>727.81</v>
      </c>
      <c r="V123" s="538">
        <v>727.81</v>
      </c>
      <c r="W123" s="357">
        <v>727.81</v>
      </c>
      <c r="X123" s="539">
        <v>727.81</v>
      </c>
      <c r="Y123" s="587">
        <v>0</v>
      </c>
      <c r="Z123" s="610">
        <v>0</v>
      </c>
      <c r="AA123" s="610">
        <v>0</v>
      </c>
      <c r="AB123" s="530" t="s">
        <v>0</v>
      </c>
      <c r="AC123" s="530" t="s">
        <v>0</v>
      </c>
      <c r="AD123" s="530">
        <v>280.02</v>
      </c>
      <c r="AE123" s="609">
        <v>0</v>
      </c>
      <c r="AF123" s="530">
        <v>0</v>
      </c>
      <c r="AG123" s="530">
        <v>1007.8299999999999</v>
      </c>
      <c r="AH123" s="530">
        <v>0</v>
      </c>
      <c r="AI123" s="531">
        <v>0</v>
      </c>
      <c r="AJ123" s="530">
        <v>0</v>
      </c>
      <c r="AK123" s="531">
        <v>0</v>
      </c>
      <c r="AL123" s="530">
        <v>0</v>
      </c>
      <c r="AM123" s="597">
        <v>0</v>
      </c>
      <c r="AO123" s="330"/>
      <c r="AQ123" s="370"/>
    </row>
    <row r="124" spans="1:43" s="329" customFormat="1" ht="15.75" thickBot="1" x14ac:dyDescent="0.25">
      <c r="A124" s="362" t="s">
        <v>739</v>
      </c>
      <c r="B124" s="398" t="s">
        <v>738</v>
      </c>
      <c r="C124" s="342" t="s">
        <v>779</v>
      </c>
      <c r="D124" s="328"/>
      <c r="E124" s="326">
        <v>6634296</v>
      </c>
      <c r="F124" s="326">
        <v>7035002</v>
      </c>
      <c r="G124" s="326">
        <v>1372447</v>
      </c>
      <c r="H124" s="326">
        <v>1494287</v>
      </c>
      <c r="I124" s="326">
        <v>5261849</v>
      </c>
      <c r="J124" s="530">
        <v>5540715</v>
      </c>
      <c r="K124" s="326">
        <v>0</v>
      </c>
      <c r="L124" s="326">
        <v>0</v>
      </c>
      <c r="M124" s="486">
        <v>33286.85</v>
      </c>
      <c r="N124" s="531">
        <v>33991.599999999999</v>
      </c>
      <c r="O124" s="469">
        <v>98.5</v>
      </c>
      <c r="P124" s="469">
        <v>98.500699999999995</v>
      </c>
      <c r="Q124" s="486">
        <v>0</v>
      </c>
      <c r="R124" s="531">
        <v>0</v>
      </c>
      <c r="S124" s="486">
        <v>32787.5</v>
      </c>
      <c r="T124" s="536">
        <v>33482</v>
      </c>
      <c r="U124" s="327">
        <v>202.34</v>
      </c>
      <c r="V124" s="538">
        <v>210.11</v>
      </c>
      <c r="W124" s="357">
        <v>160.47999999999999</v>
      </c>
      <c r="X124" s="539">
        <v>165.48</v>
      </c>
      <c r="Y124" s="587">
        <v>0</v>
      </c>
      <c r="Z124" s="610">
        <v>0</v>
      </c>
      <c r="AA124" s="610">
        <v>0</v>
      </c>
      <c r="AB124" s="530" t="s">
        <v>0</v>
      </c>
      <c r="AC124" s="530" t="s">
        <v>0</v>
      </c>
      <c r="AD124" s="530">
        <v>1172.3800000000001</v>
      </c>
      <c r="AE124" s="609">
        <v>187.23</v>
      </c>
      <c r="AF124" s="530">
        <v>62.84</v>
      </c>
      <c r="AG124" s="530">
        <v>1632.5600000000002</v>
      </c>
      <c r="AH124" s="530">
        <v>91</v>
      </c>
      <c r="AI124" s="531">
        <v>25276.7</v>
      </c>
      <c r="AJ124" s="530">
        <v>0</v>
      </c>
      <c r="AK124" s="531">
        <v>0</v>
      </c>
      <c r="AL124" s="530">
        <v>62</v>
      </c>
      <c r="AM124" s="597">
        <v>24187.8</v>
      </c>
      <c r="AO124" s="330"/>
      <c r="AQ124" s="370"/>
    </row>
    <row r="125" spans="1:43" s="329" customFormat="1" ht="15.75" thickBot="1" x14ac:dyDescent="0.25">
      <c r="A125" s="362" t="s">
        <v>741</v>
      </c>
      <c r="B125" s="398" t="s">
        <v>740</v>
      </c>
      <c r="C125" s="342" t="s">
        <v>951</v>
      </c>
      <c r="D125" s="328"/>
      <c r="E125" s="326">
        <v>87188122</v>
      </c>
      <c r="F125" s="326">
        <v>93772901</v>
      </c>
      <c r="G125" s="326">
        <v>0</v>
      </c>
      <c r="H125" s="326">
        <v>0</v>
      </c>
      <c r="I125" s="326">
        <v>87188122</v>
      </c>
      <c r="J125" s="530">
        <v>93772901</v>
      </c>
      <c r="K125" s="326">
        <v>7772422.5999999996</v>
      </c>
      <c r="L125" s="326">
        <v>8754976.4000000004</v>
      </c>
      <c r="M125" s="486">
        <v>75973.36</v>
      </c>
      <c r="N125" s="531">
        <v>78916.100000000006</v>
      </c>
      <c r="O125" s="469">
        <v>95.000399999999999</v>
      </c>
      <c r="P125" s="469">
        <v>95.5</v>
      </c>
      <c r="Q125" s="486">
        <v>0</v>
      </c>
      <c r="R125" s="531">
        <v>0</v>
      </c>
      <c r="S125" s="486">
        <v>72175</v>
      </c>
      <c r="T125" s="536">
        <v>75364.899999999994</v>
      </c>
      <c r="U125" s="327">
        <v>1208.01</v>
      </c>
      <c r="V125" s="538">
        <v>1244.25</v>
      </c>
      <c r="W125" s="357">
        <v>1208.01</v>
      </c>
      <c r="X125" s="539">
        <v>1244.25</v>
      </c>
      <c r="Y125" s="587">
        <v>2730967.971989668</v>
      </c>
      <c r="Z125" s="610">
        <v>36.236603140051514</v>
      </c>
      <c r="AA125" s="610">
        <v>3</v>
      </c>
      <c r="AB125" s="530" t="s">
        <v>0</v>
      </c>
      <c r="AC125" s="530" t="s">
        <v>0</v>
      </c>
      <c r="AD125" s="530">
        <v>280.02</v>
      </c>
      <c r="AE125" s="609">
        <v>0</v>
      </c>
      <c r="AF125" s="530">
        <v>0</v>
      </c>
      <c r="AG125" s="530">
        <v>1524.27</v>
      </c>
      <c r="AH125" s="530">
        <v>0</v>
      </c>
      <c r="AI125" s="531">
        <v>0</v>
      </c>
      <c r="AJ125" s="530">
        <v>0</v>
      </c>
      <c r="AK125" s="531">
        <v>0</v>
      </c>
      <c r="AL125" s="530">
        <v>0</v>
      </c>
      <c r="AM125" s="597">
        <v>0</v>
      </c>
      <c r="AO125" s="330"/>
      <c r="AQ125" s="370"/>
    </row>
    <row r="126" spans="1:43" s="329" customFormat="1" ht="15.75" thickBot="1" x14ac:dyDescent="0.25">
      <c r="A126" s="362" t="s">
        <v>743</v>
      </c>
      <c r="B126" s="398" t="s">
        <v>742</v>
      </c>
      <c r="C126" s="342" t="s">
        <v>779</v>
      </c>
      <c r="D126" s="328"/>
      <c r="E126" s="326">
        <v>6519359</v>
      </c>
      <c r="F126" s="326">
        <v>6815751</v>
      </c>
      <c r="G126" s="326">
        <v>0</v>
      </c>
      <c r="H126" s="326">
        <v>0</v>
      </c>
      <c r="I126" s="326">
        <v>6519359</v>
      </c>
      <c r="J126" s="530">
        <v>6815751</v>
      </c>
      <c r="K126" s="326">
        <v>0</v>
      </c>
      <c r="L126" s="326">
        <v>0</v>
      </c>
      <c r="M126" s="486">
        <v>24918.2</v>
      </c>
      <c r="N126" s="531">
        <v>25543</v>
      </c>
      <c r="O126" s="469">
        <v>98</v>
      </c>
      <c r="P126" s="469">
        <v>98</v>
      </c>
      <c r="Q126" s="486">
        <v>0</v>
      </c>
      <c r="R126" s="531">
        <v>0</v>
      </c>
      <c r="S126" s="486">
        <v>24419.8</v>
      </c>
      <c r="T126" s="536">
        <v>25032.1</v>
      </c>
      <c r="U126" s="327">
        <v>266.97000000000003</v>
      </c>
      <c r="V126" s="538">
        <v>272.27999999999997</v>
      </c>
      <c r="W126" s="357">
        <v>266.97000000000003</v>
      </c>
      <c r="X126" s="539">
        <v>272.27999999999997</v>
      </c>
      <c r="Y126" s="587">
        <v>0</v>
      </c>
      <c r="Z126" s="610">
        <v>0</v>
      </c>
      <c r="AA126" s="610">
        <v>0</v>
      </c>
      <c r="AB126" s="530" t="s">
        <v>0</v>
      </c>
      <c r="AC126" s="530" t="s">
        <v>0</v>
      </c>
      <c r="AD126" s="530">
        <v>1163.7</v>
      </c>
      <c r="AE126" s="609">
        <v>157.05000000000001</v>
      </c>
      <c r="AF126" s="530">
        <v>69.03</v>
      </c>
      <c r="AG126" s="530">
        <v>1662.06</v>
      </c>
      <c r="AH126" s="530">
        <v>0</v>
      </c>
      <c r="AI126" s="531">
        <v>0</v>
      </c>
      <c r="AJ126" s="530">
        <v>0</v>
      </c>
      <c r="AK126" s="531">
        <v>0</v>
      </c>
      <c r="AL126" s="530">
        <v>0</v>
      </c>
      <c r="AM126" s="597">
        <v>0</v>
      </c>
      <c r="AO126" s="330"/>
      <c r="AQ126" s="370"/>
    </row>
    <row r="127" spans="1:43" s="329" customFormat="1" ht="15.75" thickBot="1" x14ac:dyDescent="0.25">
      <c r="A127" s="362" t="s">
        <v>745</v>
      </c>
      <c r="B127" s="398" t="s">
        <v>744</v>
      </c>
      <c r="C127" s="342" t="s">
        <v>779</v>
      </c>
      <c r="D127" s="328"/>
      <c r="E127" s="326">
        <v>14274010</v>
      </c>
      <c r="F127" s="326">
        <v>14962755</v>
      </c>
      <c r="G127" s="326">
        <v>794232</v>
      </c>
      <c r="H127" s="326">
        <v>888061</v>
      </c>
      <c r="I127" s="326">
        <v>13479778</v>
      </c>
      <c r="J127" s="530">
        <v>14074694</v>
      </c>
      <c r="K127" s="326">
        <v>107260</v>
      </c>
      <c r="L127" s="326">
        <v>108580</v>
      </c>
      <c r="M127" s="486">
        <v>60490.01</v>
      </c>
      <c r="N127" s="531">
        <v>61709.75</v>
      </c>
      <c r="O127" s="469">
        <v>98.75</v>
      </c>
      <c r="P127" s="469">
        <v>98.9</v>
      </c>
      <c r="Q127" s="486">
        <v>462.5</v>
      </c>
      <c r="R127" s="531">
        <v>449.4</v>
      </c>
      <c r="S127" s="486">
        <v>60196.4</v>
      </c>
      <c r="T127" s="536">
        <v>61480.3</v>
      </c>
      <c r="U127" s="327">
        <v>237.12</v>
      </c>
      <c r="V127" s="538">
        <v>243.37</v>
      </c>
      <c r="W127" s="357">
        <v>223.93</v>
      </c>
      <c r="X127" s="539">
        <v>228.93</v>
      </c>
      <c r="Y127" s="587">
        <v>0</v>
      </c>
      <c r="Z127" s="610">
        <v>0</v>
      </c>
      <c r="AA127" s="610">
        <v>0</v>
      </c>
      <c r="AB127" s="530" t="s">
        <v>0</v>
      </c>
      <c r="AC127" s="530" t="s">
        <v>0</v>
      </c>
      <c r="AD127" s="530">
        <v>1189.5</v>
      </c>
      <c r="AE127" s="609">
        <v>221.32</v>
      </c>
      <c r="AF127" s="530">
        <v>67.19</v>
      </c>
      <c r="AG127" s="530">
        <v>1721.3799999999999</v>
      </c>
      <c r="AH127" s="530">
        <v>88</v>
      </c>
      <c r="AI127" s="531">
        <v>34987.050000000003</v>
      </c>
      <c r="AJ127" s="530">
        <v>0</v>
      </c>
      <c r="AK127" s="531">
        <v>0</v>
      </c>
      <c r="AL127" s="530">
        <v>79</v>
      </c>
      <c r="AM127" s="597">
        <v>33537.78</v>
      </c>
      <c r="AO127" s="330"/>
      <c r="AQ127" s="370"/>
    </row>
    <row r="128" spans="1:43" s="329" customFormat="1" ht="15.75" thickBot="1" x14ac:dyDescent="0.25">
      <c r="A128" s="362" t="s">
        <v>747</v>
      </c>
      <c r="B128" s="398" t="s">
        <v>746</v>
      </c>
      <c r="C128" s="342" t="s">
        <v>951</v>
      </c>
      <c r="D128" s="328"/>
      <c r="E128" s="326">
        <v>105256020</v>
      </c>
      <c r="F128" s="326">
        <v>112529610</v>
      </c>
      <c r="G128" s="326">
        <v>0</v>
      </c>
      <c r="H128" s="326">
        <v>0</v>
      </c>
      <c r="I128" s="326">
        <v>105256020</v>
      </c>
      <c r="J128" s="530">
        <v>112529610</v>
      </c>
      <c r="K128" s="326">
        <v>13189000</v>
      </c>
      <c r="L128" s="326">
        <v>14445836</v>
      </c>
      <c r="M128" s="486">
        <v>83781.070000000007</v>
      </c>
      <c r="N128" s="531">
        <v>85074</v>
      </c>
      <c r="O128" s="469">
        <v>97.75</v>
      </c>
      <c r="P128" s="469">
        <v>98</v>
      </c>
      <c r="Q128" s="486">
        <v>104</v>
      </c>
      <c r="R128" s="531">
        <v>127.5</v>
      </c>
      <c r="S128" s="486">
        <v>82000</v>
      </c>
      <c r="T128" s="536">
        <v>83500</v>
      </c>
      <c r="U128" s="327">
        <v>1283.6099999999999</v>
      </c>
      <c r="V128" s="538">
        <v>1347.66</v>
      </c>
      <c r="W128" s="357">
        <v>1283.6099999999999</v>
      </c>
      <c r="X128" s="539">
        <v>1347.66</v>
      </c>
      <c r="Y128" s="587">
        <v>3213915</v>
      </c>
      <c r="Z128" s="610">
        <v>38.49</v>
      </c>
      <c r="AA128" s="610">
        <v>3</v>
      </c>
      <c r="AB128" s="530" t="s">
        <v>0</v>
      </c>
      <c r="AC128" s="530" t="s">
        <v>0</v>
      </c>
      <c r="AD128" s="530">
        <v>280.02</v>
      </c>
      <c r="AE128" s="609">
        <v>0</v>
      </c>
      <c r="AF128" s="530">
        <v>0</v>
      </c>
      <c r="AG128" s="530">
        <v>1627.68</v>
      </c>
      <c r="AH128" s="530">
        <v>0</v>
      </c>
      <c r="AI128" s="531">
        <v>0</v>
      </c>
      <c r="AJ128" s="530">
        <v>0</v>
      </c>
      <c r="AK128" s="531">
        <v>0</v>
      </c>
      <c r="AL128" s="530">
        <v>0</v>
      </c>
      <c r="AM128" s="597">
        <v>0</v>
      </c>
      <c r="AO128" s="330"/>
      <c r="AQ128" s="370"/>
    </row>
    <row r="129" spans="1:43" s="329" customFormat="1" ht="15.75" thickBot="1" x14ac:dyDescent="0.25">
      <c r="A129" s="362" t="s">
        <v>749</v>
      </c>
      <c r="B129" s="398" t="s">
        <v>748</v>
      </c>
      <c r="C129" s="342" t="s">
        <v>779</v>
      </c>
      <c r="D129" s="328"/>
      <c r="E129" s="326">
        <v>8877751</v>
      </c>
      <c r="F129" s="326">
        <v>9352694</v>
      </c>
      <c r="G129" s="326">
        <v>2841421</v>
      </c>
      <c r="H129" s="326">
        <v>2969040</v>
      </c>
      <c r="I129" s="326">
        <v>6036330</v>
      </c>
      <c r="J129" s="530">
        <v>6383654</v>
      </c>
      <c r="K129" s="326">
        <v>0</v>
      </c>
      <c r="L129" s="326">
        <v>0</v>
      </c>
      <c r="M129" s="486">
        <v>38994.13373860182</v>
      </c>
      <c r="N129" s="531">
        <v>39963.75886524823</v>
      </c>
      <c r="O129" s="469">
        <v>98.7</v>
      </c>
      <c r="P129" s="469">
        <v>98.7</v>
      </c>
      <c r="Q129" s="486">
        <v>0</v>
      </c>
      <c r="R129" s="531">
        <v>0</v>
      </c>
      <c r="S129" s="486">
        <v>38487.199999999997</v>
      </c>
      <c r="T129" s="536">
        <v>39444.199999999997</v>
      </c>
      <c r="U129" s="327">
        <v>230.67</v>
      </c>
      <c r="V129" s="538">
        <v>237.11</v>
      </c>
      <c r="W129" s="357">
        <v>156.84</v>
      </c>
      <c r="X129" s="539">
        <v>161.84</v>
      </c>
      <c r="Y129" s="587">
        <v>0</v>
      </c>
      <c r="Z129" s="610">
        <v>0</v>
      </c>
      <c r="AA129" s="610">
        <v>0</v>
      </c>
      <c r="AB129" s="530" t="s">
        <v>0</v>
      </c>
      <c r="AC129" s="530" t="s">
        <v>0</v>
      </c>
      <c r="AD129" s="530">
        <v>1133.0999999999999</v>
      </c>
      <c r="AE129" s="609">
        <v>165.46</v>
      </c>
      <c r="AF129" s="530">
        <v>63.84</v>
      </c>
      <c r="AG129" s="530">
        <v>1599.51</v>
      </c>
      <c r="AH129" s="530">
        <v>21</v>
      </c>
      <c r="AI129" s="531">
        <v>34999.230000000003</v>
      </c>
      <c r="AJ129" s="530">
        <v>0</v>
      </c>
      <c r="AK129" s="531">
        <v>0</v>
      </c>
      <c r="AL129" s="530">
        <v>21</v>
      </c>
      <c r="AM129" s="597">
        <v>39444.230000000003</v>
      </c>
      <c r="AO129" s="330"/>
      <c r="AQ129" s="370"/>
    </row>
    <row r="130" spans="1:43" s="329" customFormat="1" ht="15.75" thickBot="1" x14ac:dyDescent="0.25">
      <c r="A130" s="362" t="s">
        <v>3</v>
      </c>
      <c r="B130" s="398" t="s">
        <v>208</v>
      </c>
      <c r="C130" s="342" t="s">
        <v>780</v>
      </c>
      <c r="D130" s="328"/>
      <c r="E130" s="326">
        <v>34320262</v>
      </c>
      <c r="F130" s="326">
        <v>36472670</v>
      </c>
      <c r="G130" s="326">
        <v>25922</v>
      </c>
      <c r="H130" s="326">
        <v>28095</v>
      </c>
      <c r="I130" s="326">
        <v>34294340</v>
      </c>
      <c r="J130" s="530">
        <v>36444575</v>
      </c>
      <c r="K130" s="326">
        <v>98919</v>
      </c>
      <c r="L130" s="326">
        <v>106765</v>
      </c>
      <c r="M130" s="486">
        <v>23620</v>
      </c>
      <c r="N130" s="531">
        <v>23928.43</v>
      </c>
      <c r="O130" s="469">
        <v>98.5</v>
      </c>
      <c r="P130" s="469">
        <v>98.5</v>
      </c>
      <c r="Q130" s="486">
        <v>0</v>
      </c>
      <c r="R130" s="531">
        <v>0</v>
      </c>
      <c r="S130" s="486">
        <v>23265.7</v>
      </c>
      <c r="T130" s="536">
        <v>23569.5</v>
      </c>
      <c r="U130" s="327">
        <v>1475.14</v>
      </c>
      <c r="V130" s="538">
        <v>1547.45</v>
      </c>
      <c r="W130" s="357">
        <v>1474.03</v>
      </c>
      <c r="X130" s="539">
        <v>1546.26</v>
      </c>
      <c r="Y130" s="587">
        <v>1042243</v>
      </c>
      <c r="Z130" s="610">
        <v>44.219987695963006</v>
      </c>
      <c r="AA130" s="610">
        <v>3</v>
      </c>
      <c r="AB130" s="530" t="s">
        <v>0</v>
      </c>
      <c r="AC130" s="530" t="s">
        <v>0</v>
      </c>
      <c r="AD130" s="530">
        <v>0</v>
      </c>
      <c r="AE130" s="609">
        <v>214.54</v>
      </c>
      <c r="AF130" s="530">
        <v>73.06</v>
      </c>
      <c r="AG130" s="530">
        <v>1835.05</v>
      </c>
      <c r="AH130" s="530">
        <v>8</v>
      </c>
      <c r="AI130" s="531">
        <v>2333.5</v>
      </c>
      <c r="AJ130" s="530">
        <v>0</v>
      </c>
      <c r="AK130" s="531">
        <v>0</v>
      </c>
      <c r="AL130" s="530">
        <v>6</v>
      </c>
      <c r="AM130" s="597">
        <v>2304.9</v>
      </c>
      <c r="AO130" s="330"/>
      <c r="AQ130" s="370"/>
    </row>
    <row r="131" spans="1:43" s="329" customFormat="1" ht="15.75" thickBot="1" x14ac:dyDescent="0.25">
      <c r="A131" s="362" t="s">
        <v>5</v>
      </c>
      <c r="B131" s="398" t="s">
        <v>4</v>
      </c>
      <c r="C131" s="342" t="s">
        <v>779</v>
      </c>
      <c r="D131" s="328"/>
      <c r="E131" s="326">
        <v>6054254</v>
      </c>
      <c r="F131" s="326">
        <v>6282031</v>
      </c>
      <c r="G131" s="326">
        <v>0</v>
      </c>
      <c r="H131" s="326">
        <v>0</v>
      </c>
      <c r="I131" s="326">
        <v>6054254</v>
      </c>
      <c r="J131" s="530">
        <v>6282031</v>
      </c>
      <c r="K131" s="326">
        <v>0</v>
      </c>
      <c r="L131" s="326">
        <v>0</v>
      </c>
      <c r="M131" s="486">
        <v>25493.8</v>
      </c>
      <c r="N131" s="531">
        <v>25924.6</v>
      </c>
      <c r="O131" s="469">
        <v>96.8</v>
      </c>
      <c r="P131" s="469">
        <v>96.8</v>
      </c>
      <c r="Q131" s="486">
        <v>0</v>
      </c>
      <c r="R131" s="531">
        <v>0</v>
      </c>
      <c r="S131" s="486">
        <v>24678</v>
      </c>
      <c r="T131" s="536">
        <v>25095</v>
      </c>
      <c r="U131" s="327">
        <v>245.33</v>
      </c>
      <c r="V131" s="538">
        <v>250.33</v>
      </c>
      <c r="W131" s="357">
        <v>245.33</v>
      </c>
      <c r="X131" s="539">
        <v>250.33</v>
      </c>
      <c r="Y131" s="587">
        <v>0</v>
      </c>
      <c r="Z131" s="610">
        <v>0</v>
      </c>
      <c r="AA131" s="610">
        <v>0</v>
      </c>
      <c r="AB131" s="530" t="s">
        <v>0</v>
      </c>
      <c r="AC131" s="530" t="s">
        <v>0</v>
      </c>
      <c r="AD131" s="530">
        <v>1314.36</v>
      </c>
      <c r="AE131" s="609">
        <v>153.91</v>
      </c>
      <c r="AF131" s="530">
        <v>88.4</v>
      </c>
      <c r="AG131" s="530">
        <v>1807</v>
      </c>
      <c r="AH131" s="530">
        <v>0</v>
      </c>
      <c r="AI131" s="531">
        <v>0</v>
      </c>
      <c r="AJ131" s="530">
        <v>0</v>
      </c>
      <c r="AK131" s="531">
        <v>0</v>
      </c>
      <c r="AL131" s="530">
        <v>0</v>
      </c>
      <c r="AM131" s="597">
        <v>0</v>
      </c>
      <c r="AO131" s="330"/>
      <c r="AQ131" s="370"/>
    </row>
    <row r="132" spans="1:43" s="329" customFormat="1" ht="15.75" thickBot="1" x14ac:dyDescent="0.25">
      <c r="A132" s="362" t="s">
        <v>7</v>
      </c>
      <c r="B132" s="398" t="s">
        <v>6</v>
      </c>
      <c r="C132" s="342" t="s">
        <v>779</v>
      </c>
      <c r="D132" s="328"/>
      <c r="E132" s="326">
        <v>7574227</v>
      </c>
      <c r="F132" s="326">
        <v>7699234</v>
      </c>
      <c r="G132" s="326">
        <v>0</v>
      </c>
      <c r="H132" s="326">
        <v>0</v>
      </c>
      <c r="I132" s="326">
        <v>7574227</v>
      </c>
      <c r="J132" s="530">
        <v>7699234</v>
      </c>
      <c r="K132" s="326">
        <v>0</v>
      </c>
      <c r="L132" s="326">
        <v>0</v>
      </c>
      <c r="M132" s="486">
        <v>39708</v>
      </c>
      <c r="N132" s="531">
        <v>40362.400000000001</v>
      </c>
      <c r="O132" s="469">
        <v>98.8</v>
      </c>
      <c r="P132" s="469">
        <v>98.8</v>
      </c>
      <c r="Q132" s="486">
        <v>59</v>
      </c>
      <c r="R132" s="531">
        <v>59</v>
      </c>
      <c r="S132" s="486">
        <v>39290.5</v>
      </c>
      <c r="T132" s="536">
        <v>39937.1</v>
      </c>
      <c r="U132" s="327">
        <v>192.78</v>
      </c>
      <c r="V132" s="538">
        <v>192.78</v>
      </c>
      <c r="W132" s="357">
        <v>192.78</v>
      </c>
      <c r="X132" s="539">
        <v>192.78</v>
      </c>
      <c r="Y132" s="587">
        <v>0</v>
      </c>
      <c r="Z132" s="610">
        <v>0</v>
      </c>
      <c r="AA132" s="610">
        <v>0</v>
      </c>
      <c r="AB132" s="530" t="s">
        <v>0</v>
      </c>
      <c r="AC132" s="530" t="s">
        <v>0</v>
      </c>
      <c r="AD132" s="530">
        <v>1133.0999999999999</v>
      </c>
      <c r="AE132" s="609">
        <v>165.46</v>
      </c>
      <c r="AF132" s="530">
        <v>63.84</v>
      </c>
      <c r="AG132" s="530">
        <v>1555.1799999999998</v>
      </c>
      <c r="AH132" s="530">
        <v>0</v>
      </c>
      <c r="AI132" s="531">
        <v>0</v>
      </c>
      <c r="AJ132" s="530">
        <v>0</v>
      </c>
      <c r="AK132" s="531">
        <v>0</v>
      </c>
      <c r="AL132" s="530">
        <v>0</v>
      </c>
      <c r="AM132" s="597">
        <v>0</v>
      </c>
      <c r="AO132" s="330"/>
      <c r="AQ132" s="370"/>
    </row>
    <row r="133" spans="1:43" s="329" customFormat="1" ht="15.75" thickBot="1" x14ac:dyDescent="0.25">
      <c r="A133" s="362" t="s">
        <v>9</v>
      </c>
      <c r="B133" s="398" t="s">
        <v>8</v>
      </c>
      <c r="C133" s="342" t="s">
        <v>951</v>
      </c>
      <c r="D133" s="328"/>
      <c r="E133" s="326">
        <v>108350261</v>
      </c>
      <c r="F133" s="326">
        <v>114404909</v>
      </c>
      <c r="G133" s="326">
        <v>0</v>
      </c>
      <c r="H133" s="326">
        <v>0</v>
      </c>
      <c r="I133" s="326">
        <v>108350261</v>
      </c>
      <c r="J133" s="530">
        <v>114404909</v>
      </c>
      <c r="K133" s="326">
        <v>14427592</v>
      </c>
      <c r="L133" s="326">
        <v>15667446</v>
      </c>
      <c r="M133" s="486">
        <v>86775.6</v>
      </c>
      <c r="N133" s="531">
        <v>88143.1</v>
      </c>
      <c r="O133" s="469">
        <v>98.5</v>
      </c>
      <c r="P133" s="469">
        <v>98.5</v>
      </c>
      <c r="Q133" s="486">
        <v>0</v>
      </c>
      <c r="R133" s="531">
        <v>0</v>
      </c>
      <c r="S133" s="486">
        <v>85474</v>
      </c>
      <c r="T133" s="536">
        <v>86821</v>
      </c>
      <c r="U133" s="327">
        <v>1267.6400000000001</v>
      </c>
      <c r="V133" s="538">
        <v>1317.71</v>
      </c>
      <c r="W133" s="357">
        <v>1267.6400000000001</v>
      </c>
      <c r="X133" s="539">
        <v>1317.71</v>
      </c>
      <c r="Y133" s="587">
        <v>2200912</v>
      </c>
      <c r="Z133" s="610">
        <v>25.349995968717245</v>
      </c>
      <c r="AA133" s="610">
        <v>2</v>
      </c>
      <c r="AB133" s="530" t="s">
        <v>0</v>
      </c>
      <c r="AC133" s="530" t="s">
        <v>0</v>
      </c>
      <c r="AD133" s="530">
        <v>280.02</v>
      </c>
      <c r="AE133" s="609">
        <v>0</v>
      </c>
      <c r="AF133" s="530">
        <v>0</v>
      </c>
      <c r="AG133" s="530">
        <v>1597.73</v>
      </c>
      <c r="AH133" s="530">
        <v>0</v>
      </c>
      <c r="AI133" s="531">
        <v>0</v>
      </c>
      <c r="AJ133" s="530">
        <v>0</v>
      </c>
      <c r="AK133" s="531">
        <v>0</v>
      </c>
      <c r="AL133" s="530">
        <v>0</v>
      </c>
      <c r="AM133" s="597">
        <v>0</v>
      </c>
      <c r="AO133" s="330"/>
      <c r="AQ133" s="370"/>
    </row>
    <row r="134" spans="1:43" s="329" customFormat="1" ht="15.75" thickBot="1" x14ac:dyDescent="0.25">
      <c r="A134" s="362" t="s">
        <v>10</v>
      </c>
      <c r="B134" s="398" t="s">
        <v>209</v>
      </c>
      <c r="C134" s="342" t="s">
        <v>780</v>
      </c>
      <c r="D134" s="328"/>
      <c r="E134" s="326">
        <v>92097136</v>
      </c>
      <c r="F134" s="326">
        <v>96875513</v>
      </c>
      <c r="G134" s="326">
        <v>3501779</v>
      </c>
      <c r="H134" s="326">
        <v>3826513</v>
      </c>
      <c r="I134" s="326">
        <v>88595357</v>
      </c>
      <c r="J134" s="530">
        <v>93049000</v>
      </c>
      <c r="K134" s="326">
        <v>200540</v>
      </c>
      <c r="L134" s="326">
        <v>208012.13</v>
      </c>
      <c r="M134" s="486">
        <v>66922.27</v>
      </c>
      <c r="N134" s="531">
        <v>67649.5</v>
      </c>
      <c r="O134" s="469">
        <v>99.5</v>
      </c>
      <c r="P134" s="469">
        <v>99.5</v>
      </c>
      <c r="Q134" s="486">
        <v>285.3</v>
      </c>
      <c r="R134" s="531">
        <v>286.89999999999998</v>
      </c>
      <c r="S134" s="486">
        <v>66873</v>
      </c>
      <c r="T134" s="536">
        <v>67598.2</v>
      </c>
      <c r="U134" s="327">
        <v>1377.19</v>
      </c>
      <c r="V134" s="538">
        <v>1433.11</v>
      </c>
      <c r="W134" s="357">
        <v>1324.83</v>
      </c>
      <c r="X134" s="539">
        <v>1376.5</v>
      </c>
      <c r="Y134" s="587">
        <v>1791352.3</v>
      </c>
      <c r="Z134" s="610">
        <v>26.500000000000004</v>
      </c>
      <c r="AA134" s="610">
        <v>2</v>
      </c>
      <c r="AB134" s="530" t="s">
        <v>0</v>
      </c>
      <c r="AC134" s="530" t="s">
        <v>0</v>
      </c>
      <c r="AD134" s="530">
        <v>0</v>
      </c>
      <c r="AE134" s="609">
        <v>189.6</v>
      </c>
      <c r="AF134" s="530">
        <v>79.53</v>
      </c>
      <c r="AG134" s="530">
        <v>1702.2399999999998</v>
      </c>
      <c r="AH134" s="530">
        <v>242</v>
      </c>
      <c r="AI134" s="531">
        <v>67598.2</v>
      </c>
      <c r="AJ134" s="530">
        <v>0</v>
      </c>
      <c r="AK134" s="531">
        <v>0</v>
      </c>
      <c r="AL134" s="530">
        <v>134</v>
      </c>
      <c r="AM134" s="597">
        <v>67525.600000000006</v>
      </c>
      <c r="AO134" s="330"/>
      <c r="AQ134" s="370"/>
    </row>
    <row r="135" spans="1:43" s="329" customFormat="1" ht="15.75" thickBot="1" x14ac:dyDescent="0.25">
      <c r="A135" s="362" t="s">
        <v>12</v>
      </c>
      <c r="B135" s="398" t="s">
        <v>11</v>
      </c>
      <c r="C135" s="342" t="s">
        <v>779</v>
      </c>
      <c r="D135" s="328"/>
      <c r="E135" s="326">
        <v>7541787</v>
      </c>
      <c r="F135" s="326">
        <v>7877960</v>
      </c>
      <c r="G135" s="326">
        <v>1133902</v>
      </c>
      <c r="H135" s="326">
        <v>1171558</v>
      </c>
      <c r="I135" s="326">
        <v>6407885</v>
      </c>
      <c r="J135" s="530">
        <v>6706402</v>
      </c>
      <c r="K135" s="326">
        <v>0</v>
      </c>
      <c r="L135" s="326">
        <v>0</v>
      </c>
      <c r="M135" s="486">
        <v>40162.5</v>
      </c>
      <c r="N135" s="531">
        <v>40781</v>
      </c>
      <c r="O135" s="469">
        <v>97.6</v>
      </c>
      <c r="P135" s="469">
        <v>97.6</v>
      </c>
      <c r="Q135" s="486">
        <v>297.39999999999998</v>
      </c>
      <c r="R135" s="531">
        <v>297.7</v>
      </c>
      <c r="S135" s="486">
        <v>39496</v>
      </c>
      <c r="T135" s="536">
        <v>40100</v>
      </c>
      <c r="U135" s="327">
        <v>190.95</v>
      </c>
      <c r="V135" s="538">
        <v>196.46</v>
      </c>
      <c r="W135" s="357">
        <v>162.24</v>
      </c>
      <c r="X135" s="539">
        <v>167.24</v>
      </c>
      <c r="Y135" s="587">
        <v>0</v>
      </c>
      <c r="Z135" s="610">
        <v>0</v>
      </c>
      <c r="AA135" s="610">
        <v>0</v>
      </c>
      <c r="AB135" s="530" t="s">
        <v>0</v>
      </c>
      <c r="AC135" s="530" t="s">
        <v>0</v>
      </c>
      <c r="AD135" s="530">
        <v>1245.83</v>
      </c>
      <c r="AE135" s="609">
        <v>152</v>
      </c>
      <c r="AF135" s="530">
        <v>0</v>
      </c>
      <c r="AG135" s="530">
        <v>1594.29</v>
      </c>
      <c r="AH135" s="530">
        <v>5</v>
      </c>
      <c r="AI135" s="531">
        <v>19793</v>
      </c>
      <c r="AJ135" s="530">
        <v>0</v>
      </c>
      <c r="AK135" s="531">
        <v>0</v>
      </c>
      <c r="AL135" s="530">
        <v>4</v>
      </c>
      <c r="AM135" s="597">
        <v>19701</v>
      </c>
      <c r="AO135" s="330"/>
      <c r="AQ135" s="370"/>
    </row>
    <row r="136" spans="1:43" s="329" customFormat="1" ht="15.75" thickBot="1" x14ac:dyDescent="0.25">
      <c r="A136" s="362" t="s">
        <v>14</v>
      </c>
      <c r="B136" s="398" t="s">
        <v>13</v>
      </c>
      <c r="C136" s="342" t="s">
        <v>779</v>
      </c>
      <c r="D136" s="328"/>
      <c r="E136" s="326">
        <v>5811842</v>
      </c>
      <c r="F136" s="326">
        <v>5991387</v>
      </c>
      <c r="G136" s="326">
        <v>541322</v>
      </c>
      <c r="H136" s="326">
        <v>559867</v>
      </c>
      <c r="I136" s="326">
        <v>5270520</v>
      </c>
      <c r="J136" s="530">
        <v>5431520</v>
      </c>
      <c r="K136" s="326">
        <v>0</v>
      </c>
      <c r="L136" s="326">
        <v>0</v>
      </c>
      <c r="M136" s="486">
        <v>29983.8</v>
      </c>
      <c r="N136" s="531">
        <v>30323.599999999999</v>
      </c>
      <c r="O136" s="469">
        <v>98.9</v>
      </c>
      <c r="P136" s="469">
        <v>98.9</v>
      </c>
      <c r="Q136" s="486">
        <v>0</v>
      </c>
      <c r="R136" s="531">
        <v>0</v>
      </c>
      <c r="S136" s="486">
        <v>29654</v>
      </c>
      <c r="T136" s="536">
        <v>29990</v>
      </c>
      <c r="U136" s="327">
        <v>195.98</v>
      </c>
      <c r="V136" s="538">
        <v>199.78</v>
      </c>
      <c r="W136" s="357">
        <v>177.73</v>
      </c>
      <c r="X136" s="539">
        <v>181.11</v>
      </c>
      <c r="Y136" s="587">
        <v>0</v>
      </c>
      <c r="Z136" s="610">
        <v>0</v>
      </c>
      <c r="AA136" s="610">
        <v>0</v>
      </c>
      <c r="AB136" s="530" t="s">
        <v>0</v>
      </c>
      <c r="AC136" s="530" t="s">
        <v>0</v>
      </c>
      <c r="AD136" s="530">
        <v>1211.6600000000001</v>
      </c>
      <c r="AE136" s="609">
        <v>180.6</v>
      </c>
      <c r="AF136" s="530">
        <v>72.58</v>
      </c>
      <c r="AG136" s="530">
        <v>1664.62</v>
      </c>
      <c r="AH136" s="530">
        <v>21</v>
      </c>
      <c r="AI136" s="531">
        <v>29990</v>
      </c>
      <c r="AJ136" s="530">
        <v>0</v>
      </c>
      <c r="AK136" s="531">
        <v>0</v>
      </c>
      <c r="AL136" s="530">
        <v>16</v>
      </c>
      <c r="AM136" s="597">
        <v>14126</v>
      </c>
      <c r="AO136" s="330"/>
      <c r="AQ136" s="370"/>
    </row>
    <row r="137" spans="1:43" s="329" customFormat="1" ht="15.75" thickBot="1" x14ac:dyDescent="0.25">
      <c r="A137" s="362" t="s">
        <v>16</v>
      </c>
      <c r="B137" s="398" t="s">
        <v>15</v>
      </c>
      <c r="C137" s="342" t="s">
        <v>951</v>
      </c>
      <c r="D137" s="328"/>
      <c r="E137" s="326">
        <v>106585306</v>
      </c>
      <c r="F137" s="326">
        <v>108199055</v>
      </c>
      <c r="G137" s="326">
        <v>0</v>
      </c>
      <c r="H137" s="326">
        <v>0</v>
      </c>
      <c r="I137" s="326">
        <v>106585306</v>
      </c>
      <c r="J137" s="530">
        <v>108199055</v>
      </c>
      <c r="K137" s="326">
        <v>842535</v>
      </c>
      <c r="L137" s="326">
        <v>824256.32000000007</v>
      </c>
      <c r="M137" s="486">
        <v>96513.7</v>
      </c>
      <c r="N137" s="531">
        <v>97985.8</v>
      </c>
      <c r="O137" s="469">
        <v>98.5</v>
      </c>
      <c r="P137" s="469">
        <v>98.5</v>
      </c>
      <c r="Q137" s="486">
        <v>704</v>
      </c>
      <c r="R137" s="531">
        <v>704</v>
      </c>
      <c r="S137" s="486">
        <v>95770</v>
      </c>
      <c r="T137" s="536">
        <v>97220</v>
      </c>
      <c r="U137" s="327">
        <v>1112.93</v>
      </c>
      <c r="V137" s="538">
        <v>1112.93</v>
      </c>
      <c r="W137" s="357">
        <v>1112.93</v>
      </c>
      <c r="X137" s="539">
        <v>1112.93</v>
      </c>
      <c r="Y137" s="587">
        <v>0</v>
      </c>
      <c r="Z137" s="610">
        <v>0</v>
      </c>
      <c r="AA137" s="610">
        <v>0</v>
      </c>
      <c r="AB137" s="530" t="s">
        <v>0</v>
      </c>
      <c r="AC137" s="530" t="s">
        <v>0</v>
      </c>
      <c r="AD137" s="530">
        <v>280.02</v>
      </c>
      <c r="AE137" s="609">
        <v>0</v>
      </c>
      <c r="AF137" s="530">
        <v>0</v>
      </c>
      <c r="AG137" s="530">
        <v>1392.95</v>
      </c>
      <c r="AH137" s="530">
        <v>0</v>
      </c>
      <c r="AI137" s="531">
        <v>0</v>
      </c>
      <c r="AJ137" s="530">
        <v>0</v>
      </c>
      <c r="AK137" s="531">
        <v>0</v>
      </c>
      <c r="AL137" s="530">
        <v>0</v>
      </c>
      <c r="AM137" s="597">
        <v>0</v>
      </c>
      <c r="AO137" s="330"/>
      <c r="AQ137" s="370"/>
    </row>
    <row r="138" spans="1:43" s="329" customFormat="1" ht="15.75" thickBot="1" x14ac:dyDescent="0.25">
      <c r="A138" s="362" t="s">
        <v>17</v>
      </c>
      <c r="B138" s="398" t="s">
        <v>210</v>
      </c>
      <c r="C138" s="342" t="s">
        <v>779</v>
      </c>
      <c r="D138" s="328"/>
      <c r="E138" s="326">
        <v>6004189</v>
      </c>
      <c r="F138" s="326">
        <v>6422282</v>
      </c>
      <c r="G138" s="326">
        <v>1742277</v>
      </c>
      <c r="H138" s="326">
        <v>1860756</v>
      </c>
      <c r="I138" s="326">
        <v>4261912</v>
      </c>
      <c r="J138" s="530">
        <v>4561526</v>
      </c>
      <c r="K138" s="326">
        <v>0</v>
      </c>
      <c r="L138" s="326">
        <v>0</v>
      </c>
      <c r="M138" s="486">
        <v>36692.1</v>
      </c>
      <c r="N138" s="531">
        <v>37663.300000000003</v>
      </c>
      <c r="O138" s="469">
        <v>99.2</v>
      </c>
      <c r="P138" s="469">
        <v>99.2</v>
      </c>
      <c r="Q138" s="486">
        <v>0</v>
      </c>
      <c r="R138" s="531">
        <v>0</v>
      </c>
      <c r="S138" s="486">
        <v>36398.6</v>
      </c>
      <c r="T138" s="536">
        <v>37362</v>
      </c>
      <c r="U138" s="327">
        <v>164.96</v>
      </c>
      <c r="V138" s="538">
        <v>171.89</v>
      </c>
      <c r="W138" s="357">
        <v>117.09</v>
      </c>
      <c r="X138" s="539">
        <v>122.09</v>
      </c>
      <c r="Y138" s="587">
        <v>0</v>
      </c>
      <c r="Z138" s="610">
        <v>0</v>
      </c>
      <c r="AA138" s="610">
        <v>0</v>
      </c>
      <c r="AB138" s="530" t="s">
        <v>0</v>
      </c>
      <c r="AC138" s="530" t="s">
        <v>0</v>
      </c>
      <c r="AD138" s="530">
        <v>1172.3800000000001</v>
      </c>
      <c r="AE138" s="609">
        <v>187.23</v>
      </c>
      <c r="AF138" s="530">
        <v>62.84</v>
      </c>
      <c r="AG138" s="530">
        <v>1594.34</v>
      </c>
      <c r="AH138" s="530">
        <v>24</v>
      </c>
      <c r="AI138" s="531">
        <v>26787</v>
      </c>
      <c r="AJ138" s="530">
        <v>0</v>
      </c>
      <c r="AK138" s="531">
        <v>0</v>
      </c>
      <c r="AL138" s="530">
        <v>24</v>
      </c>
      <c r="AM138" s="597">
        <v>26787</v>
      </c>
      <c r="AO138" s="330"/>
      <c r="AQ138" s="370"/>
    </row>
    <row r="139" spans="1:43" s="329" customFormat="1" ht="15.75" thickBot="1" x14ac:dyDescent="0.25">
      <c r="A139" s="362" t="s">
        <v>19</v>
      </c>
      <c r="B139" s="398" t="s">
        <v>18</v>
      </c>
      <c r="C139" s="342" t="s">
        <v>779</v>
      </c>
      <c r="D139" s="328"/>
      <c r="E139" s="326">
        <v>10918704</v>
      </c>
      <c r="F139" s="326">
        <v>11555009</v>
      </c>
      <c r="G139" s="326">
        <v>2669494</v>
      </c>
      <c r="H139" s="326">
        <v>2891618</v>
      </c>
      <c r="I139" s="326">
        <v>8249210</v>
      </c>
      <c r="J139" s="530">
        <v>8663391</v>
      </c>
      <c r="K139" s="326">
        <v>0</v>
      </c>
      <c r="L139" s="326">
        <v>0</v>
      </c>
      <c r="M139" s="486">
        <v>58795.85</v>
      </c>
      <c r="N139" s="531">
        <v>60232.4</v>
      </c>
      <c r="O139" s="469">
        <v>99</v>
      </c>
      <c r="P139" s="469">
        <v>99</v>
      </c>
      <c r="Q139" s="486">
        <v>0</v>
      </c>
      <c r="R139" s="531">
        <v>0</v>
      </c>
      <c r="S139" s="486">
        <v>58207.9</v>
      </c>
      <c r="T139" s="536">
        <v>59630.1</v>
      </c>
      <c r="U139" s="327">
        <v>187.58</v>
      </c>
      <c r="V139" s="538">
        <v>193.78</v>
      </c>
      <c r="W139" s="357">
        <v>141.72</v>
      </c>
      <c r="X139" s="539">
        <v>145.29</v>
      </c>
      <c r="Y139" s="587">
        <v>0</v>
      </c>
      <c r="Z139" s="610">
        <v>0</v>
      </c>
      <c r="AA139" s="610">
        <v>0</v>
      </c>
      <c r="AB139" s="530" t="s">
        <v>0</v>
      </c>
      <c r="AC139" s="530" t="s">
        <v>0</v>
      </c>
      <c r="AD139" s="530">
        <v>1255.5899999999999</v>
      </c>
      <c r="AE139" s="609">
        <v>153.91</v>
      </c>
      <c r="AF139" s="530">
        <v>0</v>
      </c>
      <c r="AG139" s="530">
        <v>1603.28</v>
      </c>
      <c r="AH139" s="530">
        <v>32</v>
      </c>
      <c r="AI139" s="531">
        <v>48192.5</v>
      </c>
      <c r="AJ139" s="530">
        <v>0</v>
      </c>
      <c r="AK139" s="531">
        <v>0</v>
      </c>
      <c r="AL139" s="530">
        <v>32</v>
      </c>
      <c r="AM139" s="597">
        <v>48192.5</v>
      </c>
      <c r="AO139" s="330"/>
      <c r="AQ139" s="370"/>
    </row>
    <row r="140" spans="1:43" s="329" customFormat="1" ht="15.75" thickBot="1" x14ac:dyDescent="0.25">
      <c r="A140" s="362" t="s">
        <v>21</v>
      </c>
      <c r="B140" s="398" t="s">
        <v>20</v>
      </c>
      <c r="C140" s="342" t="s">
        <v>951</v>
      </c>
      <c r="D140" s="328"/>
      <c r="E140" s="326">
        <v>86564681</v>
      </c>
      <c r="F140" s="326">
        <v>92746657.689999998</v>
      </c>
      <c r="G140" s="326">
        <v>0</v>
      </c>
      <c r="H140" s="326">
        <v>0</v>
      </c>
      <c r="I140" s="326">
        <v>86564681</v>
      </c>
      <c r="J140" s="530">
        <v>92746657.689999998</v>
      </c>
      <c r="K140" s="326">
        <v>9770091</v>
      </c>
      <c r="L140" s="326">
        <v>10363953</v>
      </c>
      <c r="M140" s="486">
        <v>81720</v>
      </c>
      <c r="N140" s="531">
        <v>84176.9</v>
      </c>
      <c r="O140" s="469">
        <v>98</v>
      </c>
      <c r="P140" s="469">
        <v>98</v>
      </c>
      <c r="Q140" s="486">
        <v>84</v>
      </c>
      <c r="R140" s="531">
        <v>106</v>
      </c>
      <c r="S140" s="486">
        <v>80169.600000000006</v>
      </c>
      <c r="T140" s="536">
        <v>82599.399999999994</v>
      </c>
      <c r="U140" s="327">
        <v>1079.77</v>
      </c>
      <c r="V140" s="538">
        <v>1122.8499999999999</v>
      </c>
      <c r="W140" s="357">
        <v>1079.77</v>
      </c>
      <c r="X140" s="539">
        <v>1122.8499999999999</v>
      </c>
      <c r="Y140" s="587">
        <v>1784145.5</v>
      </c>
      <c r="Z140" s="610">
        <v>21.599981355796775</v>
      </c>
      <c r="AA140" s="610">
        <v>2</v>
      </c>
      <c r="AB140" s="530" t="s">
        <v>0</v>
      </c>
      <c r="AC140" s="530" t="s">
        <v>0</v>
      </c>
      <c r="AD140" s="530">
        <v>280.02</v>
      </c>
      <c r="AE140" s="609">
        <v>0</v>
      </c>
      <c r="AF140" s="530">
        <v>0</v>
      </c>
      <c r="AG140" s="530">
        <v>1402.87</v>
      </c>
      <c r="AH140" s="530">
        <v>0</v>
      </c>
      <c r="AI140" s="531">
        <v>0</v>
      </c>
      <c r="AJ140" s="530">
        <v>0</v>
      </c>
      <c r="AK140" s="531">
        <v>0</v>
      </c>
      <c r="AL140" s="530">
        <v>0</v>
      </c>
      <c r="AM140" s="597">
        <v>0</v>
      </c>
      <c r="AO140" s="330"/>
      <c r="AQ140" s="370"/>
    </row>
    <row r="141" spans="1:43" s="329" customFormat="1" ht="15.75" thickBot="1" x14ac:dyDescent="0.25">
      <c r="A141" s="362" t="s">
        <v>23</v>
      </c>
      <c r="B141" s="398" t="s">
        <v>22</v>
      </c>
      <c r="C141" s="342" t="s">
        <v>779</v>
      </c>
      <c r="D141" s="328"/>
      <c r="E141" s="326">
        <v>13376369.120000005</v>
      </c>
      <c r="F141" s="326">
        <v>13896341</v>
      </c>
      <c r="G141" s="326">
        <v>5471086</v>
      </c>
      <c r="H141" s="326">
        <v>5730673</v>
      </c>
      <c r="I141" s="326">
        <v>7905283.1200000048</v>
      </c>
      <c r="J141" s="530">
        <v>8165668</v>
      </c>
      <c r="K141" s="326">
        <v>389355</v>
      </c>
      <c r="L141" s="326">
        <v>391016</v>
      </c>
      <c r="M141" s="486">
        <v>59948</v>
      </c>
      <c r="N141" s="531">
        <v>60711.7</v>
      </c>
      <c r="O141" s="469">
        <v>98.5</v>
      </c>
      <c r="P141" s="469">
        <v>98.5</v>
      </c>
      <c r="Q141" s="486">
        <v>310</v>
      </c>
      <c r="R141" s="531">
        <v>310</v>
      </c>
      <c r="S141" s="486">
        <v>59358.8</v>
      </c>
      <c r="T141" s="536">
        <v>60111</v>
      </c>
      <c r="U141" s="327">
        <v>225.35</v>
      </c>
      <c r="V141" s="538">
        <v>231.18</v>
      </c>
      <c r="W141" s="357">
        <v>133.18</v>
      </c>
      <c r="X141" s="539">
        <v>135.84</v>
      </c>
      <c r="Y141" s="587">
        <v>0</v>
      </c>
      <c r="Z141" s="610">
        <v>0</v>
      </c>
      <c r="AA141" s="610">
        <v>0</v>
      </c>
      <c r="AB141" s="530" t="s">
        <v>0</v>
      </c>
      <c r="AC141" s="530" t="s">
        <v>0</v>
      </c>
      <c r="AD141" s="530">
        <v>1190.43</v>
      </c>
      <c r="AE141" s="609">
        <v>186.75</v>
      </c>
      <c r="AF141" s="530">
        <v>66.78</v>
      </c>
      <c r="AG141" s="530">
        <v>1675.14</v>
      </c>
      <c r="AH141" s="530">
        <v>79</v>
      </c>
      <c r="AI141" s="531">
        <v>60111</v>
      </c>
      <c r="AJ141" s="530">
        <v>0</v>
      </c>
      <c r="AK141" s="531">
        <v>0</v>
      </c>
      <c r="AL141" s="530">
        <v>74</v>
      </c>
      <c r="AM141" s="597">
        <v>59962</v>
      </c>
      <c r="AO141" s="330"/>
      <c r="AQ141" s="370"/>
    </row>
    <row r="142" spans="1:43" s="329" customFormat="1" ht="15.75" thickBot="1" x14ac:dyDescent="0.25">
      <c r="A142" s="362" t="s">
        <v>25</v>
      </c>
      <c r="B142" s="398" t="s">
        <v>24</v>
      </c>
      <c r="C142" s="342" t="s">
        <v>779</v>
      </c>
      <c r="D142" s="328"/>
      <c r="E142" s="326">
        <v>4411915</v>
      </c>
      <c r="F142" s="326">
        <v>4769079</v>
      </c>
      <c r="G142" s="326">
        <v>11519</v>
      </c>
      <c r="H142" s="326">
        <v>12282</v>
      </c>
      <c r="I142" s="326">
        <v>4400396</v>
      </c>
      <c r="J142" s="530">
        <v>4756797</v>
      </c>
      <c r="K142" s="326">
        <v>0</v>
      </c>
      <c r="L142" s="326">
        <v>0</v>
      </c>
      <c r="M142" s="486">
        <v>20093.7</v>
      </c>
      <c r="N142" s="531">
        <v>21204.2</v>
      </c>
      <c r="O142" s="469">
        <v>95</v>
      </c>
      <c r="P142" s="469">
        <v>95.25</v>
      </c>
      <c r="Q142" s="486">
        <v>0</v>
      </c>
      <c r="R142" s="531">
        <v>0</v>
      </c>
      <c r="S142" s="486">
        <v>19089</v>
      </c>
      <c r="T142" s="536">
        <v>20197</v>
      </c>
      <c r="U142" s="327">
        <v>231.12</v>
      </c>
      <c r="V142" s="538">
        <v>236.13</v>
      </c>
      <c r="W142" s="357">
        <v>230.52</v>
      </c>
      <c r="X142" s="539">
        <v>235.52</v>
      </c>
      <c r="Y142" s="587">
        <v>0</v>
      </c>
      <c r="Z142" s="610">
        <v>0</v>
      </c>
      <c r="AA142" s="610">
        <v>0</v>
      </c>
      <c r="AB142" s="530" t="s">
        <v>0</v>
      </c>
      <c r="AC142" s="530" t="s">
        <v>0</v>
      </c>
      <c r="AD142" s="530">
        <v>1221.74</v>
      </c>
      <c r="AE142" s="609">
        <v>165.45</v>
      </c>
      <c r="AF142" s="530">
        <v>65.5</v>
      </c>
      <c r="AG142" s="530">
        <v>1688.82</v>
      </c>
      <c r="AH142" s="530">
        <v>1</v>
      </c>
      <c r="AI142" s="531">
        <v>305</v>
      </c>
      <c r="AJ142" s="530">
        <v>0</v>
      </c>
      <c r="AK142" s="531">
        <v>0</v>
      </c>
      <c r="AL142" s="530">
        <v>1</v>
      </c>
      <c r="AM142" s="597">
        <v>305</v>
      </c>
      <c r="AO142" s="330"/>
      <c r="AQ142" s="370"/>
    </row>
    <row r="143" spans="1:43" s="329" customFormat="1" ht="15.75" thickBot="1" x14ac:dyDescent="0.25">
      <c r="A143" s="362" t="s">
        <v>27</v>
      </c>
      <c r="B143" s="398" t="s">
        <v>26</v>
      </c>
      <c r="C143" s="342" t="s">
        <v>779</v>
      </c>
      <c r="D143" s="328"/>
      <c r="E143" s="326">
        <v>12403000</v>
      </c>
      <c r="F143" s="326">
        <v>12927334</v>
      </c>
      <c r="G143" s="326">
        <v>0</v>
      </c>
      <c r="H143" s="326">
        <v>0</v>
      </c>
      <c r="I143" s="326">
        <v>12403000</v>
      </c>
      <c r="J143" s="530">
        <v>12927334</v>
      </c>
      <c r="K143" s="326">
        <v>0</v>
      </c>
      <c r="L143" s="326">
        <v>0</v>
      </c>
      <c r="M143" s="486">
        <v>37760</v>
      </c>
      <c r="N143" s="531">
        <v>38241.599999999999</v>
      </c>
      <c r="O143" s="469">
        <v>98.11</v>
      </c>
      <c r="P143" s="469">
        <v>99</v>
      </c>
      <c r="Q143" s="486">
        <v>0</v>
      </c>
      <c r="R143" s="531">
        <v>0</v>
      </c>
      <c r="S143" s="486">
        <v>37046</v>
      </c>
      <c r="T143" s="536">
        <v>37859</v>
      </c>
      <c r="U143" s="327">
        <v>334.8</v>
      </c>
      <c r="V143" s="538">
        <v>341.46</v>
      </c>
      <c r="W143" s="357">
        <v>334.8</v>
      </c>
      <c r="X143" s="539">
        <v>341.46</v>
      </c>
      <c r="Y143" s="587">
        <v>0</v>
      </c>
      <c r="Z143" s="610">
        <v>0</v>
      </c>
      <c r="AA143" s="610">
        <v>0</v>
      </c>
      <c r="AB143" s="530" t="s">
        <v>0</v>
      </c>
      <c r="AC143" s="530" t="s">
        <v>0</v>
      </c>
      <c r="AD143" s="530">
        <v>1183.5</v>
      </c>
      <c r="AE143" s="609">
        <v>176.85</v>
      </c>
      <c r="AF143" s="530">
        <v>0</v>
      </c>
      <c r="AG143" s="530">
        <v>1701.81</v>
      </c>
      <c r="AH143" s="530">
        <v>0</v>
      </c>
      <c r="AI143" s="531">
        <v>0</v>
      </c>
      <c r="AJ143" s="530">
        <v>0</v>
      </c>
      <c r="AK143" s="531">
        <v>0</v>
      </c>
      <c r="AL143" s="530">
        <v>0</v>
      </c>
      <c r="AM143" s="597">
        <v>0</v>
      </c>
      <c r="AO143" s="330"/>
      <c r="AQ143" s="370"/>
    </row>
    <row r="144" spans="1:43" s="329" customFormat="1" ht="15.75" thickBot="1" x14ac:dyDescent="0.25">
      <c r="A144" s="362" t="s">
        <v>28</v>
      </c>
      <c r="B144" s="398" t="s">
        <v>211</v>
      </c>
      <c r="C144" s="342" t="s">
        <v>780</v>
      </c>
      <c r="D144" s="328"/>
      <c r="E144" s="326">
        <v>74161166</v>
      </c>
      <c r="F144" s="326">
        <v>79769486</v>
      </c>
      <c r="G144" s="326">
        <v>3071116</v>
      </c>
      <c r="H144" s="326">
        <v>3395934</v>
      </c>
      <c r="I144" s="326">
        <v>71090050</v>
      </c>
      <c r="J144" s="530">
        <v>76373552</v>
      </c>
      <c r="K144" s="326">
        <v>0</v>
      </c>
      <c r="L144" s="326">
        <v>0</v>
      </c>
      <c r="M144" s="486">
        <v>51469.1</v>
      </c>
      <c r="N144" s="531">
        <v>52791.7</v>
      </c>
      <c r="O144" s="469">
        <v>99</v>
      </c>
      <c r="P144" s="469">
        <v>98.76</v>
      </c>
      <c r="Q144" s="486">
        <v>0</v>
      </c>
      <c r="R144" s="531">
        <v>0</v>
      </c>
      <c r="S144" s="486">
        <v>50954.400000000001</v>
      </c>
      <c r="T144" s="536">
        <v>52137.1</v>
      </c>
      <c r="U144" s="327">
        <v>1455.44</v>
      </c>
      <c r="V144" s="538">
        <v>1529.99</v>
      </c>
      <c r="W144" s="357">
        <v>1395.17</v>
      </c>
      <c r="X144" s="539">
        <v>1464.86</v>
      </c>
      <c r="Y144" s="587">
        <v>2182200</v>
      </c>
      <c r="Z144" s="610">
        <v>41.855032213145726</v>
      </c>
      <c r="AA144" s="610">
        <v>3</v>
      </c>
      <c r="AB144" s="530" t="s">
        <v>0</v>
      </c>
      <c r="AC144" s="530" t="s">
        <v>0</v>
      </c>
      <c r="AD144" s="530">
        <v>0</v>
      </c>
      <c r="AE144" s="609">
        <v>165.46</v>
      </c>
      <c r="AF144" s="530">
        <v>0</v>
      </c>
      <c r="AG144" s="530">
        <v>1695.45</v>
      </c>
      <c r="AH144" s="530">
        <v>33</v>
      </c>
      <c r="AI144" s="531">
        <v>52137.1</v>
      </c>
      <c r="AJ144" s="530">
        <v>0</v>
      </c>
      <c r="AK144" s="531">
        <v>0</v>
      </c>
      <c r="AL144" s="530">
        <v>33</v>
      </c>
      <c r="AM144" s="597">
        <v>52137.1</v>
      </c>
      <c r="AO144" s="330"/>
      <c r="AQ144" s="370"/>
    </row>
    <row r="145" spans="1:43" s="329" customFormat="1" ht="15.75" thickBot="1" x14ac:dyDescent="0.25">
      <c r="A145" s="362" t="s">
        <v>30</v>
      </c>
      <c r="B145" s="398" t="s">
        <v>29</v>
      </c>
      <c r="C145" s="342" t="s">
        <v>780</v>
      </c>
      <c r="D145" s="328"/>
      <c r="E145" s="326">
        <v>1469337</v>
      </c>
      <c r="F145" s="326">
        <v>1546608</v>
      </c>
      <c r="G145" s="326">
        <v>0</v>
      </c>
      <c r="H145" s="326">
        <v>0</v>
      </c>
      <c r="I145" s="326">
        <v>1469337</v>
      </c>
      <c r="J145" s="530">
        <v>1546608</v>
      </c>
      <c r="K145" s="326">
        <v>0</v>
      </c>
      <c r="L145" s="326">
        <v>16377</v>
      </c>
      <c r="M145" s="486">
        <v>1346.9</v>
      </c>
      <c r="N145" s="531">
        <v>1350.36</v>
      </c>
      <c r="O145" s="469">
        <v>97.899999999999991</v>
      </c>
      <c r="P145" s="469">
        <v>97.899999999999991</v>
      </c>
      <c r="Q145" s="486">
        <v>0</v>
      </c>
      <c r="R145" s="531">
        <v>0</v>
      </c>
      <c r="S145" s="486">
        <v>1318.6</v>
      </c>
      <c r="T145" s="536">
        <v>1322</v>
      </c>
      <c r="U145" s="327">
        <v>1114.32</v>
      </c>
      <c r="V145" s="538">
        <v>1169.9000000000001</v>
      </c>
      <c r="W145" s="357">
        <v>1114.32</v>
      </c>
      <c r="X145" s="539">
        <v>1169.9000000000001</v>
      </c>
      <c r="Y145" s="587">
        <v>44194</v>
      </c>
      <c r="Z145" s="610">
        <v>33.429652042360061</v>
      </c>
      <c r="AA145" s="610">
        <v>3</v>
      </c>
      <c r="AB145" s="530" t="s">
        <v>0</v>
      </c>
      <c r="AC145" s="530" t="s">
        <v>0</v>
      </c>
      <c r="AD145" s="530">
        <v>0</v>
      </c>
      <c r="AE145" s="609">
        <v>176.28</v>
      </c>
      <c r="AF145" s="530">
        <v>0</v>
      </c>
      <c r="AG145" s="530">
        <v>1346.18</v>
      </c>
      <c r="AH145" s="530">
        <v>0</v>
      </c>
      <c r="AI145" s="531">
        <v>0</v>
      </c>
      <c r="AJ145" s="530">
        <v>0</v>
      </c>
      <c r="AK145" s="531">
        <v>0</v>
      </c>
      <c r="AL145" s="530">
        <v>0</v>
      </c>
      <c r="AM145" s="597">
        <v>0</v>
      </c>
      <c r="AO145" s="330"/>
      <c r="AQ145" s="370"/>
    </row>
    <row r="146" spans="1:43" s="329" customFormat="1" ht="15.75" thickBot="1" x14ac:dyDescent="0.25">
      <c r="A146" s="362" t="s">
        <v>32</v>
      </c>
      <c r="B146" s="398" t="s">
        <v>31</v>
      </c>
      <c r="C146" s="342" t="s">
        <v>953</v>
      </c>
      <c r="D146" s="328"/>
      <c r="E146" s="326">
        <v>76858000</v>
      </c>
      <c r="F146" s="326">
        <v>82696000</v>
      </c>
      <c r="G146" s="326">
        <v>0</v>
      </c>
      <c r="H146" s="326">
        <v>0</v>
      </c>
      <c r="I146" s="326">
        <v>76858000</v>
      </c>
      <c r="J146" s="530">
        <v>82696000</v>
      </c>
      <c r="K146" s="326">
        <v>21989000</v>
      </c>
      <c r="L146" s="326">
        <v>21909000</v>
      </c>
      <c r="M146" s="486">
        <v>77669.7</v>
      </c>
      <c r="N146" s="531">
        <v>79597.45</v>
      </c>
      <c r="O146" s="469">
        <v>97</v>
      </c>
      <c r="P146" s="469">
        <v>97</v>
      </c>
      <c r="Q146" s="486">
        <v>0</v>
      </c>
      <c r="R146" s="531">
        <v>0</v>
      </c>
      <c r="S146" s="486">
        <v>75339.600000000006</v>
      </c>
      <c r="T146" s="536">
        <v>77209.5</v>
      </c>
      <c r="U146" s="327">
        <v>1020.15</v>
      </c>
      <c r="V146" s="538">
        <v>1071.06</v>
      </c>
      <c r="W146" s="357">
        <v>1020.15</v>
      </c>
      <c r="X146" s="539">
        <v>1071.06</v>
      </c>
      <c r="Y146" s="587">
        <v>2362900</v>
      </c>
      <c r="Z146" s="610">
        <v>30.603746948238236</v>
      </c>
      <c r="AA146" s="610">
        <v>3</v>
      </c>
      <c r="AB146" s="530" t="s">
        <v>0</v>
      </c>
      <c r="AC146" s="530" t="s">
        <v>0</v>
      </c>
      <c r="AD146" s="530">
        <v>280.02</v>
      </c>
      <c r="AE146" s="609">
        <v>0</v>
      </c>
      <c r="AF146" s="530">
        <v>0</v>
      </c>
      <c r="AG146" s="530">
        <v>1351.08</v>
      </c>
      <c r="AH146" s="530">
        <v>0</v>
      </c>
      <c r="AI146" s="531">
        <v>0</v>
      </c>
      <c r="AJ146" s="530">
        <v>0</v>
      </c>
      <c r="AK146" s="531">
        <v>0</v>
      </c>
      <c r="AL146" s="530">
        <v>0</v>
      </c>
      <c r="AM146" s="597">
        <v>0</v>
      </c>
      <c r="AO146" s="330"/>
      <c r="AQ146" s="370"/>
    </row>
    <row r="147" spans="1:43" s="329" customFormat="1" ht="15.75" thickBot="1" x14ac:dyDescent="0.25">
      <c r="A147" s="362" t="s">
        <v>88</v>
      </c>
      <c r="B147" s="398" t="s">
        <v>212</v>
      </c>
      <c r="C147" s="342" t="s">
        <v>953</v>
      </c>
      <c r="D147" s="328"/>
      <c r="E147" s="326">
        <v>74269182</v>
      </c>
      <c r="F147" s="326">
        <v>76381435</v>
      </c>
      <c r="G147" s="326">
        <v>0</v>
      </c>
      <c r="H147" s="326">
        <v>0</v>
      </c>
      <c r="I147" s="326">
        <v>74269182</v>
      </c>
      <c r="J147" s="530">
        <v>76381435</v>
      </c>
      <c r="K147" s="326">
        <v>12953966.92</v>
      </c>
      <c r="L147" s="326">
        <v>13116196</v>
      </c>
      <c r="M147" s="486">
        <v>96788.800000000003</v>
      </c>
      <c r="N147" s="531">
        <v>97630.2</v>
      </c>
      <c r="O147" s="469">
        <v>98</v>
      </c>
      <c r="P147" s="469">
        <v>98</v>
      </c>
      <c r="Q147" s="486">
        <v>50</v>
      </c>
      <c r="R147" s="531">
        <v>48.4</v>
      </c>
      <c r="S147" s="486">
        <v>94903</v>
      </c>
      <c r="T147" s="536">
        <v>95726</v>
      </c>
      <c r="U147" s="327">
        <v>782.58</v>
      </c>
      <c r="V147" s="538">
        <v>797.92</v>
      </c>
      <c r="W147" s="357">
        <v>782.58</v>
      </c>
      <c r="X147" s="539">
        <v>797.92</v>
      </c>
      <c r="Y147" s="587">
        <v>0</v>
      </c>
      <c r="Z147" s="610">
        <v>0</v>
      </c>
      <c r="AA147" s="610">
        <v>0</v>
      </c>
      <c r="AB147" s="530" t="s">
        <v>0</v>
      </c>
      <c r="AC147" s="530" t="s">
        <v>0</v>
      </c>
      <c r="AD147" s="530">
        <v>280.02</v>
      </c>
      <c r="AE147" s="609">
        <v>0</v>
      </c>
      <c r="AF147" s="530">
        <v>0</v>
      </c>
      <c r="AG147" s="530">
        <v>1077.94</v>
      </c>
      <c r="AH147" s="530">
        <v>0</v>
      </c>
      <c r="AI147" s="531">
        <v>0</v>
      </c>
      <c r="AJ147" s="530">
        <v>0</v>
      </c>
      <c r="AK147" s="531">
        <v>0</v>
      </c>
      <c r="AL147" s="530">
        <v>0</v>
      </c>
      <c r="AM147" s="597">
        <v>0</v>
      </c>
      <c r="AO147" s="330"/>
      <c r="AQ147" s="370"/>
    </row>
    <row r="148" spans="1:43" s="329" customFormat="1" ht="15.75" thickBot="1" x14ac:dyDescent="0.25">
      <c r="A148" s="362" t="s">
        <v>90</v>
      </c>
      <c r="B148" s="398" t="s">
        <v>89</v>
      </c>
      <c r="C148" s="342" t="s">
        <v>779</v>
      </c>
      <c r="D148" s="328"/>
      <c r="E148" s="326">
        <v>6836470</v>
      </c>
      <c r="F148" s="326">
        <v>7059660</v>
      </c>
      <c r="G148" s="326">
        <v>582340</v>
      </c>
      <c r="H148" s="326">
        <v>644510</v>
      </c>
      <c r="I148" s="326">
        <v>6254130</v>
      </c>
      <c r="J148" s="530">
        <v>6415150</v>
      </c>
      <c r="K148" s="326">
        <v>0</v>
      </c>
      <c r="L148" s="326">
        <v>0</v>
      </c>
      <c r="M148" s="486">
        <v>31230.799999999999</v>
      </c>
      <c r="N148" s="531">
        <v>32035</v>
      </c>
      <c r="O148" s="469">
        <v>97.5</v>
      </c>
      <c r="P148" s="469">
        <v>97.5</v>
      </c>
      <c r="Q148" s="486">
        <v>0</v>
      </c>
      <c r="R148" s="531">
        <v>0</v>
      </c>
      <c r="S148" s="486">
        <v>30450</v>
      </c>
      <c r="T148" s="536">
        <v>31234.1</v>
      </c>
      <c r="U148" s="327">
        <v>224.51</v>
      </c>
      <c r="V148" s="538">
        <v>226.02</v>
      </c>
      <c r="W148" s="357">
        <v>205.39</v>
      </c>
      <c r="X148" s="539">
        <v>205.39</v>
      </c>
      <c r="Y148" s="587">
        <v>0</v>
      </c>
      <c r="Z148" s="610">
        <v>0</v>
      </c>
      <c r="AA148" s="610">
        <v>0</v>
      </c>
      <c r="AB148" s="530" t="s">
        <v>0</v>
      </c>
      <c r="AC148" s="530" t="s">
        <v>0</v>
      </c>
      <c r="AD148" s="530">
        <v>1166.5899999999999</v>
      </c>
      <c r="AE148" s="609">
        <v>209.04</v>
      </c>
      <c r="AF148" s="530">
        <v>0</v>
      </c>
      <c r="AG148" s="530">
        <v>1601.6499999999999</v>
      </c>
      <c r="AH148" s="530">
        <v>26</v>
      </c>
      <c r="AI148" s="531">
        <v>15471</v>
      </c>
      <c r="AJ148" s="530">
        <v>0</v>
      </c>
      <c r="AK148" s="531">
        <v>0</v>
      </c>
      <c r="AL148" s="530">
        <v>25</v>
      </c>
      <c r="AM148" s="597">
        <v>15438</v>
      </c>
      <c r="AO148" s="330"/>
      <c r="AQ148" s="370"/>
    </row>
    <row r="149" spans="1:43" s="329" customFormat="1" ht="15.75" thickBot="1" x14ac:dyDescent="0.25">
      <c r="A149" s="362" t="s">
        <v>91</v>
      </c>
      <c r="B149" s="398" t="s">
        <v>54</v>
      </c>
      <c r="C149" s="342" t="s">
        <v>779</v>
      </c>
      <c r="D149" s="328"/>
      <c r="E149" s="326">
        <v>7974340</v>
      </c>
      <c r="F149" s="326">
        <v>8469170</v>
      </c>
      <c r="G149" s="326">
        <v>1973409</v>
      </c>
      <c r="H149" s="326">
        <v>2138979</v>
      </c>
      <c r="I149" s="326">
        <v>6000931</v>
      </c>
      <c r="J149" s="530">
        <v>6330191</v>
      </c>
      <c r="K149" s="326">
        <v>2641530</v>
      </c>
      <c r="L149" s="326">
        <v>2675890</v>
      </c>
      <c r="M149" s="486">
        <v>48691.6</v>
      </c>
      <c r="N149" s="531">
        <v>49549</v>
      </c>
      <c r="O149" s="469">
        <v>97.5</v>
      </c>
      <c r="P149" s="469">
        <v>97.5</v>
      </c>
      <c r="Q149" s="486">
        <v>465.6</v>
      </c>
      <c r="R149" s="531">
        <v>464.1</v>
      </c>
      <c r="S149" s="486">
        <v>47939.9</v>
      </c>
      <c r="T149" s="536">
        <v>48774.400000000001</v>
      </c>
      <c r="U149" s="327">
        <v>166.34</v>
      </c>
      <c r="V149" s="538">
        <v>173.64</v>
      </c>
      <c r="W149" s="357">
        <v>125.18</v>
      </c>
      <c r="X149" s="539">
        <v>129.79</v>
      </c>
      <c r="Y149" s="587">
        <v>0</v>
      </c>
      <c r="Z149" s="610">
        <v>0</v>
      </c>
      <c r="AA149" s="610">
        <v>0</v>
      </c>
      <c r="AB149" s="530" t="s">
        <v>0</v>
      </c>
      <c r="AC149" s="530" t="s">
        <v>0</v>
      </c>
      <c r="AD149" s="530">
        <v>1247.94</v>
      </c>
      <c r="AE149" s="609">
        <v>217.17</v>
      </c>
      <c r="AF149" s="530">
        <v>0</v>
      </c>
      <c r="AG149" s="530">
        <v>1638.75</v>
      </c>
      <c r="AH149" s="530">
        <v>101</v>
      </c>
      <c r="AI149" s="531">
        <v>38913.300000000003</v>
      </c>
      <c r="AJ149" s="530">
        <v>0</v>
      </c>
      <c r="AK149" s="531">
        <v>0</v>
      </c>
      <c r="AL149" s="530">
        <v>87</v>
      </c>
      <c r="AM149" s="597">
        <v>38135</v>
      </c>
      <c r="AO149" s="330"/>
      <c r="AQ149" s="370"/>
    </row>
    <row r="150" spans="1:43" s="329" customFormat="1" ht="15.75" thickBot="1" x14ac:dyDescent="0.25">
      <c r="A150" s="362" t="s">
        <v>92</v>
      </c>
      <c r="B150" s="398" t="s">
        <v>55</v>
      </c>
      <c r="C150" s="342" t="s">
        <v>780</v>
      </c>
      <c r="D150" s="328"/>
      <c r="E150" s="326">
        <v>68808024</v>
      </c>
      <c r="F150" s="326">
        <v>74616586</v>
      </c>
      <c r="G150" s="326">
        <v>0</v>
      </c>
      <c r="H150" s="326">
        <v>0</v>
      </c>
      <c r="I150" s="326">
        <v>68808024</v>
      </c>
      <c r="J150" s="530">
        <v>74616586</v>
      </c>
      <c r="K150" s="326">
        <v>391880</v>
      </c>
      <c r="L150" s="326">
        <v>402149</v>
      </c>
      <c r="M150" s="486">
        <v>60350.7</v>
      </c>
      <c r="N150" s="531">
        <v>61330.2</v>
      </c>
      <c r="O150" s="469">
        <v>94.39</v>
      </c>
      <c r="P150" s="469">
        <v>95.936400000000006</v>
      </c>
      <c r="Q150" s="486">
        <v>0</v>
      </c>
      <c r="R150" s="531">
        <v>0</v>
      </c>
      <c r="S150" s="486">
        <v>56965</v>
      </c>
      <c r="T150" s="536">
        <v>58838</v>
      </c>
      <c r="U150" s="327">
        <v>1207.9000000000001</v>
      </c>
      <c r="V150" s="538">
        <v>1268.17</v>
      </c>
      <c r="W150" s="357">
        <v>1207.9000000000001</v>
      </c>
      <c r="X150" s="539">
        <v>1268.17</v>
      </c>
      <c r="Y150" s="587">
        <v>2131701</v>
      </c>
      <c r="Z150" s="610">
        <v>36.230004418912948</v>
      </c>
      <c r="AA150" s="610">
        <v>3</v>
      </c>
      <c r="AB150" s="530" t="s">
        <v>0</v>
      </c>
      <c r="AC150" s="530" t="s">
        <v>0</v>
      </c>
      <c r="AD150" s="530">
        <v>0</v>
      </c>
      <c r="AE150" s="609">
        <v>187.33</v>
      </c>
      <c r="AF150" s="530">
        <v>80.150000000000006</v>
      </c>
      <c r="AG150" s="530">
        <v>1535.65</v>
      </c>
      <c r="AH150" s="530">
        <v>0</v>
      </c>
      <c r="AI150" s="531">
        <v>0</v>
      </c>
      <c r="AJ150" s="530">
        <v>0</v>
      </c>
      <c r="AK150" s="531">
        <v>0</v>
      </c>
      <c r="AL150" s="530">
        <v>0</v>
      </c>
      <c r="AM150" s="597">
        <v>0</v>
      </c>
      <c r="AO150" s="330"/>
      <c r="AQ150" s="370"/>
    </row>
    <row r="151" spans="1:43" s="329" customFormat="1" ht="15.75" thickBot="1" x14ac:dyDescent="0.25">
      <c r="A151" s="362" t="s">
        <v>93</v>
      </c>
      <c r="B151" s="398" t="s">
        <v>56</v>
      </c>
      <c r="C151" s="342" t="s">
        <v>951</v>
      </c>
      <c r="D151" s="328"/>
      <c r="E151" s="326">
        <v>84921305</v>
      </c>
      <c r="F151" s="326">
        <v>90425062</v>
      </c>
      <c r="G151" s="326">
        <v>0</v>
      </c>
      <c r="H151" s="326">
        <v>0</v>
      </c>
      <c r="I151" s="326">
        <v>84921305</v>
      </c>
      <c r="J151" s="530">
        <v>90425062</v>
      </c>
      <c r="K151" s="326">
        <v>570937.29</v>
      </c>
      <c r="L151" s="326">
        <v>562397.39</v>
      </c>
      <c r="M151" s="486">
        <v>60644.800000000003</v>
      </c>
      <c r="N151" s="531">
        <v>61508.7</v>
      </c>
      <c r="O151" s="469">
        <v>99.2</v>
      </c>
      <c r="P151" s="469">
        <v>99.2</v>
      </c>
      <c r="Q151" s="486">
        <v>186.4</v>
      </c>
      <c r="R151" s="531">
        <v>186.4</v>
      </c>
      <c r="S151" s="486">
        <v>60346</v>
      </c>
      <c r="T151" s="536">
        <v>61203</v>
      </c>
      <c r="U151" s="327">
        <v>1407.24</v>
      </c>
      <c r="V151" s="538">
        <v>1477.46</v>
      </c>
      <c r="W151" s="357">
        <v>1407.24</v>
      </c>
      <c r="X151" s="539">
        <v>1477.46</v>
      </c>
      <c r="Y151" s="587">
        <v>2583379</v>
      </c>
      <c r="Z151" s="610">
        <v>42.210006045455287</v>
      </c>
      <c r="AA151" s="610">
        <v>3</v>
      </c>
      <c r="AB151" s="530" t="s">
        <v>0</v>
      </c>
      <c r="AC151" s="530" t="s">
        <v>0</v>
      </c>
      <c r="AD151" s="530">
        <v>280.02</v>
      </c>
      <c r="AE151" s="609">
        <v>0</v>
      </c>
      <c r="AF151" s="530">
        <v>0</v>
      </c>
      <c r="AG151" s="530">
        <v>1757.48</v>
      </c>
      <c r="AH151" s="530">
        <v>0</v>
      </c>
      <c r="AI151" s="531">
        <v>0</v>
      </c>
      <c r="AJ151" s="530">
        <v>0</v>
      </c>
      <c r="AK151" s="531">
        <v>0</v>
      </c>
      <c r="AL151" s="530">
        <v>0</v>
      </c>
      <c r="AM151" s="597">
        <v>0</v>
      </c>
      <c r="AO151" s="330"/>
      <c r="AQ151" s="370"/>
    </row>
    <row r="152" spans="1:43" s="329" customFormat="1" ht="15.75" thickBot="1" x14ac:dyDescent="0.25">
      <c r="A152" s="362" t="s">
        <v>95</v>
      </c>
      <c r="B152" s="398" t="s">
        <v>94</v>
      </c>
      <c r="C152" s="342" t="s">
        <v>848</v>
      </c>
      <c r="D152" s="328"/>
      <c r="E152" s="326">
        <v>149913260</v>
      </c>
      <c r="F152" s="326">
        <v>160285927</v>
      </c>
      <c r="G152" s="326">
        <v>557261</v>
      </c>
      <c r="H152" s="326">
        <v>734927</v>
      </c>
      <c r="I152" s="326">
        <v>149355999</v>
      </c>
      <c r="J152" s="530">
        <v>159551000</v>
      </c>
      <c r="K152" s="326">
        <v>18994407</v>
      </c>
      <c r="L152" s="326">
        <v>18813708</v>
      </c>
      <c r="M152" s="486">
        <v>115470.08</v>
      </c>
      <c r="N152" s="531">
        <v>117421</v>
      </c>
      <c r="O152" s="469">
        <v>98.197645499999993</v>
      </c>
      <c r="P152" s="469">
        <v>98.254477478474882</v>
      </c>
      <c r="Q152" s="486">
        <v>0</v>
      </c>
      <c r="R152" s="531">
        <v>0</v>
      </c>
      <c r="S152" s="486">
        <v>113388.9</v>
      </c>
      <c r="T152" s="536">
        <v>115371.4</v>
      </c>
      <c r="U152" s="327">
        <v>1322.12</v>
      </c>
      <c r="V152" s="538">
        <v>1389.3</v>
      </c>
      <c r="W152" s="357">
        <v>1317.2</v>
      </c>
      <c r="X152" s="539">
        <v>1382.93</v>
      </c>
      <c r="Y152" s="587">
        <v>4559016</v>
      </c>
      <c r="Z152" s="610">
        <v>39.515997898959363</v>
      </c>
      <c r="AA152" s="610">
        <v>3</v>
      </c>
      <c r="AB152" s="530" t="s">
        <v>1038</v>
      </c>
      <c r="AC152" s="530" t="s">
        <v>1038</v>
      </c>
      <c r="AD152" s="530">
        <v>0</v>
      </c>
      <c r="AE152" s="609">
        <v>150.94999999999999</v>
      </c>
      <c r="AF152" s="530">
        <v>60.9</v>
      </c>
      <c r="AG152" s="530">
        <v>1601.15</v>
      </c>
      <c r="AH152" s="530">
        <v>5</v>
      </c>
      <c r="AI152" s="531">
        <v>33401.599999999999</v>
      </c>
      <c r="AJ152" s="530">
        <v>0</v>
      </c>
      <c r="AK152" s="531">
        <v>0</v>
      </c>
      <c r="AL152" s="530">
        <v>5</v>
      </c>
      <c r="AM152" s="597">
        <v>33401.599999999999</v>
      </c>
      <c r="AO152" s="330"/>
      <c r="AQ152" s="370"/>
    </row>
    <row r="153" spans="1:43" s="329" customFormat="1" ht="15.75" thickBot="1" x14ac:dyDescent="0.25">
      <c r="A153" s="362" t="s">
        <v>97</v>
      </c>
      <c r="B153" s="398" t="s">
        <v>96</v>
      </c>
      <c r="C153" s="342" t="s">
        <v>848</v>
      </c>
      <c r="D153" s="328"/>
      <c r="E153" s="326">
        <v>44238027</v>
      </c>
      <c r="F153" s="326">
        <v>47483129</v>
      </c>
      <c r="G153" s="326">
        <v>1004956</v>
      </c>
      <c r="H153" s="326">
        <v>1095524</v>
      </c>
      <c r="I153" s="326">
        <v>43233071</v>
      </c>
      <c r="J153" s="530">
        <v>46387605</v>
      </c>
      <c r="K153" s="326">
        <v>18563678</v>
      </c>
      <c r="L153" s="326">
        <v>17369407</v>
      </c>
      <c r="M153" s="486">
        <v>34220</v>
      </c>
      <c r="N153" s="531">
        <v>34971</v>
      </c>
      <c r="O153" s="469">
        <v>97.498499999999993</v>
      </c>
      <c r="P153" s="469">
        <v>97.500900000000001</v>
      </c>
      <c r="Q153" s="486">
        <v>0</v>
      </c>
      <c r="R153" s="531">
        <v>0</v>
      </c>
      <c r="S153" s="486">
        <v>33364</v>
      </c>
      <c r="T153" s="536">
        <v>34097</v>
      </c>
      <c r="U153" s="327">
        <v>1325.92</v>
      </c>
      <c r="V153" s="538">
        <v>1392.59</v>
      </c>
      <c r="W153" s="357">
        <v>1295.8</v>
      </c>
      <c r="X153" s="539">
        <v>1360.46</v>
      </c>
      <c r="Y153" s="587">
        <v>1325350</v>
      </c>
      <c r="Z153" s="610">
        <v>38.869988562043581</v>
      </c>
      <c r="AA153" s="610">
        <v>3</v>
      </c>
      <c r="AB153" s="530" t="s">
        <v>0</v>
      </c>
      <c r="AC153" s="530" t="s">
        <v>0</v>
      </c>
      <c r="AD153" s="530">
        <v>0</v>
      </c>
      <c r="AE153" s="609">
        <v>165.97</v>
      </c>
      <c r="AF153" s="530">
        <v>74.34</v>
      </c>
      <c r="AG153" s="530">
        <v>1632.8999999999999</v>
      </c>
      <c r="AH153" s="530">
        <v>5</v>
      </c>
      <c r="AI153" s="531">
        <v>13933</v>
      </c>
      <c r="AJ153" s="530">
        <v>0</v>
      </c>
      <c r="AK153" s="531">
        <v>0</v>
      </c>
      <c r="AL153" s="530">
        <v>5</v>
      </c>
      <c r="AM153" s="597">
        <v>13933</v>
      </c>
      <c r="AO153" s="330"/>
      <c r="AQ153" s="370"/>
    </row>
    <row r="154" spans="1:43" s="329" customFormat="1" ht="15.75" thickBot="1" x14ac:dyDescent="0.25">
      <c r="A154" s="362" t="s">
        <v>99</v>
      </c>
      <c r="B154" s="398" t="s">
        <v>98</v>
      </c>
      <c r="C154" s="342" t="s">
        <v>953</v>
      </c>
      <c r="D154" s="328"/>
      <c r="E154" s="326">
        <v>98909285</v>
      </c>
      <c r="F154" s="326">
        <v>106643272</v>
      </c>
      <c r="G154" s="326">
        <v>0</v>
      </c>
      <c r="H154" s="326">
        <v>0</v>
      </c>
      <c r="I154" s="326">
        <v>98909285</v>
      </c>
      <c r="J154" s="530">
        <v>106643272</v>
      </c>
      <c r="K154" s="326">
        <v>3873087</v>
      </c>
      <c r="L154" s="326">
        <v>3804723</v>
      </c>
      <c r="M154" s="486">
        <v>104444.51</v>
      </c>
      <c r="N154" s="531">
        <v>107258.72</v>
      </c>
      <c r="O154" s="469">
        <v>96.5</v>
      </c>
      <c r="P154" s="469">
        <v>96.5</v>
      </c>
      <c r="Q154" s="486">
        <v>0</v>
      </c>
      <c r="R154" s="531">
        <v>0</v>
      </c>
      <c r="S154" s="486">
        <v>100789</v>
      </c>
      <c r="T154" s="536">
        <v>103504.7</v>
      </c>
      <c r="U154" s="327">
        <v>981.35</v>
      </c>
      <c r="V154" s="538">
        <v>1030.32</v>
      </c>
      <c r="W154" s="357">
        <v>981.35</v>
      </c>
      <c r="X154" s="539">
        <v>1030.32</v>
      </c>
      <c r="Y154" s="587">
        <v>3047000</v>
      </c>
      <c r="Z154" s="610">
        <v>29.438276715936571</v>
      </c>
      <c r="AA154" s="610">
        <v>3</v>
      </c>
      <c r="AB154" s="530" t="s">
        <v>0</v>
      </c>
      <c r="AC154" s="530" t="s">
        <v>0</v>
      </c>
      <c r="AD154" s="530">
        <v>280.02</v>
      </c>
      <c r="AE154" s="609">
        <v>0</v>
      </c>
      <c r="AF154" s="530">
        <v>0</v>
      </c>
      <c r="AG154" s="530">
        <v>1310.3399999999999</v>
      </c>
      <c r="AH154" s="530">
        <v>0</v>
      </c>
      <c r="AI154" s="531">
        <v>0</v>
      </c>
      <c r="AJ154" s="530">
        <v>0</v>
      </c>
      <c r="AK154" s="531">
        <v>0</v>
      </c>
      <c r="AL154" s="530">
        <v>0</v>
      </c>
      <c r="AM154" s="597">
        <v>0</v>
      </c>
      <c r="AO154" s="330"/>
      <c r="AQ154" s="370"/>
    </row>
    <row r="155" spans="1:43" s="329" customFormat="1" ht="15.75" thickBot="1" x14ac:dyDescent="0.25">
      <c r="A155" s="362" t="s">
        <v>101</v>
      </c>
      <c r="B155" s="398" t="s">
        <v>100</v>
      </c>
      <c r="C155" s="342" t="s">
        <v>779</v>
      </c>
      <c r="D155" s="328"/>
      <c r="E155" s="326">
        <v>8841485</v>
      </c>
      <c r="F155" s="326">
        <v>9208719</v>
      </c>
      <c r="G155" s="326">
        <v>545485</v>
      </c>
      <c r="H155" s="326">
        <v>585719</v>
      </c>
      <c r="I155" s="326">
        <v>8296000</v>
      </c>
      <c r="J155" s="530">
        <v>8623000</v>
      </c>
      <c r="K155" s="326">
        <v>0</v>
      </c>
      <c r="L155" s="326">
        <v>0</v>
      </c>
      <c r="M155" s="486">
        <v>40232.26</v>
      </c>
      <c r="N155" s="531">
        <v>40840</v>
      </c>
      <c r="O155" s="469">
        <v>98.677000000000007</v>
      </c>
      <c r="P155" s="469">
        <v>98.677700000000002</v>
      </c>
      <c r="Q155" s="486">
        <v>0</v>
      </c>
      <c r="R155" s="531">
        <v>0</v>
      </c>
      <c r="S155" s="486">
        <v>39700</v>
      </c>
      <c r="T155" s="536">
        <v>40300</v>
      </c>
      <c r="U155" s="327">
        <v>222.71</v>
      </c>
      <c r="V155" s="538">
        <v>228.5</v>
      </c>
      <c r="W155" s="357">
        <v>208.97</v>
      </c>
      <c r="X155" s="539">
        <v>213.97</v>
      </c>
      <c r="Y155" s="587">
        <v>0</v>
      </c>
      <c r="Z155" s="610">
        <v>0</v>
      </c>
      <c r="AA155" s="610">
        <v>0</v>
      </c>
      <c r="AB155" s="530" t="s">
        <v>0</v>
      </c>
      <c r="AC155" s="530" t="s">
        <v>0</v>
      </c>
      <c r="AD155" s="530">
        <v>1221.74</v>
      </c>
      <c r="AE155" s="609">
        <v>165.45</v>
      </c>
      <c r="AF155" s="530">
        <v>65.5</v>
      </c>
      <c r="AG155" s="530">
        <v>1681.19</v>
      </c>
      <c r="AH155" s="530">
        <v>38</v>
      </c>
      <c r="AI155" s="531">
        <v>23849.200000000001</v>
      </c>
      <c r="AJ155" s="530">
        <v>0</v>
      </c>
      <c r="AK155" s="531">
        <v>0</v>
      </c>
      <c r="AL155" s="530">
        <v>35</v>
      </c>
      <c r="AM155" s="597">
        <v>23718.400000000001</v>
      </c>
      <c r="AO155" s="330"/>
      <c r="AQ155" s="370"/>
    </row>
    <row r="156" spans="1:43" s="329" customFormat="1" ht="15.75" thickBot="1" x14ac:dyDescent="0.25">
      <c r="A156" s="362" t="s">
        <v>103</v>
      </c>
      <c r="B156" s="398" t="s">
        <v>102</v>
      </c>
      <c r="C156" s="342" t="s">
        <v>848</v>
      </c>
      <c r="D156" s="328"/>
      <c r="E156" s="326">
        <v>266970249</v>
      </c>
      <c r="F156" s="326">
        <v>285074367</v>
      </c>
      <c r="G156" s="326">
        <v>1657859</v>
      </c>
      <c r="H156" s="326">
        <v>1837651</v>
      </c>
      <c r="I156" s="326">
        <v>265312390</v>
      </c>
      <c r="J156" s="530">
        <v>283236716</v>
      </c>
      <c r="K156" s="326">
        <v>36567118</v>
      </c>
      <c r="L156" s="326">
        <v>36334964</v>
      </c>
      <c r="M156" s="486">
        <v>220470.6</v>
      </c>
      <c r="N156" s="531">
        <v>224178.3</v>
      </c>
      <c r="O156" s="469">
        <v>99</v>
      </c>
      <c r="P156" s="469">
        <v>99</v>
      </c>
      <c r="Q156" s="486">
        <v>1.2</v>
      </c>
      <c r="R156" s="531">
        <v>1.2</v>
      </c>
      <c r="S156" s="486">
        <v>218267.1</v>
      </c>
      <c r="T156" s="536">
        <v>221937.7</v>
      </c>
      <c r="U156" s="327">
        <v>1223.1400000000001</v>
      </c>
      <c r="V156" s="538">
        <v>1284.48</v>
      </c>
      <c r="W156" s="357">
        <v>1215.54</v>
      </c>
      <c r="X156" s="539">
        <v>1276.2</v>
      </c>
      <c r="Y156" s="587">
        <v>8091849</v>
      </c>
      <c r="Z156" s="610">
        <v>36.460002063642179</v>
      </c>
      <c r="AA156" s="610">
        <v>3</v>
      </c>
      <c r="AB156" s="530" t="s">
        <v>0</v>
      </c>
      <c r="AC156" s="530" t="s">
        <v>0</v>
      </c>
      <c r="AD156" s="530">
        <v>0</v>
      </c>
      <c r="AE156" s="609">
        <v>150.94999999999999</v>
      </c>
      <c r="AF156" s="530">
        <v>60.9</v>
      </c>
      <c r="AG156" s="530">
        <v>1496.3300000000002</v>
      </c>
      <c r="AH156" s="530">
        <v>34</v>
      </c>
      <c r="AI156" s="531">
        <v>61175.6</v>
      </c>
      <c r="AJ156" s="530">
        <v>0</v>
      </c>
      <c r="AK156" s="531">
        <v>0</v>
      </c>
      <c r="AL156" s="530">
        <v>32</v>
      </c>
      <c r="AM156" s="597">
        <v>61140.5</v>
      </c>
      <c r="AO156" s="330"/>
      <c r="AQ156" s="370"/>
    </row>
    <row r="157" spans="1:43" s="329" customFormat="1" ht="15.75" thickBot="1" x14ac:dyDescent="0.25">
      <c r="A157" s="362" t="s">
        <v>104</v>
      </c>
      <c r="B157" s="398" t="s">
        <v>57</v>
      </c>
      <c r="C157" s="342" t="s">
        <v>780</v>
      </c>
      <c r="D157" s="328"/>
      <c r="E157" s="326">
        <v>93705600</v>
      </c>
      <c r="F157" s="326">
        <v>100691200</v>
      </c>
      <c r="G157" s="326">
        <v>0</v>
      </c>
      <c r="H157" s="326">
        <v>0</v>
      </c>
      <c r="I157" s="326">
        <v>93705600</v>
      </c>
      <c r="J157" s="530">
        <v>100691200</v>
      </c>
      <c r="K157" s="326">
        <v>79135</v>
      </c>
      <c r="L157" s="326">
        <v>81022</v>
      </c>
      <c r="M157" s="486">
        <v>70799</v>
      </c>
      <c r="N157" s="531">
        <v>72455.600000000006</v>
      </c>
      <c r="O157" s="469">
        <v>97.75</v>
      </c>
      <c r="P157" s="469">
        <v>97.749499999999998</v>
      </c>
      <c r="Q157" s="486">
        <v>0</v>
      </c>
      <c r="R157" s="531">
        <v>0</v>
      </c>
      <c r="S157" s="486">
        <v>69206</v>
      </c>
      <c r="T157" s="536">
        <v>70825</v>
      </c>
      <c r="U157" s="327">
        <v>1354.01</v>
      </c>
      <c r="V157" s="538">
        <v>1421.69</v>
      </c>
      <c r="W157" s="357">
        <v>1354.01</v>
      </c>
      <c r="X157" s="539">
        <v>1421.69</v>
      </c>
      <c r="Y157" s="587">
        <v>2876200</v>
      </c>
      <c r="Z157" s="610">
        <v>40.609954112248502</v>
      </c>
      <c r="AA157" s="610">
        <v>3</v>
      </c>
      <c r="AB157" s="530" t="s">
        <v>0</v>
      </c>
      <c r="AC157" s="530" t="s">
        <v>0</v>
      </c>
      <c r="AD157" s="530">
        <v>0</v>
      </c>
      <c r="AE157" s="609">
        <v>187.23</v>
      </c>
      <c r="AF157" s="530">
        <v>62.84</v>
      </c>
      <c r="AG157" s="530">
        <v>1671.76</v>
      </c>
      <c r="AH157" s="530">
        <v>0</v>
      </c>
      <c r="AI157" s="531">
        <v>0</v>
      </c>
      <c r="AJ157" s="530">
        <v>0</v>
      </c>
      <c r="AK157" s="531">
        <v>0</v>
      </c>
      <c r="AL157" s="530">
        <v>0</v>
      </c>
      <c r="AM157" s="597">
        <v>0</v>
      </c>
      <c r="AO157" s="330"/>
      <c r="AQ157" s="370"/>
    </row>
    <row r="158" spans="1:43" s="329" customFormat="1" ht="15.75" thickBot="1" x14ac:dyDescent="0.25">
      <c r="A158" s="362" t="s">
        <v>106</v>
      </c>
      <c r="B158" s="398" t="s">
        <v>105</v>
      </c>
      <c r="C158" s="342" t="s">
        <v>779</v>
      </c>
      <c r="D158" s="328"/>
      <c r="E158" s="326">
        <v>9894460</v>
      </c>
      <c r="F158" s="326">
        <v>10366864</v>
      </c>
      <c r="G158" s="326">
        <v>3071160</v>
      </c>
      <c r="H158" s="326">
        <v>3277664</v>
      </c>
      <c r="I158" s="326">
        <v>6823300</v>
      </c>
      <c r="J158" s="530">
        <v>7089200</v>
      </c>
      <c r="K158" s="326">
        <v>97000</v>
      </c>
      <c r="L158" s="326">
        <v>0</v>
      </c>
      <c r="M158" s="486">
        <v>36527.699999999997</v>
      </c>
      <c r="N158" s="531">
        <v>37011.800000000003</v>
      </c>
      <c r="O158" s="469">
        <v>98</v>
      </c>
      <c r="P158" s="469">
        <v>98.2</v>
      </c>
      <c r="Q158" s="486">
        <v>0</v>
      </c>
      <c r="R158" s="531">
        <v>0</v>
      </c>
      <c r="S158" s="486">
        <v>35797.1</v>
      </c>
      <c r="T158" s="536">
        <v>36345.599999999999</v>
      </c>
      <c r="U158" s="327">
        <v>276.39999999999998</v>
      </c>
      <c r="V158" s="538">
        <v>285.23</v>
      </c>
      <c r="W158" s="357">
        <v>190.61</v>
      </c>
      <c r="X158" s="539">
        <v>195.05</v>
      </c>
      <c r="Y158" s="587">
        <v>0</v>
      </c>
      <c r="Z158" s="610">
        <v>0</v>
      </c>
      <c r="AA158" s="610">
        <v>0</v>
      </c>
      <c r="AB158" s="530" t="s">
        <v>0</v>
      </c>
      <c r="AC158" s="530" t="s">
        <v>0</v>
      </c>
      <c r="AD158" s="530">
        <v>1314.36</v>
      </c>
      <c r="AE158" s="609">
        <v>153.91</v>
      </c>
      <c r="AF158" s="530">
        <v>88.4</v>
      </c>
      <c r="AG158" s="530">
        <v>1841.9</v>
      </c>
      <c r="AH158" s="530">
        <v>28</v>
      </c>
      <c r="AI158" s="531">
        <v>36345.599999999999</v>
      </c>
      <c r="AJ158" s="530">
        <v>0</v>
      </c>
      <c r="AK158" s="531">
        <v>0</v>
      </c>
      <c r="AL158" s="530">
        <v>23</v>
      </c>
      <c r="AM158" s="597">
        <v>36149.599999999999</v>
      </c>
      <c r="AO158" s="330"/>
      <c r="AQ158" s="370"/>
    </row>
    <row r="159" spans="1:43" s="329" customFormat="1" ht="15.75" thickBot="1" x14ac:dyDescent="0.25">
      <c r="A159" s="362" t="s">
        <v>108</v>
      </c>
      <c r="B159" s="398" t="s">
        <v>107</v>
      </c>
      <c r="C159" s="342" t="s">
        <v>953</v>
      </c>
      <c r="D159" s="328"/>
      <c r="E159" s="326">
        <v>86590324</v>
      </c>
      <c r="F159" s="326">
        <v>93873550</v>
      </c>
      <c r="G159" s="326">
        <v>0</v>
      </c>
      <c r="H159" s="326">
        <v>0</v>
      </c>
      <c r="I159" s="326">
        <v>86590324</v>
      </c>
      <c r="J159" s="530">
        <v>93873550</v>
      </c>
      <c r="K159" s="326">
        <v>1632803</v>
      </c>
      <c r="L159" s="326">
        <v>1637573</v>
      </c>
      <c r="M159" s="486">
        <v>81800.600000000006</v>
      </c>
      <c r="N159" s="531">
        <v>84466.3</v>
      </c>
      <c r="O159" s="469">
        <v>96</v>
      </c>
      <c r="P159" s="469">
        <v>96</v>
      </c>
      <c r="Q159" s="486">
        <v>0</v>
      </c>
      <c r="R159" s="531">
        <v>0</v>
      </c>
      <c r="S159" s="486">
        <v>78528.600000000006</v>
      </c>
      <c r="T159" s="536">
        <v>81087.600000000006</v>
      </c>
      <c r="U159" s="327">
        <v>1102.6600000000001</v>
      </c>
      <c r="V159" s="538">
        <v>1157.68</v>
      </c>
      <c r="W159" s="357">
        <v>1102.6600000000001</v>
      </c>
      <c r="X159" s="539">
        <v>1157.68</v>
      </c>
      <c r="Y159" s="587">
        <v>2682363</v>
      </c>
      <c r="Z159" s="610">
        <v>33.079817382682428</v>
      </c>
      <c r="AA159" s="610">
        <v>3</v>
      </c>
      <c r="AB159" s="530" t="s">
        <v>0</v>
      </c>
      <c r="AC159" s="530" t="s">
        <v>0</v>
      </c>
      <c r="AD159" s="530">
        <v>280.02</v>
      </c>
      <c r="AE159" s="609">
        <v>0</v>
      </c>
      <c r="AF159" s="530">
        <v>0</v>
      </c>
      <c r="AG159" s="530">
        <v>1437.7</v>
      </c>
      <c r="AH159" s="530">
        <v>0</v>
      </c>
      <c r="AI159" s="531">
        <v>0</v>
      </c>
      <c r="AJ159" s="530">
        <v>0</v>
      </c>
      <c r="AK159" s="531">
        <v>0</v>
      </c>
      <c r="AL159" s="530">
        <v>0</v>
      </c>
      <c r="AM159" s="597">
        <v>0</v>
      </c>
      <c r="AO159" s="330"/>
      <c r="AQ159" s="370"/>
    </row>
    <row r="160" spans="1:43" s="329" customFormat="1" ht="15.75" thickBot="1" x14ac:dyDescent="0.25">
      <c r="A160" s="362" t="s">
        <v>110</v>
      </c>
      <c r="B160" s="398" t="s">
        <v>109</v>
      </c>
      <c r="C160" s="342" t="s">
        <v>779</v>
      </c>
      <c r="D160" s="328"/>
      <c r="E160" s="326">
        <v>7410325</v>
      </c>
      <c r="F160" s="326">
        <v>7721812</v>
      </c>
      <c r="G160" s="326">
        <v>1553091</v>
      </c>
      <c r="H160" s="326">
        <v>1627906</v>
      </c>
      <c r="I160" s="326">
        <v>5857234</v>
      </c>
      <c r="J160" s="530">
        <v>6093906</v>
      </c>
      <c r="K160" s="326">
        <v>0</v>
      </c>
      <c r="L160" s="326">
        <v>0</v>
      </c>
      <c r="M160" s="486">
        <v>36849.5</v>
      </c>
      <c r="N160" s="531">
        <v>37178.800000000003</v>
      </c>
      <c r="O160" s="469">
        <v>99</v>
      </c>
      <c r="P160" s="469">
        <v>99</v>
      </c>
      <c r="Q160" s="486">
        <v>129</v>
      </c>
      <c r="R160" s="531">
        <v>128</v>
      </c>
      <c r="S160" s="486">
        <v>36610</v>
      </c>
      <c r="T160" s="536">
        <v>36935</v>
      </c>
      <c r="U160" s="327">
        <v>202.41</v>
      </c>
      <c r="V160" s="538">
        <v>209.06</v>
      </c>
      <c r="W160" s="357">
        <v>159.99</v>
      </c>
      <c r="X160" s="539">
        <v>164.99</v>
      </c>
      <c r="Y160" s="587">
        <v>0</v>
      </c>
      <c r="Z160" s="610">
        <v>0</v>
      </c>
      <c r="AA160" s="610">
        <v>0</v>
      </c>
      <c r="AB160" s="530" t="s">
        <v>0</v>
      </c>
      <c r="AC160" s="530" t="s">
        <v>0</v>
      </c>
      <c r="AD160" s="530">
        <v>1142.54</v>
      </c>
      <c r="AE160" s="609">
        <v>181.16</v>
      </c>
      <c r="AF160" s="530">
        <v>71.56</v>
      </c>
      <c r="AG160" s="530">
        <v>1604.32</v>
      </c>
      <c r="AH160" s="530">
        <v>28</v>
      </c>
      <c r="AI160" s="531">
        <v>36935</v>
      </c>
      <c r="AJ160" s="530">
        <v>0</v>
      </c>
      <c r="AK160" s="531">
        <v>0</v>
      </c>
      <c r="AL160" s="530">
        <v>25</v>
      </c>
      <c r="AM160" s="597">
        <v>36935</v>
      </c>
      <c r="AO160" s="330"/>
      <c r="AQ160" s="370"/>
    </row>
    <row r="161" spans="1:43" s="329" customFormat="1" ht="15.75" thickBot="1" x14ac:dyDescent="0.25">
      <c r="A161" s="362" t="s">
        <v>112</v>
      </c>
      <c r="B161" s="398" t="s">
        <v>111</v>
      </c>
      <c r="C161" s="342" t="s">
        <v>779</v>
      </c>
      <c r="D161" s="328"/>
      <c r="E161" s="326">
        <v>5916160</v>
      </c>
      <c r="F161" s="326">
        <v>6144640</v>
      </c>
      <c r="G161" s="326">
        <v>0</v>
      </c>
      <c r="H161" s="326">
        <v>0</v>
      </c>
      <c r="I161" s="326">
        <v>5916160</v>
      </c>
      <c r="J161" s="530">
        <v>6144640</v>
      </c>
      <c r="K161" s="326">
        <v>794980</v>
      </c>
      <c r="L161" s="326">
        <v>807010</v>
      </c>
      <c r="M161" s="486">
        <v>23598.1</v>
      </c>
      <c r="N161" s="531">
        <v>23929.4</v>
      </c>
      <c r="O161" s="469">
        <v>98.25</v>
      </c>
      <c r="P161" s="469">
        <v>98.75</v>
      </c>
      <c r="Q161" s="486">
        <v>59.3</v>
      </c>
      <c r="R161" s="531">
        <v>59.4</v>
      </c>
      <c r="S161" s="486">
        <v>23244.400000000001</v>
      </c>
      <c r="T161" s="536">
        <v>23689.7</v>
      </c>
      <c r="U161" s="327">
        <v>254.52</v>
      </c>
      <c r="V161" s="538">
        <v>259.38</v>
      </c>
      <c r="W161" s="357">
        <v>254.52</v>
      </c>
      <c r="X161" s="539">
        <v>259.38</v>
      </c>
      <c r="Y161" s="587">
        <v>0</v>
      </c>
      <c r="Z161" s="610">
        <v>0</v>
      </c>
      <c r="AA161" s="610">
        <v>0</v>
      </c>
      <c r="AB161" s="530" t="s">
        <v>0</v>
      </c>
      <c r="AC161" s="530" t="s">
        <v>0</v>
      </c>
      <c r="AD161" s="530">
        <v>1173.42</v>
      </c>
      <c r="AE161" s="609">
        <v>205.47</v>
      </c>
      <c r="AF161" s="530">
        <v>0</v>
      </c>
      <c r="AG161" s="530">
        <v>1638.2700000000002</v>
      </c>
      <c r="AH161" s="530">
        <v>0</v>
      </c>
      <c r="AI161" s="531">
        <v>0</v>
      </c>
      <c r="AJ161" s="530">
        <v>0</v>
      </c>
      <c r="AK161" s="531">
        <v>0</v>
      </c>
      <c r="AL161" s="530">
        <v>0</v>
      </c>
      <c r="AM161" s="597">
        <v>0</v>
      </c>
      <c r="AO161" s="330"/>
      <c r="AQ161" s="370"/>
    </row>
    <row r="162" spans="1:43" s="329" customFormat="1" ht="15.75" thickBot="1" x14ac:dyDescent="0.25">
      <c r="A162" s="362" t="s">
        <v>114</v>
      </c>
      <c r="B162" s="398" t="s">
        <v>113</v>
      </c>
      <c r="C162" s="342" t="s">
        <v>848</v>
      </c>
      <c r="D162" s="328"/>
      <c r="E162" s="326">
        <v>147195836</v>
      </c>
      <c r="F162" s="326">
        <v>156184940</v>
      </c>
      <c r="G162" s="326">
        <v>0</v>
      </c>
      <c r="H162" s="326">
        <v>0</v>
      </c>
      <c r="I162" s="326">
        <v>147195836</v>
      </c>
      <c r="J162" s="530">
        <v>156184940</v>
      </c>
      <c r="K162" s="326">
        <v>60762669</v>
      </c>
      <c r="L162" s="326">
        <v>55685143</v>
      </c>
      <c r="M162" s="486">
        <v>108761.3</v>
      </c>
      <c r="N162" s="531">
        <v>109918.69</v>
      </c>
      <c r="O162" s="469">
        <v>94</v>
      </c>
      <c r="P162" s="469">
        <v>94</v>
      </c>
      <c r="Q162" s="486">
        <v>0</v>
      </c>
      <c r="R162" s="531">
        <v>0</v>
      </c>
      <c r="S162" s="486">
        <v>102235.6</v>
      </c>
      <c r="T162" s="536">
        <v>103323.6</v>
      </c>
      <c r="U162" s="327">
        <v>1439.77</v>
      </c>
      <c r="V162" s="538">
        <v>1511.61</v>
      </c>
      <c r="W162" s="357">
        <v>1439.77</v>
      </c>
      <c r="X162" s="539">
        <v>1511.61</v>
      </c>
      <c r="Y162" s="587">
        <v>4462865</v>
      </c>
      <c r="Z162" s="610">
        <v>43.193084638940185</v>
      </c>
      <c r="AA162" s="610">
        <v>3</v>
      </c>
      <c r="AB162" s="530" t="s">
        <v>0</v>
      </c>
      <c r="AC162" s="530" t="s">
        <v>0</v>
      </c>
      <c r="AD162" s="530">
        <v>0</v>
      </c>
      <c r="AE162" s="609">
        <v>165.97</v>
      </c>
      <c r="AF162" s="530">
        <v>74.34</v>
      </c>
      <c r="AG162" s="530">
        <v>1751.9199999999998</v>
      </c>
      <c r="AH162" s="530">
        <v>0</v>
      </c>
      <c r="AI162" s="531">
        <v>0</v>
      </c>
      <c r="AJ162" s="530">
        <v>0</v>
      </c>
      <c r="AK162" s="531">
        <v>0</v>
      </c>
      <c r="AL162" s="530">
        <v>0</v>
      </c>
      <c r="AM162" s="597">
        <v>0</v>
      </c>
      <c r="AO162" s="330"/>
      <c r="AQ162" s="370"/>
    </row>
    <row r="163" spans="1:43" s="329" customFormat="1" ht="15.75" thickBot="1" x14ac:dyDescent="0.25">
      <c r="A163" s="362" t="s">
        <v>115</v>
      </c>
      <c r="B163" s="398" t="s">
        <v>58</v>
      </c>
      <c r="C163" s="342" t="s">
        <v>780</v>
      </c>
      <c r="D163" s="328"/>
      <c r="E163" s="326">
        <v>63527662</v>
      </c>
      <c r="F163" s="326">
        <v>67437594</v>
      </c>
      <c r="G163" s="326">
        <v>0</v>
      </c>
      <c r="H163" s="326">
        <v>0</v>
      </c>
      <c r="I163" s="326">
        <v>63527662</v>
      </c>
      <c r="J163" s="530">
        <v>67437594</v>
      </c>
      <c r="K163" s="326">
        <v>108891</v>
      </c>
      <c r="L163" s="326">
        <v>111069</v>
      </c>
      <c r="M163" s="486">
        <v>50645</v>
      </c>
      <c r="N163" s="531">
        <v>51165.9</v>
      </c>
      <c r="O163" s="469">
        <v>97.050600000000003</v>
      </c>
      <c r="P163" s="469">
        <v>97.2</v>
      </c>
      <c r="Q163" s="486">
        <v>0.03</v>
      </c>
      <c r="R163" s="531">
        <v>0</v>
      </c>
      <c r="S163" s="486">
        <v>49151.3</v>
      </c>
      <c r="T163" s="536">
        <v>49733.3</v>
      </c>
      <c r="U163" s="327">
        <v>1292.49</v>
      </c>
      <c r="V163" s="538">
        <v>1355.98</v>
      </c>
      <c r="W163" s="357">
        <v>1292.49</v>
      </c>
      <c r="X163" s="539">
        <v>1355.98</v>
      </c>
      <c r="Y163" s="587">
        <v>1928160.0410000002</v>
      </c>
      <c r="Z163" s="610">
        <v>38.770000000000003</v>
      </c>
      <c r="AA163" s="610">
        <v>3</v>
      </c>
      <c r="AB163" s="530" t="s">
        <v>0</v>
      </c>
      <c r="AC163" s="530" t="s">
        <v>0</v>
      </c>
      <c r="AD163" s="530">
        <v>0</v>
      </c>
      <c r="AE163" s="609">
        <v>166.09</v>
      </c>
      <c r="AF163" s="530">
        <v>92.81</v>
      </c>
      <c r="AG163" s="530">
        <v>1614.8799999999999</v>
      </c>
      <c r="AH163" s="530">
        <v>0</v>
      </c>
      <c r="AI163" s="531">
        <v>0</v>
      </c>
      <c r="AJ163" s="530">
        <v>0</v>
      </c>
      <c r="AK163" s="531">
        <v>0</v>
      </c>
      <c r="AL163" s="530">
        <v>0</v>
      </c>
      <c r="AM163" s="597">
        <v>0</v>
      </c>
      <c r="AO163" s="330"/>
      <c r="AQ163" s="370"/>
    </row>
    <row r="164" spans="1:43" s="329" customFormat="1" ht="15.75" thickBot="1" x14ac:dyDescent="0.25">
      <c r="A164" s="362" t="s">
        <v>117</v>
      </c>
      <c r="B164" s="398" t="s">
        <v>116</v>
      </c>
      <c r="C164" s="342" t="s">
        <v>779</v>
      </c>
      <c r="D164" s="328"/>
      <c r="E164" s="326">
        <v>15583406</v>
      </c>
      <c r="F164" s="326">
        <v>16264810</v>
      </c>
      <c r="G164" s="326">
        <v>1498682</v>
      </c>
      <c r="H164" s="326">
        <v>1665924</v>
      </c>
      <c r="I164" s="326">
        <v>14084724</v>
      </c>
      <c r="J164" s="530">
        <v>14598886</v>
      </c>
      <c r="K164" s="326">
        <v>111040</v>
      </c>
      <c r="L164" s="326">
        <v>108870</v>
      </c>
      <c r="M164" s="486">
        <v>58894.5</v>
      </c>
      <c r="N164" s="531">
        <v>59817.7</v>
      </c>
      <c r="O164" s="469">
        <v>99</v>
      </c>
      <c r="P164" s="469">
        <v>99</v>
      </c>
      <c r="Q164" s="486">
        <v>219.8</v>
      </c>
      <c r="R164" s="531">
        <v>219.8</v>
      </c>
      <c r="S164" s="486">
        <v>58525.4</v>
      </c>
      <c r="T164" s="536">
        <v>59439.3</v>
      </c>
      <c r="U164" s="327">
        <v>266.27</v>
      </c>
      <c r="V164" s="538">
        <v>273.64</v>
      </c>
      <c r="W164" s="357">
        <v>240.66</v>
      </c>
      <c r="X164" s="539">
        <v>245.61</v>
      </c>
      <c r="Y164" s="587">
        <v>0</v>
      </c>
      <c r="Z164" s="610">
        <v>0</v>
      </c>
      <c r="AA164" s="610">
        <v>0</v>
      </c>
      <c r="AB164" s="530" t="s">
        <v>0</v>
      </c>
      <c r="AC164" s="530" t="s">
        <v>0</v>
      </c>
      <c r="AD164" s="530">
        <v>1178.82</v>
      </c>
      <c r="AE164" s="609">
        <v>157.15</v>
      </c>
      <c r="AF164" s="530">
        <v>73.349999999999994</v>
      </c>
      <c r="AG164" s="530">
        <v>1682.96</v>
      </c>
      <c r="AH164" s="530">
        <v>41</v>
      </c>
      <c r="AI164" s="531">
        <v>31693.5</v>
      </c>
      <c r="AJ164" s="530">
        <v>0</v>
      </c>
      <c r="AK164" s="531">
        <v>0</v>
      </c>
      <c r="AL164" s="530">
        <v>35</v>
      </c>
      <c r="AM164" s="597">
        <v>31295.599999999999</v>
      </c>
      <c r="AO164" s="330"/>
      <c r="AQ164" s="370"/>
    </row>
    <row r="165" spans="1:43" s="329" customFormat="1" ht="15.75" thickBot="1" x14ac:dyDescent="0.25">
      <c r="A165" s="362" t="s">
        <v>119</v>
      </c>
      <c r="B165" s="398" t="s">
        <v>118</v>
      </c>
      <c r="C165" s="342" t="s">
        <v>779</v>
      </c>
      <c r="D165" s="328"/>
      <c r="E165" s="326">
        <v>5538604</v>
      </c>
      <c r="F165" s="326">
        <v>5855663</v>
      </c>
      <c r="G165" s="326">
        <v>1260988</v>
      </c>
      <c r="H165" s="326">
        <v>1383356</v>
      </c>
      <c r="I165" s="326">
        <v>4277616</v>
      </c>
      <c r="J165" s="530">
        <v>4472307</v>
      </c>
      <c r="K165" s="326">
        <v>0</v>
      </c>
      <c r="L165" s="326">
        <v>0</v>
      </c>
      <c r="M165" s="486">
        <v>23861.3</v>
      </c>
      <c r="N165" s="531">
        <v>24281.5</v>
      </c>
      <c r="O165" s="469">
        <v>98.3</v>
      </c>
      <c r="P165" s="469">
        <v>98.3</v>
      </c>
      <c r="Q165" s="486">
        <v>0</v>
      </c>
      <c r="R165" s="531">
        <v>0</v>
      </c>
      <c r="S165" s="486">
        <v>23455.7</v>
      </c>
      <c r="T165" s="536">
        <v>23868.7</v>
      </c>
      <c r="U165" s="327">
        <v>236.13</v>
      </c>
      <c r="V165" s="538">
        <v>245.33</v>
      </c>
      <c r="W165" s="357">
        <v>182.37</v>
      </c>
      <c r="X165" s="539">
        <v>187.37</v>
      </c>
      <c r="Y165" s="587">
        <v>0</v>
      </c>
      <c r="Z165" s="610">
        <v>0</v>
      </c>
      <c r="AA165" s="610">
        <v>0</v>
      </c>
      <c r="AB165" s="530" t="s">
        <v>0</v>
      </c>
      <c r="AC165" s="530" t="s">
        <v>0</v>
      </c>
      <c r="AD165" s="530">
        <v>1163.7</v>
      </c>
      <c r="AE165" s="609">
        <v>157.05000000000001</v>
      </c>
      <c r="AF165" s="530">
        <v>69.03</v>
      </c>
      <c r="AG165" s="530">
        <v>1635.11</v>
      </c>
      <c r="AH165" s="530">
        <v>33</v>
      </c>
      <c r="AI165" s="531">
        <v>23868.7</v>
      </c>
      <c r="AJ165" s="530">
        <v>0</v>
      </c>
      <c r="AK165" s="531">
        <v>0</v>
      </c>
      <c r="AL165" s="530">
        <v>33</v>
      </c>
      <c r="AM165" s="597">
        <v>23868.7</v>
      </c>
      <c r="AO165" s="330"/>
      <c r="AQ165" s="370"/>
    </row>
    <row r="166" spans="1:43" s="329" customFormat="1" ht="15.75" thickBot="1" x14ac:dyDescent="0.25">
      <c r="A166" s="362" t="s">
        <v>121</v>
      </c>
      <c r="B166" s="398" t="s">
        <v>120</v>
      </c>
      <c r="C166" s="342" t="s">
        <v>779</v>
      </c>
      <c r="D166" s="328"/>
      <c r="E166" s="326">
        <v>5979897</v>
      </c>
      <c r="F166" s="326">
        <v>6414458</v>
      </c>
      <c r="G166" s="326">
        <v>1791272</v>
      </c>
      <c r="H166" s="326">
        <v>1985584</v>
      </c>
      <c r="I166" s="326">
        <v>4188625</v>
      </c>
      <c r="J166" s="530">
        <v>4428874</v>
      </c>
      <c r="K166" s="326">
        <v>0</v>
      </c>
      <c r="L166" s="326">
        <v>0</v>
      </c>
      <c r="M166" s="486">
        <v>29520.799999999999</v>
      </c>
      <c r="N166" s="531">
        <v>30156.7</v>
      </c>
      <c r="O166" s="469">
        <v>99.5</v>
      </c>
      <c r="P166" s="469">
        <v>99.5</v>
      </c>
      <c r="Q166" s="486">
        <v>0</v>
      </c>
      <c r="R166" s="531">
        <v>0</v>
      </c>
      <c r="S166" s="486">
        <v>29373.200000000001</v>
      </c>
      <c r="T166" s="536">
        <v>30005.9</v>
      </c>
      <c r="U166" s="327">
        <v>203.58</v>
      </c>
      <c r="V166" s="538">
        <v>213.77</v>
      </c>
      <c r="W166" s="357">
        <v>142.6</v>
      </c>
      <c r="X166" s="539">
        <v>147.6</v>
      </c>
      <c r="Y166" s="587">
        <v>0</v>
      </c>
      <c r="Z166" s="610">
        <v>0</v>
      </c>
      <c r="AA166" s="610">
        <v>0</v>
      </c>
      <c r="AB166" s="530" t="s">
        <v>1038</v>
      </c>
      <c r="AC166" s="530" t="s">
        <v>1038</v>
      </c>
      <c r="AD166" s="530">
        <v>1155.31</v>
      </c>
      <c r="AE166" s="609">
        <v>189.6</v>
      </c>
      <c r="AF166" s="530">
        <v>79.53</v>
      </c>
      <c r="AG166" s="530">
        <v>1638.2099999999998</v>
      </c>
      <c r="AH166" s="530">
        <v>68</v>
      </c>
      <c r="AI166" s="531">
        <v>30005.9</v>
      </c>
      <c r="AJ166" s="530">
        <v>0</v>
      </c>
      <c r="AK166" s="531">
        <v>0</v>
      </c>
      <c r="AL166" s="530">
        <v>53</v>
      </c>
      <c r="AM166" s="597">
        <v>29722.1</v>
      </c>
      <c r="AO166" s="330"/>
      <c r="AQ166" s="370"/>
    </row>
    <row r="167" spans="1:43" s="329" customFormat="1" ht="15.75" thickBot="1" x14ac:dyDescent="0.25">
      <c r="A167" s="362" t="s">
        <v>123</v>
      </c>
      <c r="B167" s="398" t="s">
        <v>122</v>
      </c>
      <c r="C167" s="342" t="s">
        <v>848</v>
      </c>
      <c r="D167" s="328"/>
      <c r="E167" s="326">
        <v>128694052.8</v>
      </c>
      <c r="F167" s="326">
        <v>140566842</v>
      </c>
      <c r="G167" s="326">
        <v>0</v>
      </c>
      <c r="H167" s="326">
        <v>0</v>
      </c>
      <c r="I167" s="326">
        <v>128694052.8</v>
      </c>
      <c r="J167" s="530">
        <v>140566842</v>
      </c>
      <c r="K167" s="326">
        <v>68832000</v>
      </c>
      <c r="L167" s="326">
        <v>69787000</v>
      </c>
      <c r="M167" s="486">
        <v>110544.1</v>
      </c>
      <c r="N167" s="531">
        <v>113812</v>
      </c>
      <c r="O167" s="469">
        <v>95.5</v>
      </c>
      <c r="P167" s="469">
        <v>96.5</v>
      </c>
      <c r="Q167" s="486">
        <v>0</v>
      </c>
      <c r="R167" s="531">
        <v>0</v>
      </c>
      <c r="S167" s="486">
        <v>105569.60000000001</v>
      </c>
      <c r="T167" s="536">
        <v>109828.6</v>
      </c>
      <c r="U167" s="327">
        <v>1219.04</v>
      </c>
      <c r="V167" s="538">
        <v>1279.8699999999999</v>
      </c>
      <c r="W167" s="357">
        <v>1219.04</v>
      </c>
      <c r="X167" s="539">
        <v>1279.8699999999999</v>
      </c>
      <c r="Y167" s="587">
        <v>4016578</v>
      </c>
      <c r="Z167" s="610">
        <v>36.571330236386515</v>
      </c>
      <c r="AA167" s="610">
        <v>3</v>
      </c>
      <c r="AB167" s="530" t="s">
        <v>0</v>
      </c>
      <c r="AC167" s="530" t="s">
        <v>0</v>
      </c>
      <c r="AD167" s="530">
        <v>0</v>
      </c>
      <c r="AE167" s="609">
        <v>162.30000000000001</v>
      </c>
      <c r="AF167" s="530">
        <v>59.95</v>
      </c>
      <c r="AG167" s="530">
        <v>1502.12</v>
      </c>
      <c r="AH167" s="530">
        <v>0</v>
      </c>
      <c r="AI167" s="531">
        <v>0</v>
      </c>
      <c r="AJ167" s="530">
        <v>0</v>
      </c>
      <c r="AK167" s="531">
        <v>0</v>
      </c>
      <c r="AL167" s="530">
        <v>0</v>
      </c>
      <c r="AM167" s="597">
        <v>0</v>
      </c>
      <c r="AO167" s="330"/>
      <c r="AQ167" s="370"/>
    </row>
    <row r="168" spans="1:43" s="329" customFormat="1" ht="15.75" thickBot="1" x14ac:dyDescent="0.25">
      <c r="A168" s="362" t="s">
        <v>125</v>
      </c>
      <c r="B168" s="398" t="s">
        <v>124</v>
      </c>
      <c r="C168" s="342" t="s">
        <v>779</v>
      </c>
      <c r="D168" s="328"/>
      <c r="E168" s="326">
        <v>5297465</v>
      </c>
      <c r="F168" s="326">
        <v>5426961</v>
      </c>
      <c r="G168" s="326">
        <v>75061</v>
      </c>
      <c r="H168" s="326">
        <v>89477</v>
      </c>
      <c r="I168" s="326">
        <v>5222404</v>
      </c>
      <c r="J168" s="530">
        <v>5337484</v>
      </c>
      <c r="K168" s="326">
        <v>0</v>
      </c>
      <c r="L168" s="326">
        <v>0</v>
      </c>
      <c r="M168" s="486">
        <v>28702.54</v>
      </c>
      <c r="N168" s="531">
        <v>29335</v>
      </c>
      <c r="O168" s="469">
        <v>98.5</v>
      </c>
      <c r="P168" s="469">
        <v>98.5</v>
      </c>
      <c r="Q168" s="486">
        <v>0</v>
      </c>
      <c r="R168" s="531">
        <v>0</v>
      </c>
      <c r="S168" s="486">
        <v>28272</v>
      </c>
      <c r="T168" s="536">
        <v>28895</v>
      </c>
      <c r="U168" s="327">
        <v>187.37</v>
      </c>
      <c r="V168" s="538">
        <v>187.82</v>
      </c>
      <c r="W168" s="357">
        <v>184.72</v>
      </c>
      <c r="X168" s="539">
        <v>184.72</v>
      </c>
      <c r="Y168" s="587">
        <v>0</v>
      </c>
      <c r="Z168" s="610">
        <v>0</v>
      </c>
      <c r="AA168" s="610">
        <v>0</v>
      </c>
      <c r="AB168" s="530" t="s">
        <v>0</v>
      </c>
      <c r="AC168" s="530" t="s">
        <v>0</v>
      </c>
      <c r="AD168" s="530">
        <v>1351.97</v>
      </c>
      <c r="AE168" s="609">
        <v>183.42</v>
      </c>
      <c r="AF168" s="530">
        <v>75.290000000000006</v>
      </c>
      <c r="AG168" s="530">
        <v>1798.5</v>
      </c>
      <c r="AH168" s="530">
        <v>1</v>
      </c>
      <c r="AI168" s="531">
        <v>3055.9</v>
      </c>
      <c r="AJ168" s="530">
        <v>1</v>
      </c>
      <c r="AK168" s="531">
        <v>17289.5</v>
      </c>
      <c r="AL168" s="530">
        <v>1</v>
      </c>
      <c r="AM168" s="597">
        <v>3055.9</v>
      </c>
      <c r="AO168" s="330"/>
      <c r="AQ168" s="370"/>
    </row>
    <row r="169" spans="1:43" s="329" customFormat="1" ht="15.75" thickBot="1" x14ac:dyDescent="0.25">
      <c r="A169" s="362" t="s">
        <v>126</v>
      </c>
      <c r="B169" s="398" t="s">
        <v>59</v>
      </c>
      <c r="C169" s="342" t="s">
        <v>780</v>
      </c>
      <c r="D169" s="328"/>
      <c r="E169" s="326">
        <v>101166178</v>
      </c>
      <c r="F169" s="326">
        <v>106556467</v>
      </c>
      <c r="G169" s="326">
        <v>382692</v>
      </c>
      <c r="H169" s="326">
        <v>408396</v>
      </c>
      <c r="I169" s="326">
        <v>100783486</v>
      </c>
      <c r="J169" s="530">
        <v>106148071</v>
      </c>
      <c r="K169" s="326">
        <v>0</v>
      </c>
      <c r="L169" s="326">
        <v>0</v>
      </c>
      <c r="M169" s="486">
        <v>83290.73</v>
      </c>
      <c r="N169" s="531">
        <v>83572.31</v>
      </c>
      <c r="O169" s="469">
        <v>97.6</v>
      </c>
      <c r="P169" s="469">
        <v>97.6</v>
      </c>
      <c r="Q169" s="486">
        <v>321.79000000000002</v>
      </c>
      <c r="R169" s="531">
        <v>302.44</v>
      </c>
      <c r="S169" s="486">
        <v>81613.5</v>
      </c>
      <c r="T169" s="536">
        <v>81869</v>
      </c>
      <c r="U169" s="327">
        <v>1239.58</v>
      </c>
      <c r="V169" s="538">
        <v>1301.55</v>
      </c>
      <c r="W169" s="357">
        <v>1234.8900000000001</v>
      </c>
      <c r="X169" s="539">
        <v>1296.56</v>
      </c>
      <c r="Y169" s="587">
        <v>3033246</v>
      </c>
      <c r="Z169" s="610">
        <v>37.049994503413991</v>
      </c>
      <c r="AA169" s="610">
        <v>3</v>
      </c>
      <c r="AB169" s="530" t="s">
        <v>0</v>
      </c>
      <c r="AC169" s="530" t="s">
        <v>0</v>
      </c>
      <c r="AD169" s="530">
        <v>0</v>
      </c>
      <c r="AE169" s="609">
        <v>157.15</v>
      </c>
      <c r="AF169" s="530">
        <v>73.349999999999994</v>
      </c>
      <c r="AG169" s="530">
        <v>1532.05</v>
      </c>
      <c r="AH169" s="530">
        <v>11</v>
      </c>
      <c r="AI169" s="531">
        <v>11901.900000000001</v>
      </c>
      <c r="AJ169" s="530">
        <v>0</v>
      </c>
      <c r="AK169" s="531">
        <v>0</v>
      </c>
      <c r="AL169" s="530">
        <v>11</v>
      </c>
      <c r="AM169" s="597">
        <v>11901.900000000001</v>
      </c>
      <c r="AO169" s="330"/>
      <c r="AQ169" s="370"/>
    </row>
    <row r="170" spans="1:43" s="329" customFormat="1" ht="15.75" thickBot="1" x14ac:dyDescent="0.25">
      <c r="A170" s="362" t="s">
        <v>128</v>
      </c>
      <c r="B170" s="398" t="s">
        <v>127</v>
      </c>
      <c r="C170" s="342" t="s">
        <v>779</v>
      </c>
      <c r="D170" s="328"/>
      <c r="E170" s="326">
        <v>3894537</v>
      </c>
      <c r="F170" s="326">
        <v>4035541</v>
      </c>
      <c r="G170" s="326">
        <v>547714</v>
      </c>
      <c r="H170" s="326">
        <v>575805</v>
      </c>
      <c r="I170" s="326">
        <v>3346823</v>
      </c>
      <c r="J170" s="530">
        <v>3459736</v>
      </c>
      <c r="K170" s="326">
        <v>15990</v>
      </c>
      <c r="L170" s="326">
        <v>16310</v>
      </c>
      <c r="M170" s="486">
        <v>18119.88</v>
      </c>
      <c r="N170" s="531">
        <v>18235.2</v>
      </c>
      <c r="O170" s="469">
        <v>99.1</v>
      </c>
      <c r="P170" s="469">
        <v>99.1</v>
      </c>
      <c r="Q170" s="486">
        <v>33.4</v>
      </c>
      <c r="R170" s="531">
        <v>39.1</v>
      </c>
      <c r="S170" s="486">
        <v>17990.2</v>
      </c>
      <c r="T170" s="536">
        <v>18110.2</v>
      </c>
      <c r="U170" s="327">
        <v>216.48</v>
      </c>
      <c r="V170" s="538">
        <v>222.83</v>
      </c>
      <c r="W170" s="357">
        <v>186.04</v>
      </c>
      <c r="X170" s="539">
        <v>191.04</v>
      </c>
      <c r="Y170" s="587">
        <v>0</v>
      </c>
      <c r="Z170" s="610">
        <v>0</v>
      </c>
      <c r="AA170" s="610">
        <v>0</v>
      </c>
      <c r="AB170" s="530" t="s">
        <v>0</v>
      </c>
      <c r="AC170" s="530" t="s">
        <v>0</v>
      </c>
      <c r="AD170" s="530">
        <v>1172.3800000000001</v>
      </c>
      <c r="AE170" s="609">
        <v>187.23</v>
      </c>
      <c r="AF170" s="530">
        <v>62.84</v>
      </c>
      <c r="AG170" s="530">
        <v>1645.28</v>
      </c>
      <c r="AH170" s="530">
        <v>26</v>
      </c>
      <c r="AI170" s="531">
        <v>9523.7000000000007</v>
      </c>
      <c r="AJ170" s="530">
        <v>0</v>
      </c>
      <c r="AK170" s="531">
        <v>0</v>
      </c>
      <c r="AL170" s="530">
        <v>26</v>
      </c>
      <c r="AM170" s="597">
        <v>9523.7000000000007</v>
      </c>
      <c r="AO170" s="330"/>
      <c r="AQ170" s="370"/>
    </row>
    <row r="171" spans="1:43" s="329" customFormat="1" ht="15.75" thickBot="1" x14ac:dyDescent="0.25">
      <c r="A171" s="362" t="s">
        <v>130</v>
      </c>
      <c r="B171" s="398" t="s">
        <v>129</v>
      </c>
      <c r="C171" s="342" t="s">
        <v>779</v>
      </c>
      <c r="D171" s="328"/>
      <c r="E171" s="326">
        <v>8747738.6999999993</v>
      </c>
      <c r="F171" s="326">
        <v>9273352</v>
      </c>
      <c r="G171" s="326">
        <v>2907365</v>
      </c>
      <c r="H171" s="326">
        <v>3199765</v>
      </c>
      <c r="I171" s="326">
        <v>5840373.6999999993</v>
      </c>
      <c r="J171" s="530">
        <v>6073587</v>
      </c>
      <c r="K171" s="326">
        <v>70924</v>
      </c>
      <c r="L171" s="326">
        <v>72354</v>
      </c>
      <c r="M171" s="486">
        <v>39332.102040816324</v>
      </c>
      <c r="N171" s="531">
        <v>40125.295918367345</v>
      </c>
      <c r="O171" s="469">
        <v>98</v>
      </c>
      <c r="P171" s="469">
        <v>98</v>
      </c>
      <c r="Q171" s="486">
        <v>0</v>
      </c>
      <c r="R171" s="531">
        <v>0</v>
      </c>
      <c r="S171" s="486">
        <v>38545.5</v>
      </c>
      <c r="T171" s="536">
        <v>39322.800000000003</v>
      </c>
      <c r="U171" s="327">
        <v>226.95</v>
      </c>
      <c r="V171" s="538">
        <v>235.83</v>
      </c>
      <c r="W171" s="357">
        <v>151.52000000000001</v>
      </c>
      <c r="X171" s="539">
        <v>154.44999999999999</v>
      </c>
      <c r="Y171" s="587">
        <v>0</v>
      </c>
      <c r="Z171" s="610">
        <v>0</v>
      </c>
      <c r="AA171" s="610">
        <v>0</v>
      </c>
      <c r="AB171" s="530" t="s">
        <v>0</v>
      </c>
      <c r="AC171" s="530" t="s">
        <v>0</v>
      </c>
      <c r="AD171" s="530">
        <v>1124.79</v>
      </c>
      <c r="AE171" s="609">
        <v>181.81</v>
      </c>
      <c r="AF171" s="530">
        <v>81.569999999999993</v>
      </c>
      <c r="AG171" s="530">
        <v>1623.9999999999998</v>
      </c>
      <c r="AH171" s="530">
        <v>62</v>
      </c>
      <c r="AI171" s="531">
        <v>39322.800000000003</v>
      </c>
      <c r="AJ171" s="530">
        <v>0</v>
      </c>
      <c r="AK171" s="531">
        <v>0</v>
      </c>
      <c r="AL171" s="530">
        <v>55</v>
      </c>
      <c r="AM171" s="597">
        <v>38793.1</v>
      </c>
      <c r="AO171" s="330"/>
      <c r="AQ171" s="370"/>
    </row>
    <row r="172" spans="1:43" s="329" customFormat="1" ht="15.75" thickBot="1" x14ac:dyDescent="0.25">
      <c r="A172" s="362" t="s">
        <v>132</v>
      </c>
      <c r="B172" s="398" t="s">
        <v>131</v>
      </c>
      <c r="C172" s="342" t="s">
        <v>951</v>
      </c>
      <c r="D172" s="328"/>
      <c r="E172" s="326">
        <v>78920000</v>
      </c>
      <c r="F172" s="326">
        <v>82563000</v>
      </c>
      <c r="G172" s="326">
        <v>0</v>
      </c>
      <c r="H172" s="326">
        <v>0</v>
      </c>
      <c r="I172" s="326">
        <v>78920000</v>
      </c>
      <c r="J172" s="530">
        <v>82563000</v>
      </c>
      <c r="K172" s="326">
        <v>927541</v>
      </c>
      <c r="L172" s="326">
        <v>932628</v>
      </c>
      <c r="M172" s="486">
        <v>73338.460000000006</v>
      </c>
      <c r="N172" s="531">
        <v>74485.399999999994</v>
      </c>
      <c r="O172" s="469">
        <v>97.25</v>
      </c>
      <c r="P172" s="469">
        <v>97.25</v>
      </c>
      <c r="Q172" s="486">
        <v>5.3</v>
      </c>
      <c r="R172" s="531">
        <v>5.3</v>
      </c>
      <c r="S172" s="486">
        <v>71327</v>
      </c>
      <c r="T172" s="536">
        <v>72442.399999999994</v>
      </c>
      <c r="U172" s="327">
        <v>1106.45</v>
      </c>
      <c r="V172" s="538">
        <v>1139.71</v>
      </c>
      <c r="W172" s="357">
        <v>1106.45</v>
      </c>
      <c r="X172" s="539">
        <v>1139.71</v>
      </c>
      <c r="Y172" s="587">
        <v>2394942</v>
      </c>
      <c r="Z172" s="610">
        <v>33.059948317559886</v>
      </c>
      <c r="AA172" s="610">
        <v>2.99</v>
      </c>
      <c r="AB172" s="530" t="s">
        <v>0</v>
      </c>
      <c r="AC172" s="530" t="s">
        <v>0</v>
      </c>
      <c r="AD172" s="530">
        <v>280.02</v>
      </c>
      <c r="AE172" s="609">
        <v>0</v>
      </c>
      <c r="AF172" s="530">
        <v>0</v>
      </c>
      <c r="AG172" s="530">
        <v>1419.73</v>
      </c>
      <c r="AH172" s="530">
        <v>0</v>
      </c>
      <c r="AI172" s="531">
        <v>0</v>
      </c>
      <c r="AJ172" s="530">
        <v>0</v>
      </c>
      <c r="AK172" s="531">
        <v>0</v>
      </c>
      <c r="AL172" s="530">
        <v>0</v>
      </c>
      <c r="AM172" s="597">
        <v>0</v>
      </c>
      <c r="AO172" s="330"/>
      <c r="AQ172" s="370"/>
    </row>
    <row r="173" spans="1:43" s="329" customFormat="1" ht="15.75" thickBot="1" x14ac:dyDescent="0.25">
      <c r="A173" s="362" t="s">
        <v>134</v>
      </c>
      <c r="B173" s="398" t="s">
        <v>133</v>
      </c>
      <c r="C173" s="342" t="s">
        <v>779</v>
      </c>
      <c r="D173" s="328"/>
      <c r="E173" s="326">
        <v>6450916</v>
      </c>
      <c r="F173" s="326">
        <v>6763911</v>
      </c>
      <c r="G173" s="326">
        <v>1302976</v>
      </c>
      <c r="H173" s="326">
        <v>1407521</v>
      </c>
      <c r="I173" s="326">
        <v>5147940</v>
      </c>
      <c r="J173" s="530">
        <v>5356390</v>
      </c>
      <c r="K173" s="326">
        <v>0</v>
      </c>
      <c r="L173" s="326">
        <v>0</v>
      </c>
      <c r="M173" s="486">
        <v>28068.400000000001</v>
      </c>
      <c r="N173" s="531">
        <v>28445.02</v>
      </c>
      <c r="O173" s="469">
        <v>98</v>
      </c>
      <c r="P173" s="469">
        <v>98</v>
      </c>
      <c r="Q173" s="486">
        <v>0</v>
      </c>
      <c r="R173" s="531">
        <v>0</v>
      </c>
      <c r="S173" s="486">
        <v>27507</v>
      </c>
      <c r="T173" s="536">
        <v>27876.1</v>
      </c>
      <c r="U173" s="327">
        <v>234.52</v>
      </c>
      <c r="V173" s="538">
        <v>242.64</v>
      </c>
      <c r="W173" s="357">
        <v>187.15</v>
      </c>
      <c r="X173" s="539">
        <v>192.15</v>
      </c>
      <c r="Y173" s="587">
        <v>0</v>
      </c>
      <c r="Z173" s="610">
        <v>0</v>
      </c>
      <c r="AA173" s="610">
        <v>0</v>
      </c>
      <c r="AB173" s="530" t="s">
        <v>0</v>
      </c>
      <c r="AC173" s="530" t="s">
        <v>0</v>
      </c>
      <c r="AD173" s="530">
        <v>1267.92</v>
      </c>
      <c r="AE173" s="609">
        <v>176.28</v>
      </c>
      <c r="AF173" s="530">
        <v>81.569999999999993</v>
      </c>
      <c r="AG173" s="530">
        <v>1768.4099999999999</v>
      </c>
      <c r="AH173" s="530">
        <v>62</v>
      </c>
      <c r="AI173" s="531">
        <v>27876.1</v>
      </c>
      <c r="AJ173" s="530">
        <v>0</v>
      </c>
      <c r="AK173" s="531">
        <v>0</v>
      </c>
      <c r="AL173" s="530">
        <v>55</v>
      </c>
      <c r="AM173" s="597">
        <v>27600.86</v>
      </c>
      <c r="AO173" s="330"/>
      <c r="AQ173" s="370"/>
    </row>
    <row r="174" spans="1:43" s="329" customFormat="1" ht="15.75" thickBot="1" x14ac:dyDescent="0.25">
      <c r="A174" s="362" t="s">
        <v>136</v>
      </c>
      <c r="B174" s="398" t="s">
        <v>135</v>
      </c>
      <c r="C174" s="342" t="s">
        <v>779</v>
      </c>
      <c r="D174" s="328"/>
      <c r="E174" s="326">
        <v>7900477</v>
      </c>
      <c r="F174" s="326">
        <v>8193880</v>
      </c>
      <c r="G174" s="326">
        <v>2269266</v>
      </c>
      <c r="H174" s="326">
        <v>2397727</v>
      </c>
      <c r="I174" s="326">
        <v>5631211</v>
      </c>
      <c r="J174" s="530">
        <v>5796153</v>
      </c>
      <c r="K174" s="326">
        <v>0</v>
      </c>
      <c r="L174" s="326">
        <v>0</v>
      </c>
      <c r="M174" s="486">
        <v>35320.5</v>
      </c>
      <c r="N174" s="531">
        <v>35769.4</v>
      </c>
      <c r="O174" s="469">
        <v>99.5</v>
      </c>
      <c r="P174" s="469">
        <v>99.5</v>
      </c>
      <c r="Q174" s="486">
        <v>192.2</v>
      </c>
      <c r="R174" s="531">
        <v>195.1</v>
      </c>
      <c r="S174" s="486">
        <v>35336.1</v>
      </c>
      <c r="T174" s="536">
        <v>35785.699999999997</v>
      </c>
      <c r="U174" s="327">
        <v>223.58</v>
      </c>
      <c r="V174" s="538">
        <v>228.97</v>
      </c>
      <c r="W174" s="357">
        <v>159.36000000000001</v>
      </c>
      <c r="X174" s="539">
        <v>161.97</v>
      </c>
      <c r="Y174" s="587">
        <v>0</v>
      </c>
      <c r="Z174" s="610">
        <v>0</v>
      </c>
      <c r="AA174" s="610">
        <v>0</v>
      </c>
      <c r="AB174" s="530" t="s">
        <v>0</v>
      </c>
      <c r="AC174" s="530" t="s">
        <v>0</v>
      </c>
      <c r="AD174" s="530">
        <v>1183.5</v>
      </c>
      <c r="AE174" s="609">
        <v>176.85</v>
      </c>
      <c r="AF174" s="530">
        <v>0</v>
      </c>
      <c r="AG174" s="530">
        <v>1589.32</v>
      </c>
      <c r="AH174" s="530">
        <v>123</v>
      </c>
      <c r="AI174" s="531">
        <v>35785.699999999997</v>
      </c>
      <c r="AJ174" s="530">
        <v>0</v>
      </c>
      <c r="AK174" s="531">
        <v>0</v>
      </c>
      <c r="AL174" s="530">
        <v>106</v>
      </c>
      <c r="AM174" s="597">
        <v>34979</v>
      </c>
      <c r="AO174" s="330"/>
      <c r="AQ174" s="370"/>
    </row>
    <row r="175" spans="1:43" s="329" customFormat="1" ht="15.75" thickBot="1" x14ac:dyDescent="0.25">
      <c r="A175" s="362" t="s">
        <v>34</v>
      </c>
      <c r="B175" s="398" t="s">
        <v>33</v>
      </c>
      <c r="C175" s="342" t="s">
        <v>779</v>
      </c>
      <c r="D175" s="328"/>
      <c r="E175" s="326">
        <v>12425673</v>
      </c>
      <c r="F175" s="326">
        <v>12957719</v>
      </c>
      <c r="G175" s="326">
        <v>3581497</v>
      </c>
      <c r="H175" s="326">
        <v>3774844</v>
      </c>
      <c r="I175" s="326">
        <v>8844176</v>
      </c>
      <c r="J175" s="530">
        <v>9182875</v>
      </c>
      <c r="K175" s="326">
        <v>10044</v>
      </c>
      <c r="L175" s="326">
        <v>878</v>
      </c>
      <c r="M175" s="486">
        <v>58384.3</v>
      </c>
      <c r="N175" s="531">
        <v>59368.3</v>
      </c>
      <c r="O175" s="469">
        <v>99.3</v>
      </c>
      <c r="P175" s="469">
        <v>99.4</v>
      </c>
      <c r="Q175" s="486">
        <v>0</v>
      </c>
      <c r="R175" s="531">
        <v>0</v>
      </c>
      <c r="S175" s="486">
        <v>57975.6</v>
      </c>
      <c r="T175" s="536">
        <v>59012.1</v>
      </c>
      <c r="U175" s="327">
        <v>214.33</v>
      </c>
      <c r="V175" s="538">
        <v>219.58</v>
      </c>
      <c r="W175" s="357">
        <v>152.55000000000001</v>
      </c>
      <c r="X175" s="539">
        <v>155.61000000000001</v>
      </c>
      <c r="Y175" s="587">
        <v>0</v>
      </c>
      <c r="Z175" s="610">
        <v>0</v>
      </c>
      <c r="AA175" s="610">
        <v>0</v>
      </c>
      <c r="AB175" s="530" t="s">
        <v>0</v>
      </c>
      <c r="AC175" s="530" t="s">
        <v>0</v>
      </c>
      <c r="AD175" s="530">
        <v>1255.5899999999999</v>
      </c>
      <c r="AE175" s="609">
        <v>153.91</v>
      </c>
      <c r="AF175" s="530">
        <v>0</v>
      </c>
      <c r="AG175" s="530">
        <v>1629.08</v>
      </c>
      <c r="AH175" s="530">
        <v>24</v>
      </c>
      <c r="AI175" s="531">
        <v>59012.1</v>
      </c>
      <c r="AJ175" s="530">
        <v>0</v>
      </c>
      <c r="AK175" s="531">
        <v>0</v>
      </c>
      <c r="AL175" s="530">
        <v>24</v>
      </c>
      <c r="AM175" s="597">
        <v>59012.1</v>
      </c>
      <c r="AO175" s="330"/>
      <c r="AQ175" s="370"/>
    </row>
    <row r="176" spans="1:43" s="329" customFormat="1" ht="15.75" thickBot="1" x14ac:dyDescent="0.25">
      <c r="A176" s="362" t="s">
        <v>35</v>
      </c>
      <c r="B176" s="398" t="s">
        <v>60</v>
      </c>
      <c r="C176" s="342" t="s">
        <v>780</v>
      </c>
      <c r="D176" s="328"/>
      <c r="E176" s="326">
        <v>46179252</v>
      </c>
      <c r="F176" s="326">
        <v>49133789</v>
      </c>
      <c r="G176" s="326">
        <v>13500</v>
      </c>
      <c r="H176" s="326">
        <v>13500</v>
      </c>
      <c r="I176" s="326">
        <v>46165752</v>
      </c>
      <c r="J176" s="530">
        <v>49120289</v>
      </c>
      <c r="K176" s="326">
        <v>115310</v>
      </c>
      <c r="L176" s="326">
        <v>115957</v>
      </c>
      <c r="M176" s="486">
        <v>33062.1</v>
      </c>
      <c r="N176" s="531">
        <v>33802.699999999997</v>
      </c>
      <c r="O176" s="469">
        <v>97.298600000000008</v>
      </c>
      <c r="P176" s="469">
        <v>97.400099999999995</v>
      </c>
      <c r="Q176" s="486">
        <v>0</v>
      </c>
      <c r="R176" s="531">
        <v>0</v>
      </c>
      <c r="S176" s="486">
        <v>32169</v>
      </c>
      <c r="T176" s="536">
        <v>32923.9</v>
      </c>
      <c r="U176" s="327">
        <v>1435.52</v>
      </c>
      <c r="V176" s="538">
        <v>1492.34</v>
      </c>
      <c r="W176" s="357">
        <v>1435.1</v>
      </c>
      <c r="X176" s="539">
        <v>1491.93</v>
      </c>
      <c r="Y176" s="587">
        <v>945000</v>
      </c>
      <c r="Z176" s="610">
        <v>28.702553464200776</v>
      </c>
      <c r="AA176" s="610">
        <v>2</v>
      </c>
      <c r="AB176" s="530" t="s">
        <v>0</v>
      </c>
      <c r="AC176" s="530" t="s">
        <v>0</v>
      </c>
      <c r="AD176" s="530">
        <v>0</v>
      </c>
      <c r="AE176" s="609">
        <v>214.54</v>
      </c>
      <c r="AF176" s="530">
        <v>73.06</v>
      </c>
      <c r="AG176" s="530">
        <v>1779.9399999999998</v>
      </c>
      <c r="AH176" s="530">
        <v>2</v>
      </c>
      <c r="AI176" s="531">
        <v>2742.9</v>
      </c>
      <c r="AJ176" s="530">
        <v>0</v>
      </c>
      <c r="AK176" s="531">
        <v>0</v>
      </c>
      <c r="AL176" s="530">
        <v>2</v>
      </c>
      <c r="AM176" s="597">
        <v>2742.9</v>
      </c>
      <c r="AO176" s="330"/>
      <c r="AQ176" s="370"/>
    </row>
    <row r="177" spans="1:43" s="329" customFormat="1" ht="15.75" thickBot="1" x14ac:dyDescent="0.25">
      <c r="A177" s="362" t="s">
        <v>36</v>
      </c>
      <c r="B177" s="398" t="s">
        <v>61</v>
      </c>
      <c r="C177" s="342" t="s">
        <v>780</v>
      </c>
      <c r="D177" s="328"/>
      <c r="E177" s="326">
        <v>102735483</v>
      </c>
      <c r="F177" s="326">
        <v>110378183</v>
      </c>
      <c r="G177" s="326">
        <v>5816467</v>
      </c>
      <c r="H177" s="326">
        <v>6740817</v>
      </c>
      <c r="I177" s="326">
        <v>96919016</v>
      </c>
      <c r="J177" s="530">
        <v>103637366</v>
      </c>
      <c r="K177" s="326">
        <v>458209</v>
      </c>
      <c r="L177" s="326">
        <v>460631</v>
      </c>
      <c r="M177" s="486">
        <v>81692.27</v>
      </c>
      <c r="N177" s="531">
        <v>83252.539999999994</v>
      </c>
      <c r="O177" s="469">
        <v>98.37</v>
      </c>
      <c r="P177" s="469">
        <v>98.350000000000009</v>
      </c>
      <c r="Q177" s="486">
        <v>0</v>
      </c>
      <c r="R177" s="531">
        <v>0</v>
      </c>
      <c r="S177" s="486">
        <v>80360.7</v>
      </c>
      <c r="T177" s="536">
        <v>81878.899999999994</v>
      </c>
      <c r="U177" s="327">
        <v>1278.43</v>
      </c>
      <c r="V177" s="538">
        <v>1348.07</v>
      </c>
      <c r="W177" s="357">
        <v>1206.05</v>
      </c>
      <c r="X177" s="539">
        <v>1265.74</v>
      </c>
      <c r="Y177" s="587">
        <v>2962500</v>
      </c>
      <c r="Z177" s="610">
        <v>36.181482653040042</v>
      </c>
      <c r="AA177" s="610">
        <v>3</v>
      </c>
      <c r="AB177" s="530" t="s">
        <v>0</v>
      </c>
      <c r="AC177" s="530" t="s">
        <v>0</v>
      </c>
      <c r="AD177" s="530">
        <v>0</v>
      </c>
      <c r="AE177" s="609">
        <v>170.28</v>
      </c>
      <c r="AF177" s="530">
        <v>60.88</v>
      </c>
      <c r="AG177" s="530">
        <v>1579.23</v>
      </c>
      <c r="AH177" s="530">
        <v>48</v>
      </c>
      <c r="AI177" s="531">
        <v>81878.87</v>
      </c>
      <c r="AJ177" s="530">
        <v>0</v>
      </c>
      <c r="AK177" s="531">
        <v>0</v>
      </c>
      <c r="AL177" s="530">
        <v>44</v>
      </c>
      <c r="AM177" s="597">
        <v>81373.73</v>
      </c>
      <c r="AO177" s="330"/>
      <c r="AQ177" s="370"/>
    </row>
    <row r="178" spans="1:43" s="329" customFormat="1" ht="15.75" thickBot="1" x14ac:dyDescent="0.25">
      <c r="A178" s="362" t="s">
        <v>38</v>
      </c>
      <c r="B178" s="398" t="s">
        <v>37</v>
      </c>
      <c r="C178" s="342" t="s">
        <v>779</v>
      </c>
      <c r="D178" s="328"/>
      <c r="E178" s="326">
        <v>6750104</v>
      </c>
      <c r="F178" s="326">
        <v>7080948</v>
      </c>
      <c r="G178" s="326">
        <v>223001</v>
      </c>
      <c r="H178" s="326">
        <v>295228</v>
      </c>
      <c r="I178" s="326">
        <v>6527103</v>
      </c>
      <c r="J178" s="530">
        <v>6785720</v>
      </c>
      <c r="K178" s="326">
        <v>0</v>
      </c>
      <c r="L178" s="326">
        <v>0</v>
      </c>
      <c r="M178" s="486">
        <v>40286.9</v>
      </c>
      <c r="N178" s="531">
        <v>40663.599999999999</v>
      </c>
      <c r="O178" s="469">
        <v>99</v>
      </c>
      <c r="P178" s="469">
        <v>99</v>
      </c>
      <c r="Q178" s="486">
        <v>0</v>
      </c>
      <c r="R178" s="531">
        <v>0</v>
      </c>
      <c r="S178" s="486">
        <v>39884</v>
      </c>
      <c r="T178" s="536">
        <v>40257</v>
      </c>
      <c r="U178" s="327">
        <v>169.24</v>
      </c>
      <c r="V178" s="538">
        <v>175.89</v>
      </c>
      <c r="W178" s="357">
        <v>163.65</v>
      </c>
      <c r="X178" s="539">
        <v>168.56</v>
      </c>
      <c r="Y178" s="587">
        <v>0</v>
      </c>
      <c r="Z178" s="610">
        <v>0</v>
      </c>
      <c r="AA178" s="610">
        <v>0</v>
      </c>
      <c r="AB178" s="530" t="s">
        <v>0</v>
      </c>
      <c r="AC178" s="530" t="s">
        <v>0</v>
      </c>
      <c r="AD178" s="530">
        <v>1331.55</v>
      </c>
      <c r="AE178" s="609">
        <v>224.57</v>
      </c>
      <c r="AF178" s="530">
        <v>0</v>
      </c>
      <c r="AG178" s="530">
        <v>1732.01</v>
      </c>
      <c r="AH178" s="530">
        <v>13</v>
      </c>
      <c r="AI178" s="531">
        <v>8770.2999999999993</v>
      </c>
      <c r="AJ178" s="530">
        <v>0</v>
      </c>
      <c r="AK178" s="531">
        <v>0</v>
      </c>
      <c r="AL178" s="530">
        <v>13</v>
      </c>
      <c r="AM178" s="597">
        <v>8770.2999999999993</v>
      </c>
      <c r="AO178" s="330"/>
      <c r="AQ178" s="370"/>
    </row>
    <row r="179" spans="1:43" s="329" customFormat="1" ht="15.75" thickBot="1" x14ac:dyDescent="0.25">
      <c r="A179" s="362" t="s">
        <v>40</v>
      </c>
      <c r="B179" s="398" t="s">
        <v>39</v>
      </c>
      <c r="C179" s="342" t="s">
        <v>779</v>
      </c>
      <c r="D179" s="328"/>
      <c r="E179" s="326">
        <v>16161677</v>
      </c>
      <c r="F179" s="326">
        <v>16929771</v>
      </c>
      <c r="G179" s="326">
        <v>5134706</v>
      </c>
      <c r="H179" s="326">
        <v>5469221</v>
      </c>
      <c r="I179" s="326">
        <v>11026971</v>
      </c>
      <c r="J179" s="530">
        <v>11460550</v>
      </c>
      <c r="K179" s="326">
        <v>0</v>
      </c>
      <c r="L179" s="326">
        <v>0</v>
      </c>
      <c r="M179" s="486">
        <v>70476.25</v>
      </c>
      <c r="N179" s="531">
        <v>71003.600000000006</v>
      </c>
      <c r="O179" s="469">
        <v>98.5</v>
      </c>
      <c r="P179" s="469">
        <v>98.5</v>
      </c>
      <c r="Q179" s="486">
        <v>213.2</v>
      </c>
      <c r="R179" s="531">
        <v>216.7</v>
      </c>
      <c r="S179" s="486">
        <v>69632.3</v>
      </c>
      <c r="T179" s="536">
        <v>70155.199999999997</v>
      </c>
      <c r="U179" s="327">
        <v>232.1</v>
      </c>
      <c r="V179" s="538">
        <v>241.32</v>
      </c>
      <c r="W179" s="357">
        <v>158.36000000000001</v>
      </c>
      <c r="X179" s="539">
        <v>163.36000000000001</v>
      </c>
      <c r="Y179" s="587">
        <v>0</v>
      </c>
      <c r="Z179" s="610">
        <v>0</v>
      </c>
      <c r="AA179" s="610">
        <v>0</v>
      </c>
      <c r="AB179" s="530" t="s">
        <v>0</v>
      </c>
      <c r="AC179" s="530" t="s">
        <v>0</v>
      </c>
      <c r="AD179" s="530">
        <v>1133.0999999999999</v>
      </c>
      <c r="AE179" s="609">
        <v>165.46</v>
      </c>
      <c r="AF179" s="530">
        <v>63.84</v>
      </c>
      <c r="AG179" s="530">
        <v>1603.7199999999998</v>
      </c>
      <c r="AH179" s="530">
        <v>37</v>
      </c>
      <c r="AI179" s="531">
        <v>70155.199999999997</v>
      </c>
      <c r="AJ179" s="530">
        <v>0</v>
      </c>
      <c r="AK179" s="531">
        <v>0</v>
      </c>
      <c r="AL179" s="530">
        <v>37</v>
      </c>
      <c r="AM179" s="597">
        <v>70155.199999999997</v>
      </c>
      <c r="AO179" s="330"/>
      <c r="AQ179" s="370"/>
    </row>
    <row r="180" spans="1:43" s="329" customFormat="1" ht="15.75" thickBot="1" x14ac:dyDescent="0.25">
      <c r="A180" s="362" t="s">
        <v>41</v>
      </c>
      <c r="B180" s="398" t="s">
        <v>62</v>
      </c>
      <c r="C180" s="342" t="s">
        <v>779</v>
      </c>
      <c r="D180" s="328"/>
      <c r="E180" s="326">
        <v>8701864.9600000009</v>
      </c>
      <c r="F180" s="326">
        <v>9028161.9399999995</v>
      </c>
      <c r="G180" s="326">
        <v>2577405</v>
      </c>
      <c r="H180" s="326">
        <v>2709713</v>
      </c>
      <c r="I180" s="326">
        <v>6124459.9600000009</v>
      </c>
      <c r="J180" s="530">
        <v>6318448.9399999995</v>
      </c>
      <c r="K180" s="326">
        <v>501870</v>
      </c>
      <c r="L180" s="326">
        <v>523530</v>
      </c>
      <c r="M180" s="486">
        <v>37756.5</v>
      </c>
      <c r="N180" s="531">
        <v>38210.9</v>
      </c>
      <c r="O180" s="469">
        <v>99</v>
      </c>
      <c r="P180" s="469">
        <v>99</v>
      </c>
      <c r="Q180" s="486">
        <v>0</v>
      </c>
      <c r="R180" s="531">
        <v>0</v>
      </c>
      <c r="S180" s="486">
        <v>37378.9</v>
      </c>
      <c r="T180" s="536">
        <v>37828.800000000003</v>
      </c>
      <c r="U180" s="327">
        <v>232.8</v>
      </c>
      <c r="V180" s="538">
        <v>238.66</v>
      </c>
      <c r="W180" s="357">
        <v>163.85</v>
      </c>
      <c r="X180" s="539">
        <v>167.03</v>
      </c>
      <c r="Y180" s="587">
        <v>0</v>
      </c>
      <c r="Z180" s="610">
        <v>0</v>
      </c>
      <c r="AA180" s="610">
        <v>0</v>
      </c>
      <c r="AB180" s="530" t="s">
        <v>0</v>
      </c>
      <c r="AC180" s="530" t="s">
        <v>0</v>
      </c>
      <c r="AD180" s="530">
        <v>1351.97</v>
      </c>
      <c r="AE180" s="609">
        <v>183.42</v>
      </c>
      <c r="AF180" s="530">
        <v>75.290000000000006</v>
      </c>
      <c r="AG180" s="530">
        <v>1849.3400000000001</v>
      </c>
      <c r="AH180" s="530">
        <v>84</v>
      </c>
      <c r="AI180" s="531">
        <v>37828.800000000003</v>
      </c>
      <c r="AJ180" s="530">
        <v>0</v>
      </c>
      <c r="AK180" s="531">
        <v>0</v>
      </c>
      <c r="AL180" s="530">
        <v>64</v>
      </c>
      <c r="AM180" s="597">
        <v>37403.699999999997</v>
      </c>
      <c r="AO180" s="330"/>
      <c r="AQ180" s="370"/>
    </row>
    <row r="181" spans="1:43" s="329" customFormat="1" ht="15.75" thickBot="1" x14ac:dyDescent="0.25">
      <c r="A181" s="362" t="s">
        <v>42</v>
      </c>
      <c r="B181" s="398" t="s">
        <v>63</v>
      </c>
      <c r="C181" s="342" t="s">
        <v>848</v>
      </c>
      <c r="D181" s="328"/>
      <c r="E181" s="326">
        <v>91098453</v>
      </c>
      <c r="F181" s="326">
        <v>96666253</v>
      </c>
      <c r="G181" s="326">
        <v>60189</v>
      </c>
      <c r="H181" s="326">
        <v>67488</v>
      </c>
      <c r="I181" s="326">
        <v>91038264</v>
      </c>
      <c r="J181" s="530">
        <v>96598765</v>
      </c>
      <c r="K181" s="326">
        <v>17073240</v>
      </c>
      <c r="L181" s="326">
        <v>16653520</v>
      </c>
      <c r="M181" s="486">
        <v>65014.7</v>
      </c>
      <c r="N181" s="531">
        <v>65722.7</v>
      </c>
      <c r="O181" s="469">
        <v>97.5</v>
      </c>
      <c r="P181" s="469">
        <v>97.5</v>
      </c>
      <c r="Q181" s="486">
        <v>36.700000000000003</v>
      </c>
      <c r="R181" s="531">
        <v>46.2</v>
      </c>
      <c r="S181" s="486">
        <v>63426</v>
      </c>
      <c r="T181" s="536">
        <v>64125.8</v>
      </c>
      <c r="U181" s="327">
        <v>1436.3</v>
      </c>
      <c r="V181" s="538">
        <v>1507.45</v>
      </c>
      <c r="W181" s="357">
        <v>1435.35</v>
      </c>
      <c r="X181" s="539">
        <v>1506.39</v>
      </c>
      <c r="Y181" s="587">
        <v>2761266</v>
      </c>
      <c r="Z181" s="610">
        <v>43.060141160032309</v>
      </c>
      <c r="AA181" s="610">
        <v>3</v>
      </c>
      <c r="AB181" s="530" t="s">
        <v>0</v>
      </c>
      <c r="AC181" s="530" t="s">
        <v>0</v>
      </c>
      <c r="AD181" s="530">
        <v>0</v>
      </c>
      <c r="AE181" s="609">
        <v>98.33</v>
      </c>
      <c r="AF181" s="530">
        <v>77.62</v>
      </c>
      <c r="AG181" s="530">
        <v>1683.4</v>
      </c>
      <c r="AH181" s="530">
        <v>6</v>
      </c>
      <c r="AI181" s="531">
        <v>6019</v>
      </c>
      <c r="AJ181" s="530">
        <v>0</v>
      </c>
      <c r="AK181" s="531">
        <v>0</v>
      </c>
      <c r="AL181" s="530">
        <v>6</v>
      </c>
      <c r="AM181" s="597">
        <v>6019</v>
      </c>
      <c r="AO181" s="330"/>
      <c r="AQ181" s="370"/>
    </row>
    <row r="182" spans="1:43" s="329" customFormat="1" ht="15.75" thickBot="1" x14ac:dyDescent="0.25">
      <c r="A182" s="362" t="s">
        <v>44</v>
      </c>
      <c r="B182" s="398" t="s">
        <v>43</v>
      </c>
      <c r="C182" s="342" t="s">
        <v>779</v>
      </c>
      <c r="D182" s="328"/>
      <c r="E182" s="326">
        <v>6905647</v>
      </c>
      <c r="F182" s="326">
        <v>7188447</v>
      </c>
      <c r="G182" s="326">
        <v>395372</v>
      </c>
      <c r="H182" s="326">
        <v>412107</v>
      </c>
      <c r="I182" s="326">
        <v>6510275</v>
      </c>
      <c r="J182" s="530">
        <v>6776340</v>
      </c>
      <c r="K182" s="326">
        <v>0</v>
      </c>
      <c r="L182" s="326">
        <v>0</v>
      </c>
      <c r="M182" s="486">
        <v>37003.1</v>
      </c>
      <c r="N182" s="531">
        <v>37400.199999999997</v>
      </c>
      <c r="O182" s="469">
        <v>97.5</v>
      </c>
      <c r="P182" s="469">
        <v>97.7</v>
      </c>
      <c r="Q182" s="486">
        <v>0</v>
      </c>
      <c r="R182" s="531">
        <v>0</v>
      </c>
      <c r="S182" s="486">
        <v>36078</v>
      </c>
      <c r="T182" s="536">
        <v>36540</v>
      </c>
      <c r="U182" s="327">
        <v>191.41</v>
      </c>
      <c r="V182" s="538">
        <v>196.73</v>
      </c>
      <c r="W182" s="357">
        <v>180.45</v>
      </c>
      <c r="X182" s="539">
        <v>185.45</v>
      </c>
      <c r="Y182" s="587">
        <v>0</v>
      </c>
      <c r="Z182" s="610">
        <v>0</v>
      </c>
      <c r="AA182" s="610">
        <v>0</v>
      </c>
      <c r="AB182" s="530" t="s">
        <v>0</v>
      </c>
      <c r="AC182" s="530" t="s">
        <v>0</v>
      </c>
      <c r="AD182" s="530">
        <v>1142.54</v>
      </c>
      <c r="AE182" s="609">
        <v>181.16</v>
      </c>
      <c r="AF182" s="530">
        <v>71.56</v>
      </c>
      <c r="AG182" s="530">
        <v>1591.99</v>
      </c>
      <c r="AH182" s="530">
        <v>10</v>
      </c>
      <c r="AI182" s="531">
        <v>16197</v>
      </c>
      <c r="AJ182" s="530">
        <v>0</v>
      </c>
      <c r="AK182" s="531">
        <v>0</v>
      </c>
      <c r="AL182" s="530">
        <v>10</v>
      </c>
      <c r="AM182" s="597">
        <v>16197</v>
      </c>
      <c r="AO182" s="330"/>
      <c r="AQ182" s="370"/>
    </row>
    <row r="183" spans="1:43" s="329" customFormat="1" ht="15.75" thickBot="1" x14ac:dyDescent="0.25">
      <c r="A183" s="362" t="s">
        <v>46</v>
      </c>
      <c r="B183" s="398" t="s">
        <v>45</v>
      </c>
      <c r="C183" s="342" t="s">
        <v>951</v>
      </c>
      <c r="D183" s="328"/>
      <c r="E183" s="326">
        <v>66097029</v>
      </c>
      <c r="F183" s="326">
        <v>68106352</v>
      </c>
      <c r="G183" s="326">
        <v>0</v>
      </c>
      <c r="H183" s="326">
        <v>0</v>
      </c>
      <c r="I183" s="326">
        <v>66097029</v>
      </c>
      <c r="J183" s="530">
        <v>68106352</v>
      </c>
      <c r="K183" s="326">
        <v>17063658</v>
      </c>
      <c r="L183" s="326">
        <v>18646650</v>
      </c>
      <c r="M183" s="486">
        <v>71471.399999999994</v>
      </c>
      <c r="N183" s="531">
        <v>73621</v>
      </c>
      <c r="O183" s="469">
        <v>95.88</v>
      </c>
      <c r="P183" s="469">
        <v>95.91</v>
      </c>
      <c r="Q183" s="486">
        <v>0</v>
      </c>
      <c r="R183" s="531">
        <v>0</v>
      </c>
      <c r="S183" s="486">
        <v>68526.8</v>
      </c>
      <c r="T183" s="536">
        <v>70609.899999999994</v>
      </c>
      <c r="U183" s="327">
        <v>964.54</v>
      </c>
      <c r="V183" s="538">
        <v>964.54</v>
      </c>
      <c r="W183" s="357">
        <v>964.54</v>
      </c>
      <c r="X183" s="539">
        <v>964.54</v>
      </c>
      <c r="Y183" s="587">
        <v>0</v>
      </c>
      <c r="Z183" s="610">
        <v>0</v>
      </c>
      <c r="AA183" s="610">
        <v>0</v>
      </c>
      <c r="AB183" s="530" t="s">
        <v>0</v>
      </c>
      <c r="AC183" s="530" t="s">
        <v>0</v>
      </c>
      <c r="AD183" s="530">
        <v>280.02</v>
      </c>
      <c r="AE183" s="609">
        <v>0</v>
      </c>
      <c r="AF183" s="530">
        <v>0</v>
      </c>
      <c r="AG183" s="530">
        <v>1244.56</v>
      </c>
      <c r="AH183" s="530">
        <v>0</v>
      </c>
      <c r="AI183" s="531">
        <v>0</v>
      </c>
      <c r="AJ183" s="530">
        <v>0</v>
      </c>
      <c r="AK183" s="531">
        <v>0</v>
      </c>
      <c r="AL183" s="530">
        <v>0</v>
      </c>
      <c r="AM183" s="597">
        <v>0</v>
      </c>
      <c r="AO183" s="330"/>
      <c r="AQ183" s="370"/>
    </row>
    <row r="184" spans="1:43" s="329" customFormat="1" ht="15.75" thickBot="1" x14ac:dyDescent="0.25">
      <c r="A184" s="362" t="s">
        <v>48</v>
      </c>
      <c r="B184" s="398" t="s">
        <v>47</v>
      </c>
      <c r="C184" s="342" t="s">
        <v>779</v>
      </c>
      <c r="D184" s="328"/>
      <c r="E184" s="326">
        <v>7085312</v>
      </c>
      <c r="F184" s="326">
        <v>7458978</v>
      </c>
      <c r="G184" s="326">
        <v>1678392</v>
      </c>
      <c r="H184" s="326">
        <v>1794448</v>
      </c>
      <c r="I184" s="326">
        <v>5406920</v>
      </c>
      <c r="J184" s="530">
        <v>5664530</v>
      </c>
      <c r="K184" s="326">
        <v>0</v>
      </c>
      <c r="L184" s="326">
        <v>0</v>
      </c>
      <c r="M184" s="486">
        <v>32868.29</v>
      </c>
      <c r="N184" s="531">
        <v>33609.71</v>
      </c>
      <c r="O184" s="469">
        <v>98</v>
      </c>
      <c r="P184" s="469">
        <v>97.5</v>
      </c>
      <c r="Q184" s="486">
        <v>0</v>
      </c>
      <c r="R184" s="531">
        <v>0</v>
      </c>
      <c r="S184" s="486">
        <v>32210.9</v>
      </c>
      <c r="T184" s="536">
        <v>32769.5</v>
      </c>
      <c r="U184" s="327">
        <v>219.97</v>
      </c>
      <c r="V184" s="538">
        <v>227.62</v>
      </c>
      <c r="W184" s="357">
        <v>167.86</v>
      </c>
      <c r="X184" s="539">
        <v>172.86</v>
      </c>
      <c r="Y184" s="587">
        <v>0</v>
      </c>
      <c r="Z184" s="610">
        <v>0</v>
      </c>
      <c r="AA184" s="610">
        <v>0</v>
      </c>
      <c r="AB184" s="530" t="s">
        <v>0</v>
      </c>
      <c r="AC184" s="530" t="s">
        <v>0</v>
      </c>
      <c r="AD184" s="530">
        <v>1267.92</v>
      </c>
      <c r="AE184" s="609">
        <v>176.28</v>
      </c>
      <c r="AF184" s="530">
        <v>81.569999999999993</v>
      </c>
      <c r="AG184" s="530">
        <v>1753.3899999999999</v>
      </c>
      <c r="AH184" s="530">
        <v>59</v>
      </c>
      <c r="AI184" s="531">
        <v>32769.47</v>
      </c>
      <c r="AJ184" s="530">
        <v>0</v>
      </c>
      <c r="AK184" s="531">
        <v>0</v>
      </c>
      <c r="AL184" s="530">
        <v>56</v>
      </c>
      <c r="AM184" s="597">
        <v>32632.78</v>
      </c>
      <c r="AO184" s="330"/>
      <c r="AQ184" s="370"/>
    </row>
    <row r="185" spans="1:43" s="329" customFormat="1" ht="15.75" thickBot="1" x14ac:dyDescent="0.25">
      <c r="A185" s="362" t="s">
        <v>50</v>
      </c>
      <c r="B185" s="398" t="s">
        <v>49</v>
      </c>
      <c r="C185" s="342" t="s">
        <v>779</v>
      </c>
      <c r="D185" s="328"/>
      <c r="E185" s="326">
        <v>5527192</v>
      </c>
      <c r="F185" s="326">
        <v>5903579</v>
      </c>
      <c r="G185" s="326">
        <v>2522758</v>
      </c>
      <c r="H185" s="326">
        <v>2743579</v>
      </c>
      <c r="I185" s="326">
        <v>3004434</v>
      </c>
      <c r="J185" s="530">
        <v>3160000</v>
      </c>
      <c r="K185" s="326">
        <v>0</v>
      </c>
      <c r="L185" s="326">
        <v>0</v>
      </c>
      <c r="M185" s="486">
        <v>25958.1</v>
      </c>
      <c r="N185" s="531">
        <v>26167.5</v>
      </c>
      <c r="O185" s="469">
        <v>97.5</v>
      </c>
      <c r="P185" s="469">
        <v>97.5</v>
      </c>
      <c r="Q185" s="486">
        <v>378.6</v>
      </c>
      <c r="R185" s="531">
        <v>396.8</v>
      </c>
      <c r="S185" s="486">
        <v>25687.7</v>
      </c>
      <c r="T185" s="536">
        <v>25910.1</v>
      </c>
      <c r="U185" s="327">
        <v>215.17</v>
      </c>
      <c r="V185" s="538">
        <v>227.85</v>
      </c>
      <c r="W185" s="357">
        <v>116.96</v>
      </c>
      <c r="X185" s="539">
        <v>121.96</v>
      </c>
      <c r="Y185" s="587">
        <v>0</v>
      </c>
      <c r="Z185" s="610">
        <v>0</v>
      </c>
      <c r="AA185" s="610">
        <v>0</v>
      </c>
      <c r="AB185" s="530" t="s">
        <v>0</v>
      </c>
      <c r="AC185" s="530" t="s">
        <v>0</v>
      </c>
      <c r="AD185" s="530">
        <v>1326.87</v>
      </c>
      <c r="AE185" s="609">
        <v>194.58</v>
      </c>
      <c r="AF185" s="530">
        <v>70.59</v>
      </c>
      <c r="AG185" s="530">
        <v>1819.8899999999996</v>
      </c>
      <c r="AH185" s="530">
        <v>74</v>
      </c>
      <c r="AI185" s="531">
        <v>25910.1</v>
      </c>
      <c r="AJ185" s="530">
        <v>0</v>
      </c>
      <c r="AK185" s="531">
        <v>0</v>
      </c>
      <c r="AL185" s="530">
        <v>65</v>
      </c>
      <c r="AM185" s="597">
        <v>25524.3</v>
      </c>
      <c r="AO185" s="330"/>
      <c r="AQ185" s="370"/>
    </row>
    <row r="186" spans="1:43" s="329" customFormat="1" ht="15.75" thickBot="1" x14ac:dyDescent="0.25">
      <c r="A186" s="362" t="s">
        <v>52</v>
      </c>
      <c r="B186" s="398" t="s">
        <v>51</v>
      </c>
      <c r="C186" s="342" t="s">
        <v>779</v>
      </c>
      <c r="D186" s="328"/>
      <c r="E186" s="326">
        <v>8208523</v>
      </c>
      <c r="F186" s="326">
        <v>8481620</v>
      </c>
      <c r="G186" s="326">
        <v>2893566</v>
      </c>
      <c r="H186" s="326">
        <v>2965717</v>
      </c>
      <c r="I186" s="326">
        <v>5314957</v>
      </c>
      <c r="J186" s="530">
        <v>5515903</v>
      </c>
      <c r="K186" s="326">
        <v>0</v>
      </c>
      <c r="L186" s="326">
        <v>0</v>
      </c>
      <c r="M186" s="486">
        <v>30445.96</v>
      </c>
      <c r="N186" s="531">
        <v>30736.03</v>
      </c>
      <c r="O186" s="469">
        <v>98.2</v>
      </c>
      <c r="P186" s="469">
        <v>98.2</v>
      </c>
      <c r="Q186" s="486">
        <v>0</v>
      </c>
      <c r="R186" s="531">
        <v>0</v>
      </c>
      <c r="S186" s="486">
        <v>29897.9</v>
      </c>
      <c r="T186" s="536">
        <v>30182.799999999999</v>
      </c>
      <c r="U186" s="327">
        <v>274.55</v>
      </c>
      <c r="V186" s="538">
        <v>281.01</v>
      </c>
      <c r="W186" s="357">
        <v>177.77</v>
      </c>
      <c r="X186" s="539">
        <v>182.75</v>
      </c>
      <c r="Y186" s="587">
        <v>0</v>
      </c>
      <c r="Z186" s="610">
        <v>0</v>
      </c>
      <c r="AA186" s="610">
        <v>0</v>
      </c>
      <c r="AB186" s="530" t="s">
        <v>0</v>
      </c>
      <c r="AC186" s="530" t="s">
        <v>0</v>
      </c>
      <c r="AD186" s="530">
        <v>1211.6600000000001</v>
      </c>
      <c r="AE186" s="609">
        <v>180.6</v>
      </c>
      <c r="AF186" s="530">
        <v>72.58</v>
      </c>
      <c r="AG186" s="530">
        <v>1745.85</v>
      </c>
      <c r="AH186" s="530">
        <v>24</v>
      </c>
      <c r="AI186" s="531">
        <v>30182.799999999999</v>
      </c>
      <c r="AJ186" s="530">
        <v>0</v>
      </c>
      <c r="AK186" s="531">
        <v>0</v>
      </c>
      <c r="AL186" s="530">
        <v>24</v>
      </c>
      <c r="AM186" s="597">
        <v>30182.799999999999</v>
      </c>
      <c r="AO186" s="330"/>
      <c r="AQ186" s="370"/>
    </row>
    <row r="187" spans="1:43" s="329" customFormat="1" ht="15.75" thickBot="1" x14ac:dyDescent="0.25">
      <c r="A187" s="362" t="s">
        <v>53</v>
      </c>
      <c r="B187" s="398" t="s">
        <v>64</v>
      </c>
      <c r="C187" s="342" t="s">
        <v>780</v>
      </c>
      <c r="D187" s="328"/>
      <c r="E187" s="326">
        <v>56345901</v>
      </c>
      <c r="F187" s="326">
        <v>59940530.859999999</v>
      </c>
      <c r="G187" s="326">
        <v>633256</v>
      </c>
      <c r="H187" s="326">
        <v>654820</v>
      </c>
      <c r="I187" s="326">
        <v>55712645</v>
      </c>
      <c r="J187" s="530">
        <v>59285710.859999999</v>
      </c>
      <c r="K187" s="326">
        <v>642000</v>
      </c>
      <c r="L187" s="326">
        <v>612000</v>
      </c>
      <c r="M187" s="486">
        <v>42083.1</v>
      </c>
      <c r="N187" s="531">
        <v>42658.22</v>
      </c>
      <c r="O187" s="469">
        <v>98.2</v>
      </c>
      <c r="P187" s="469">
        <v>98.2</v>
      </c>
      <c r="Q187" s="486">
        <v>0</v>
      </c>
      <c r="R187" s="531">
        <v>0</v>
      </c>
      <c r="S187" s="486">
        <v>41325.599999999999</v>
      </c>
      <c r="T187" s="536">
        <v>41890.400000000001</v>
      </c>
      <c r="U187" s="327">
        <v>1363.46</v>
      </c>
      <c r="V187" s="538">
        <v>1430.89</v>
      </c>
      <c r="W187" s="357">
        <v>1348.14</v>
      </c>
      <c r="X187" s="539">
        <v>1415.26</v>
      </c>
      <c r="Y187" s="587">
        <v>1693208</v>
      </c>
      <c r="Z187" s="610">
        <v>40.419953020262398</v>
      </c>
      <c r="AA187" s="610">
        <v>3</v>
      </c>
      <c r="AB187" s="530" t="s">
        <v>0</v>
      </c>
      <c r="AC187" s="530" t="s">
        <v>0</v>
      </c>
      <c r="AD187" s="530">
        <v>0</v>
      </c>
      <c r="AE187" s="609">
        <v>187.33</v>
      </c>
      <c r="AF187" s="530">
        <v>80.150000000000006</v>
      </c>
      <c r="AG187" s="530">
        <v>1698.3700000000001</v>
      </c>
      <c r="AH187" s="530">
        <v>21</v>
      </c>
      <c r="AI187" s="531">
        <v>12285.7</v>
      </c>
      <c r="AJ187" s="530">
        <v>2</v>
      </c>
      <c r="AK187" s="531">
        <v>29604.7</v>
      </c>
      <c r="AL187" s="530">
        <v>16</v>
      </c>
      <c r="AM187" s="597">
        <v>41649</v>
      </c>
      <c r="AO187" s="330"/>
      <c r="AQ187" s="370"/>
    </row>
    <row r="188" spans="1:43" s="329" customFormat="1" ht="15.75" thickBot="1" x14ac:dyDescent="0.25">
      <c r="A188" s="362" t="s">
        <v>529</v>
      </c>
      <c r="B188" s="398" t="s">
        <v>528</v>
      </c>
      <c r="C188" s="342" t="s">
        <v>779</v>
      </c>
      <c r="D188" s="328"/>
      <c r="E188" s="326">
        <v>11177378</v>
      </c>
      <c r="F188" s="326">
        <v>11622673</v>
      </c>
      <c r="G188" s="326">
        <v>1005472</v>
      </c>
      <c r="H188" s="326">
        <v>1067851.0000000002</v>
      </c>
      <c r="I188" s="326">
        <v>10171906</v>
      </c>
      <c r="J188" s="530">
        <v>10554822</v>
      </c>
      <c r="K188" s="326">
        <v>4447</v>
      </c>
      <c r="L188" s="326">
        <v>4501</v>
      </c>
      <c r="M188" s="486">
        <v>48474.3</v>
      </c>
      <c r="N188" s="531">
        <v>49140.101010101025</v>
      </c>
      <c r="O188" s="469">
        <v>99</v>
      </c>
      <c r="P188" s="469">
        <v>99</v>
      </c>
      <c r="Q188" s="486">
        <v>0</v>
      </c>
      <c r="R188" s="531">
        <v>0</v>
      </c>
      <c r="S188" s="486">
        <v>47989.599999999999</v>
      </c>
      <c r="T188" s="536">
        <v>48648.7</v>
      </c>
      <c r="U188" s="327">
        <v>232.91</v>
      </c>
      <c r="V188" s="538">
        <v>238.91</v>
      </c>
      <c r="W188" s="357">
        <v>211.96</v>
      </c>
      <c r="X188" s="539">
        <v>216.96</v>
      </c>
      <c r="Y188" s="587">
        <v>0</v>
      </c>
      <c r="Z188" s="610">
        <v>0</v>
      </c>
      <c r="AA188" s="610">
        <v>0</v>
      </c>
      <c r="AB188" s="530" t="s">
        <v>0</v>
      </c>
      <c r="AC188" s="530" t="s">
        <v>0</v>
      </c>
      <c r="AD188" s="530">
        <v>1245.83</v>
      </c>
      <c r="AE188" s="609">
        <v>152</v>
      </c>
      <c r="AF188" s="530">
        <v>0</v>
      </c>
      <c r="AG188" s="530">
        <v>1636.74</v>
      </c>
      <c r="AH188" s="530">
        <v>35</v>
      </c>
      <c r="AI188" s="531">
        <v>21374.3</v>
      </c>
      <c r="AJ188" s="530">
        <v>0</v>
      </c>
      <c r="AK188" s="531">
        <v>0</v>
      </c>
      <c r="AL188" s="530">
        <v>30</v>
      </c>
      <c r="AM188" s="597">
        <v>21153.599999999999</v>
      </c>
      <c r="AO188" s="330"/>
      <c r="AQ188" s="370"/>
    </row>
    <row r="189" spans="1:43" s="329" customFormat="1" ht="15.75" thickBot="1" x14ac:dyDescent="0.25">
      <c r="A189" s="362" t="s">
        <v>531</v>
      </c>
      <c r="B189" s="398" t="s">
        <v>530</v>
      </c>
      <c r="C189" s="342" t="s">
        <v>779</v>
      </c>
      <c r="D189" s="328"/>
      <c r="E189" s="326">
        <v>8039900</v>
      </c>
      <c r="F189" s="326">
        <v>8579900</v>
      </c>
      <c r="G189" s="326">
        <v>2570437</v>
      </c>
      <c r="H189" s="326">
        <v>2968400</v>
      </c>
      <c r="I189" s="326">
        <v>5469463</v>
      </c>
      <c r="J189" s="530">
        <v>5611500</v>
      </c>
      <c r="K189" s="326">
        <v>377200</v>
      </c>
      <c r="L189" s="326">
        <v>459700</v>
      </c>
      <c r="M189" s="486">
        <v>34956.07</v>
      </c>
      <c r="N189" s="531">
        <v>35745</v>
      </c>
      <c r="O189" s="469">
        <v>99.25</v>
      </c>
      <c r="P189" s="469">
        <v>99.25</v>
      </c>
      <c r="Q189" s="486">
        <v>756.1</v>
      </c>
      <c r="R189" s="531">
        <v>773.1</v>
      </c>
      <c r="S189" s="486">
        <v>35450</v>
      </c>
      <c r="T189" s="536">
        <v>36250</v>
      </c>
      <c r="U189" s="327">
        <v>226.8</v>
      </c>
      <c r="V189" s="538">
        <v>236.69</v>
      </c>
      <c r="W189" s="357">
        <v>154.29</v>
      </c>
      <c r="X189" s="539">
        <v>154.80000000000001</v>
      </c>
      <c r="Y189" s="587">
        <v>0</v>
      </c>
      <c r="Z189" s="610">
        <v>0</v>
      </c>
      <c r="AA189" s="610">
        <v>0</v>
      </c>
      <c r="AB189" s="530" t="s">
        <v>0</v>
      </c>
      <c r="AC189" s="530" t="s">
        <v>0</v>
      </c>
      <c r="AD189" s="530">
        <v>1173.42</v>
      </c>
      <c r="AE189" s="609">
        <v>205.47</v>
      </c>
      <c r="AF189" s="530">
        <v>0</v>
      </c>
      <c r="AG189" s="530">
        <v>1615.5800000000002</v>
      </c>
      <c r="AH189" s="530">
        <v>75</v>
      </c>
      <c r="AI189" s="531">
        <v>36250</v>
      </c>
      <c r="AJ189" s="530">
        <v>0</v>
      </c>
      <c r="AK189" s="531">
        <v>0</v>
      </c>
      <c r="AL189" s="530">
        <v>70</v>
      </c>
      <c r="AM189" s="597">
        <v>36220</v>
      </c>
      <c r="AO189" s="330"/>
      <c r="AQ189" s="370"/>
    </row>
    <row r="190" spans="1:43" s="329" customFormat="1" ht="15.75" thickBot="1" x14ac:dyDescent="0.25">
      <c r="A190" s="362" t="s">
        <v>532</v>
      </c>
      <c r="B190" s="398" t="s">
        <v>65</v>
      </c>
      <c r="C190" s="342" t="s">
        <v>780</v>
      </c>
      <c r="D190" s="328"/>
      <c r="E190" s="326">
        <v>62243773</v>
      </c>
      <c r="F190" s="326">
        <v>66978644</v>
      </c>
      <c r="G190" s="326">
        <v>1345173</v>
      </c>
      <c r="H190" s="326">
        <v>1413955</v>
      </c>
      <c r="I190" s="326">
        <v>60898600</v>
      </c>
      <c r="J190" s="530">
        <v>65564689</v>
      </c>
      <c r="K190" s="326">
        <v>1401694</v>
      </c>
      <c r="L190" s="326">
        <v>1421896</v>
      </c>
      <c r="M190" s="486">
        <v>47193.2</v>
      </c>
      <c r="N190" s="531">
        <v>48867.276604675491</v>
      </c>
      <c r="O190" s="469">
        <v>98.499790000000004</v>
      </c>
      <c r="P190" s="469">
        <v>98.5</v>
      </c>
      <c r="Q190" s="486">
        <v>12.9</v>
      </c>
      <c r="R190" s="531">
        <v>12.9</v>
      </c>
      <c r="S190" s="486">
        <v>46498.1</v>
      </c>
      <c r="T190" s="536">
        <v>48147.199999999997</v>
      </c>
      <c r="U190" s="327">
        <v>1338.63</v>
      </c>
      <c r="V190" s="538">
        <v>1391.12</v>
      </c>
      <c r="W190" s="357">
        <v>1309.7</v>
      </c>
      <c r="X190" s="539">
        <v>1361.75</v>
      </c>
      <c r="Y190" s="587">
        <v>1876777</v>
      </c>
      <c r="Z190" s="610">
        <v>38.979982221188358</v>
      </c>
      <c r="AA190" s="610">
        <v>2.98</v>
      </c>
      <c r="AB190" s="530" t="s">
        <v>0</v>
      </c>
      <c r="AC190" s="530" t="s">
        <v>0</v>
      </c>
      <c r="AD190" s="530">
        <v>0</v>
      </c>
      <c r="AE190" s="609">
        <v>187.33</v>
      </c>
      <c r="AF190" s="530">
        <v>80.150000000000006</v>
      </c>
      <c r="AG190" s="530">
        <v>1658.6</v>
      </c>
      <c r="AH190" s="530">
        <v>56</v>
      </c>
      <c r="AI190" s="531">
        <v>32748.3</v>
      </c>
      <c r="AJ190" s="530">
        <v>1</v>
      </c>
      <c r="AK190" s="531">
        <v>15398.9</v>
      </c>
      <c r="AL190" s="530">
        <v>53</v>
      </c>
      <c r="AM190" s="597">
        <v>32416</v>
      </c>
      <c r="AO190" s="330"/>
      <c r="AQ190" s="370"/>
    </row>
    <row r="191" spans="1:43" s="329" customFormat="1" ht="15.75" thickBot="1" x14ac:dyDescent="0.25">
      <c r="A191" s="362" t="s">
        <v>534</v>
      </c>
      <c r="B191" s="398" t="s">
        <v>533</v>
      </c>
      <c r="C191" s="342" t="s">
        <v>779</v>
      </c>
      <c r="D191" s="328"/>
      <c r="E191" s="326">
        <v>7156535</v>
      </c>
      <c r="F191" s="326">
        <v>7460427</v>
      </c>
      <c r="G191" s="326">
        <v>1887806</v>
      </c>
      <c r="H191" s="326">
        <v>2079492</v>
      </c>
      <c r="I191" s="326">
        <v>5268729</v>
      </c>
      <c r="J191" s="530">
        <v>5380935</v>
      </c>
      <c r="K191" s="326">
        <v>0</v>
      </c>
      <c r="L191" s="326">
        <v>0</v>
      </c>
      <c r="M191" s="486">
        <v>38714.300000000003</v>
      </c>
      <c r="N191" s="531">
        <v>39538.800000000003</v>
      </c>
      <c r="O191" s="469">
        <v>98</v>
      </c>
      <c r="P191" s="469">
        <v>98</v>
      </c>
      <c r="Q191" s="486">
        <v>0</v>
      </c>
      <c r="R191" s="531">
        <v>0</v>
      </c>
      <c r="S191" s="486">
        <v>37940</v>
      </c>
      <c r="T191" s="536">
        <v>38748</v>
      </c>
      <c r="U191" s="327">
        <v>188.63</v>
      </c>
      <c r="V191" s="538">
        <v>192.54</v>
      </c>
      <c r="W191" s="357">
        <v>138.87</v>
      </c>
      <c r="X191" s="539">
        <v>138.87</v>
      </c>
      <c r="Y191" s="587">
        <v>0</v>
      </c>
      <c r="Z191" s="610">
        <v>0</v>
      </c>
      <c r="AA191" s="610">
        <v>0</v>
      </c>
      <c r="AB191" s="530" t="s">
        <v>0</v>
      </c>
      <c r="AC191" s="530" t="s">
        <v>0</v>
      </c>
      <c r="AD191" s="530">
        <v>1247.94</v>
      </c>
      <c r="AE191" s="609">
        <v>217.17</v>
      </c>
      <c r="AF191" s="530">
        <v>0</v>
      </c>
      <c r="AG191" s="530">
        <v>1657.65</v>
      </c>
      <c r="AH191" s="530">
        <v>121</v>
      </c>
      <c r="AI191" s="531">
        <v>38748</v>
      </c>
      <c r="AJ191" s="530">
        <v>0</v>
      </c>
      <c r="AK191" s="531">
        <v>0</v>
      </c>
      <c r="AL191" s="530">
        <v>116</v>
      </c>
      <c r="AM191" s="597">
        <v>38541.300000000003</v>
      </c>
      <c r="AO191" s="330"/>
      <c r="AQ191" s="370"/>
    </row>
    <row r="192" spans="1:43" s="329" customFormat="1" ht="15.75" thickBot="1" x14ac:dyDescent="0.25">
      <c r="A192" s="362" t="s">
        <v>535</v>
      </c>
      <c r="B192" s="398" t="s">
        <v>541</v>
      </c>
      <c r="C192" s="342" t="s">
        <v>780</v>
      </c>
      <c r="D192" s="328"/>
      <c r="E192" s="326">
        <v>95569996</v>
      </c>
      <c r="F192" s="326">
        <v>102061310</v>
      </c>
      <c r="G192" s="326">
        <v>4205298</v>
      </c>
      <c r="H192" s="326">
        <v>4335620</v>
      </c>
      <c r="I192" s="326">
        <v>91364698</v>
      </c>
      <c r="J192" s="530">
        <v>97725690</v>
      </c>
      <c r="K192" s="326">
        <v>773230</v>
      </c>
      <c r="L192" s="326">
        <v>779042</v>
      </c>
      <c r="M192" s="486">
        <v>76217.399999999994</v>
      </c>
      <c r="N192" s="531">
        <v>77826.899999999994</v>
      </c>
      <c r="O192" s="469">
        <v>99.2</v>
      </c>
      <c r="P192" s="469">
        <v>99.2</v>
      </c>
      <c r="Q192" s="486">
        <v>0</v>
      </c>
      <c r="R192" s="531">
        <v>0</v>
      </c>
      <c r="S192" s="486">
        <v>75607.7</v>
      </c>
      <c r="T192" s="536">
        <v>77204.3</v>
      </c>
      <c r="U192" s="327">
        <v>1264.02</v>
      </c>
      <c r="V192" s="538">
        <v>1321.96</v>
      </c>
      <c r="W192" s="357">
        <v>1208.4000000000001</v>
      </c>
      <c r="X192" s="539">
        <v>1265.81</v>
      </c>
      <c r="Y192" s="587">
        <v>2798656</v>
      </c>
      <c r="Z192" s="610">
        <v>36.250001619080798</v>
      </c>
      <c r="AA192" s="610">
        <v>3</v>
      </c>
      <c r="AB192" s="530" t="s">
        <v>0</v>
      </c>
      <c r="AC192" s="530" t="s">
        <v>0</v>
      </c>
      <c r="AD192" s="530">
        <v>0</v>
      </c>
      <c r="AE192" s="609">
        <v>181.81</v>
      </c>
      <c r="AF192" s="530">
        <v>69.28</v>
      </c>
      <c r="AG192" s="530">
        <v>1573.05</v>
      </c>
      <c r="AH192" s="530">
        <v>39</v>
      </c>
      <c r="AI192" s="531">
        <v>77204.3</v>
      </c>
      <c r="AJ192" s="530">
        <v>0</v>
      </c>
      <c r="AK192" s="531">
        <v>0</v>
      </c>
      <c r="AL192" s="530">
        <v>39</v>
      </c>
      <c r="AM192" s="597">
        <v>77204.3</v>
      </c>
      <c r="AO192" s="330"/>
      <c r="AQ192" s="370"/>
    </row>
    <row r="193" spans="1:43" s="329" customFormat="1" ht="15.75" thickBot="1" x14ac:dyDescent="0.25">
      <c r="A193" s="362" t="s">
        <v>537</v>
      </c>
      <c r="B193" s="398" t="s">
        <v>536</v>
      </c>
      <c r="C193" s="342" t="s">
        <v>848</v>
      </c>
      <c r="D193" s="328"/>
      <c r="E193" s="326">
        <v>78653161</v>
      </c>
      <c r="F193" s="326">
        <v>84402794</v>
      </c>
      <c r="G193" s="326">
        <v>0</v>
      </c>
      <c r="H193" s="326">
        <v>0</v>
      </c>
      <c r="I193" s="326">
        <v>78653161</v>
      </c>
      <c r="J193" s="530">
        <v>84402794</v>
      </c>
      <c r="K193" s="326">
        <v>12160035</v>
      </c>
      <c r="L193" s="326">
        <v>11606425</v>
      </c>
      <c r="M193" s="486">
        <v>57764.9</v>
      </c>
      <c r="N193" s="531">
        <v>59037.599999999999</v>
      </c>
      <c r="O193" s="469">
        <v>98.5</v>
      </c>
      <c r="P193" s="469">
        <v>98.5</v>
      </c>
      <c r="Q193" s="486">
        <v>49.6</v>
      </c>
      <c r="R193" s="531">
        <v>50</v>
      </c>
      <c r="S193" s="486">
        <v>56948</v>
      </c>
      <c r="T193" s="536">
        <v>58202</v>
      </c>
      <c r="U193" s="327">
        <v>1381.14</v>
      </c>
      <c r="V193" s="538">
        <v>1450.17</v>
      </c>
      <c r="W193" s="357">
        <v>1381.14</v>
      </c>
      <c r="X193" s="539">
        <v>1450.17</v>
      </c>
      <c r="Y193" s="587">
        <v>2411308</v>
      </c>
      <c r="Z193" s="610">
        <v>41.42998522387547</v>
      </c>
      <c r="AA193" s="610">
        <v>3</v>
      </c>
      <c r="AB193" s="530" t="s">
        <v>0</v>
      </c>
      <c r="AC193" s="530" t="s">
        <v>0</v>
      </c>
      <c r="AD193" s="530">
        <v>0</v>
      </c>
      <c r="AE193" s="609">
        <v>98.33</v>
      </c>
      <c r="AF193" s="530">
        <v>77.62</v>
      </c>
      <c r="AG193" s="530">
        <v>1626.12</v>
      </c>
      <c r="AH193" s="530">
        <v>0</v>
      </c>
      <c r="AI193" s="531">
        <v>0</v>
      </c>
      <c r="AJ193" s="530">
        <v>0</v>
      </c>
      <c r="AK193" s="531">
        <v>0</v>
      </c>
      <c r="AL193" s="530">
        <v>0</v>
      </c>
      <c r="AM193" s="597">
        <v>0</v>
      </c>
      <c r="AO193" s="330"/>
      <c r="AQ193" s="370"/>
    </row>
    <row r="194" spans="1:43" s="329" customFormat="1" ht="15.75" thickBot="1" x14ac:dyDescent="0.25">
      <c r="A194" s="362" t="s">
        <v>539</v>
      </c>
      <c r="B194" s="398" t="s">
        <v>538</v>
      </c>
      <c r="C194" s="342" t="s">
        <v>779</v>
      </c>
      <c r="D194" s="328"/>
      <c r="E194" s="326">
        <v>5058548.8499999996</v>
      </c>
      <c r="F194" s="326">
        <v>5159940.9000000004</v>
      </c>
      <c r="G194" s="326">
        <v>910829</v>
      </c>
      <c r="H194" s="326">
        <v>950151</v>
      </c>
      <c r="I194" s="326">
        <v>4147719.8499999996</v>
      </c>
      <c r="J194" s="530">
        <v>4209789.9000000004</v>
      </c>
      <c r="K194" s="326">
        <v>0</v>
      </c>
      <c r="L194" s="326">
        <v>0</v>
      </c>
      <c r="M194" s="486">
        <v>20416.599999999999</v>
      </c>
      <c r="N194" s="531">
        <v>20722.150000000001</v>
      </c>
      <c r="O194" s="469">
        <v>98</v>
      </c>
      <c r="P194" s="469">
        <v>98</v>
      </c>
      <c r="Q194" s="486">
        <v>0</v>
      </c>
      <c r="R194" s="531">
        <v>0</v>
      </c>
      <c r="S194" s="486">
        <v>20008.3</v>
      </c>
      <c r="T194" s="536">
        <v>20307.7</v>
      </c>
      <c r="U194" s="327">
        <v>252.82</v>
      </c>
      <c r="V194" s="538">
        <v>254.09</v>
      </c>
      <c r="W194" s="357">
        <v>207.3</v>
      </c>
      <c r="X194" s="539">
        <v>207.3</v>
      </c>
      <c r="Y194" s="587">
        <v>0</v>
      </c>
      <c r="Z194" s="610">
        <v>0</v>
      </c>
      <c r="AA194" s="610">
        <v>0</v>
      </c>
      <c r="AB194" s="530" t="s">
        <v>0</v>
      </c>
      <c r="AC194" s="530" t="s">
        <v>0</v>
      </c>
      <c r="AD194" s="530">
        <v>1298.8800000000001</v>
      </c>
      <c r="AE194" s="609">
        <v>191.98</v>
      </c>
      <c r="AF194" s="530">
        <v>0</v>
      </c>
      <c r="AG194" s="530">
        <v>1744.95</v>
      </c>
      <c r="AH194" s="530">
        <v>33</v>
      </c>
      <c r="AI194" s="531">
        <v>20307.7</v>
      </c>
      <c r="AJ194" s="530">
        <v>0</v>
      </c>
      <c r="AK194" s="531">
        <v>0</v>
      </c>
      <c r="AL194" s="530">
        <v>28</v>
      </c>
      <c r="AM194" s="597">
        <v>20158.3</v>
      </c>
      <c r="AO194" s="330"/>
      <c r="AQ194" s="370"/>
    </row>
    <row r="195" spans="1:43" s="329" customFormat="1" ht="15.75" thickBot="1" x14ac:dyDescent="0.25">
      <c r="A195" s="362" t="s">
        <v>231</v>
      </c>
      <c r="B195" s="398" t="s">
        <v>540</v>
      </c>
      <c r="C195" s="342" t="s">
        <v>779</v>
      </c>
      <c r="D195" s="328"/>
      <c r="E195" s="326">
        <v>6957857</v>
      </c>
      <c r="F195" s="326">
        <v>7235952</v>
      </c>
      <c r="G195" s="326">
        <v>1725678</v>
      </c>
      <c r="H195" s="326">
        <v>1843085</v>
      </c>
      <c r="I195" s="326">
        <v>5232179</v>
      </c>
      <c r="J195" s="530">
        <v>5392867</v>
      </c>
      <c r="K195" s="326">
        <v>424192</v>
      </c>
      <c r="L195" s="326">
        <v>435339</v>
      </c>
      <c r="M195" s="486">
        <v>30937.8</v>
      </c>
      <c r="N195" s="531">
        <v>31900</v>
      </c>
      <c r="O195" s="469">
        <v>98</v>
      </c>
      <c r="P195" s="469">
        <v>98</v>
      </c>
      <c r="Q195" s="486">
        <v>0</v>
      </c>
      <c r="R195" s="531">
        <v>0</v>
      </c>
      <c r="S195" s="486">
        <v>30319</v>
      </c>
      <c r="T195" s="536">
        <v>31262</v>
      </c>
      <c r="U195" s="327">
        <v>229.49</v>
      </c>
      <c r="V195" s="538">
        <v>231.46</v>
      </c>
      <c r="W195" s="357">
        <v>172.57</v>
      </c>
      <c r="X195" s="539">
        <v>172.51</v>
      </c>
      <c r="Y195" s="587">
        <v>0</v>
      </c>
      <c r="Z195" s="610">
        <v>0</v>
      </c>
      <c r="AA195" s="610">
        <v>0</v>
      </c>
      <c r="AB195" s="530" t="s">
        <v>0</v>
      </c>
      <c r="AC195" s="530" t="s">
        <v>0</v>
      </c>
      <c r="AD195" s="530">
        <v>1172.3800000000001</v>
      </c>
      <c r="AE195" s="609">
        <v>187.23</v>
      </c>
      <c r="AF195" s="530">
        <v>62.84</v>
      </c>
      <c r="AG195" s="530">
        <v>1653.91</v>
      </c>
      <c r="AH195" s="530">
        <v>31</v>
      </c>
      <c r="AI195" s="531">
        <v>25296</v>
      </c>
      <c r="AJ195" s="530">
        <v>0</v>
      </c>
      <c r="AK195" s="531">
        <v>0</v>
      </c>
      <c r="AL195" s="530">
        <v>27</v>
      </c>
      <c r="AM195" s="597">
        <v>25150</v>
      </c>
      <c r="AO195" s="330"/>
      <c r="AQ195" s="370"/>
    </row>
    <row r="196" spans="1:43" s="329" customFormat="1" ht="15.75" thickBot="1" x14ac:dyDescent="0.25">
      <c r="A196" s="362" t="s">
        <v>233</v>
      </c>
      <c r="B196" s="398" t="s">
        <v>232</v>
      </c>
      <c r="C196" s="342" t="s">
        <v>779</v>
      </c>
      <c r="D196" s="328"/>
      <c r="E196" s="326">
        <v>14425380</v>
      </c>
      <c r="F196" s="326">
        <v>15066013</v>
      </c>
      <c r="G196" s="326">
        <v>1044721</v>
      </c>
      <c r="H196" s="326">
        <v>1076092</v>
      </c>
      <c r="I196" s="326">
        <v>13380659</v>
      </c>
      <c r="J196" s="530">
        <v>13989921</v>
      </c>
      <c r="K196" s="326">
        <v>0</v>
      </c>
      <c r="L196" s="326">
        <v>0</v>
      </c>
      <c r="M196" s="486">
        <v>66280.06</v>
      </c>
      <c r="N196" s="531">
        <v>67741.53</v>
      </c>
      <c r="O196" s="469">
        <v>97.1</v>
      </c>
      <c r="P196" s="469">
        <v>97</v>
      </c>
      <c r="Q196" s="486">
        <v>0</v>
      </c>
      <c r="R196" s="531">
        <v>0</v>
      </c>
      <c r="S196" s="486">
        <v>64357.9</v>
      </c>
      <c r="T196" s="536">
        <v>65709.3</v>
      </c>
      <c r="U196" s="327">
        <v>224.14</v>
      </c>
      <c r="V196" s="538">
        <v>229.28</v>
      </c>
      <c r="W196" s="357">
        <v>207.91</v>
      </c>
      <c r="X196" s="539">
        <v>212.91</v>
      </c>
      <c r="Y196" s="587">
        <v>0</v>
      </c>
      <c r="Z196" s="610">
        <v>0</v>
      </c>
      <c r="AA196" s="610">
        <v>0</v>
      </c>
      <c r="AB196" s="530" t="s">
        <v>0</v>
      </c>
      <c r="AC196" s="530" t="s">
        <v>0</v>
      </c>
      <c r="AD196" s="530">
        <v>1166.5899999999999</v>
      </c>
      <c r="AE196" s="609">
        <v>209.04</v>
      </c>
      <c r="AF196" s="530">
        <v>0</v>
      </c>
      <c r="AG196" s="530">
        <v>1604.9099999999999</v>
      </c>
      <c r="AH196" s="530">
        <v>10</v>
      </c>
      <c r="AI196" s="531">
        <v>21237.8</v>
      </c>
      <c r="AJ196" s="530">
        <v>0</v>
      </c>
      <c r="AK196" s="531">
        <v>0</v>
      </c>
      <c r="AL196" s="530">
        <v>10</v>
      </c>
      <c r="AM196" s="597">
        <v>21237.8</v>
      </c>
      <c r="AO196" s="330"/>
      <c r="AQ196" s="370"/>
    </row>
    <row r="197" spans="1:43" s="329" customFormat="1" ht="15.75" thickBot="1" x14ac:dyDescent="0.25">
      <c r="A197" s="362" t="s">
        <v>519</v>
      </c>
      <c r="B197" s="398" t="s">
        <v>75</v>
      </c>
      <c r="C197" s="342" t="s">
        <v>780</v>
      </c>
      <c r="D197" s="328"/>
      <c r="E197" s="326">
        <v>154882837</v>
      </c>
      <c r="F197" s="326">
        <v>165766697</v>
      </c>
      <c r="G197" s="326">
        <v>7823193</v>
      </c>
      <c r="H197" s="326">
        <v>8168414</v>
      </c>
      <c r="I197" s="326">
        <v>147059644</v>
      </c>
      <c r="J197" s="530">
        <v>157598283</v>
      </c>
      <c r="K197" s="326">
        <v>7306335</v>
      </c>
      <c r="L197" s="326">
        <v>7214970</v>
      </c>
      <c r="M197" s="486">
        <v>100867.0111111111</v>
      </c>
      <c r="N197" s="531">
        <v>102370.9</v>
      </c>
      <c r="O197" s="469">
        <v>98.206099999999992</v>
      </c>
      <c r="P197" s="469">
        <v>98.805119500000004</v>
      </c>
      <c r="Q197" s="486">
        <v>0</v>
      </c>
      <c r="R197" s="531">
        <v>0</v>
      </c>
      <c r="S197" s="486">
        <v>99057.600000000006</v>
      </c>
      <c r="T197" s="536">
        <v>101147.7</v>
      </c>
      <c r="U197" s="327">
        <v>1563.56</v>
      </c>
      <c r="V197" s="538">
        <v>1638.86</v>
      </c>
      <c r="W197" s="357">
        <v>1484.59</v>
      </c>
      <c r="X197" s="539">
        <v>1558.1</v>
      </c>
      <c r="Y197" s="587">
        <v>4505118</v>
      </c>
      <c r="Z197" s="610">
        <v>44.539994483314992</v>
      </c>
      <c r="AA197" s="610">
        <v>3</v>
      </c>
      <c r="AB197" s="530" t="s">
        <v>0</v>
      </c>
      <c r="AC197" s="530" t="s">
        <v>0</v>
      </c>
      <c r="AD197" s="530">
        <v>0</v>
      </c>
      <c r="AE197" s="609">
        <v>98.33</v>
      </c>
      <c r="AF197" s="530">
        <v>0</v>
      </c>
      <c r="AG197" s="530">
        <v>1737.1899999999998</v>
      </c>
      <c r="AH197" s="530">
        <v>156</v>
      </c>
      <c r="AI197" s="531">
        <v>101147.7</v>
      </c>
      <c r="AJ197" s="530">
        <v>0</v>
      </c>
      <c r="AK197" s="531">
        <v>0</v>
      </c>
      <c r="AL197" s="530">
        <v>149</v>
      </c>
      <c r="AM197" s="597">
        <v>100787.4</v>
      </c>
      <c r="AO197" s="330"/>
      <c r="AQ197" s="370"/>
    </row>
    <row r="198" spans="1:43" s="329" customFormat="1" ht="15.75" thickBot="1" x14ac:dyDescent="0.25">
      <c r="A198" s="362" t="s">
        <v>235</v>
      </c>
      <c r="B198" s="398" t="s">
        <v>234</v>
      </c>
      <c r="C198" s="342" t="s">
        <v>779</v>
      </c>
      <c r="D198" s="328"/>
      <c r="E198" s="326">
        <v>8374911</v>
      </c>
      <c r="F198" s="326">
        <v>8732034</v>
      </c>
      <c r="G198" s="326">
        <v>0</v>
      </c>
      <c r="H198" s="326">
        <v>0</v>
      </c>
      <c r="I198" s="326">
        <v>8374911</v>
      </c>
      <c r="J198" s="530">
        <v>8732034</v>
      </c>
      <c r="K198" s="326">
        <v>0</v>
      </c>
      <c r="L198" s="326">
        <v>0</v>
      </c>
      <c r="M198" s="486">
        <v>35383.5</v>
      </c>
      <c r="N198" s="531">
        <v>36151.56</v>
      </c>
      <c r="O198" s="469">
        <v>97</v>
      </c>
      <c r="P198" s="469">
        <v>97</v>
      </c>
      <c r="Q198" s="486">
        <v>0</v>
      </c>
      <c r="R198" s="531">
        <v>0</v>
      </c>
      <c r="S198" s="486">
        <v>34322</v>
      </c>
      <c r="T198" s="536">
        <v>35067</v>
      </c>
      <c r="U198" s="327">
        <v>244.01</v>
      </c>
      <c r="V198" s="538">
        <v>249.01</v>
      </c>
      <c r="W198" s="357">
        <v>244.01</v>
      </c>
      <c r="X198" s="539">
        <v>249.01</v>
      </c>
      <c r="Y198" s="587">
        <v>0</v>
      </c>
      <c r="Z198" s="610">
        <v>0</v>
      </c>
      <c r="AA198" s="610">
        <v>0</v>
      </c>
      <c r="AB198" s="530" t="s">
        <v>0</v>
      </c>
      <c r="AC198" s="530" t="s">
        <v>0</v>
      </c>
      <c r="AD198" s="530">
        <v>1247.94</v>
      </c>
      <c r="AE198" s="609">
        <v>217.17</v>
      </c>
      <c r="AF198" s="530">
        <v>0</v>
      </c>
      <c r="AG198" s="530">
        <v>1714.1200000000001</v>
      </c>
      <c r="AH198" s="530">
        <v>0</v>
      </c>
      <c r="AI198" s="531">
        <v>0</v>
      </c>
      <c r="AJ198" s="530">
        <v>0</v>
      </c>
      <c r="AK198" s="531">
        <v>0</v>
      </c>
      <c r="AL198" s="530">
        <v>0</v>
      </c>
      <c r="AM198" s="597">
        <v>0</v>
      </c>
      <c r="AO198" s="330"/>
      <c r="AQ198" s="370"/>
    </row>
    <row r="199" spans="1:43" s="329" customFormat="1" ht="15.75" thickBot="1" x14ac:dyDescent="0.25">
      <c r="A199" s="362" t="s">
        <v>236</v>
      </c>
      <c r="B199" s="398" t="s">
        <v>542</v>
      </c>
      <c r="C199" s="342" t="s">
        <v>780</v>
      </c>
      <c r="D199" s="328"/>
      <c r="E199" s="326">
        <v>94211916</v>
      </c>
      <c r="F199" s="326">
        <v>100947113</v>
      </c>
      <c r="G199" s="326">
        <v>0</v>
      </c>
      <c r="H199" s="326">
        <v>0</v>
      </c>
      <c r="I199" s="326">
        <v>94211916</v>
      </c>
      <c r="J199" s="530">
        <v>100947113</v>
      </c>
      <c r="K199" s="326">
        <v>70999</v>
      </c>
      <c r="L199" s="326">
        <v>72491</v>
      </c>
      <c r="M199" s="486">
        <v>64410</v>
      </c>
      <c r="N199" s="531">
        <v>65598.34</v>
      </c>
      <c r="O199" s="469">
        <v>96.399599999999992</v>
      </c>
      <c r="P199" s="469">
        <v>96.6</v>
      </c>
      <c r="Q199" s="486">
        <v>0</v>
      </c>
      <c r="R199" s="531">
        <v>0</v>
      </c>
      <c r="S199" s="486">
        <v>62091</v>
      </c>
      <c r="T199" s="536">
        <v>63368</v>
      </c>
      <c r="U199" s="327">
        <v>1517.32</v>
      </c>
      <c r="V199" s="538">
        <v>1593.03</v>
      </c>
      <c r="W199" s="357">
        <v>1517.32</v>
      </c>
      <c r="X199" s="539">
        <v>1593.03</v>
      </c>
      <c r="Y199" s="587">
        <v>2883878</v>
      </c>
      <c r="Z199" s="610">
        <v>45.510005049867438</v>
      </c>
      <c r="AA199" s="610">
        <v>3</v>
      </c>
      <c r="AB199" s="530" t="s">
        <v>0</v>
      </c>
      <c r="AC199" s="530" t="s">
        <v>0</v>
      </c>
      <c r="AD199" s="530">
        <v>0</v>
      </c>
      <c r="AE199" s="609">
        <v>183.42</v>
      </c>
      <c r="AF199" s="530">
        <v>75.290000000000006</v>
      </c>
      <c r="AG199" s="530">
        <v>1851.74</v>
      </c>
      <c r="AH199" s="530">
        <v>0</v>
      </c>
      <c r="AI199" s="531">
        <v>0</v>
      </c>
      <c r="AJ199" s="530">
        <v>0</v>
      </c>
      <c r="AK199" s="531">
        <v>0</v>
      </c>
      <c r="AL199" s="530">
        <v>0</v>
      </c>
      <c r="AM199" s="597">
        <v>0</v>
      </c>
      <c r="AO199" s="330"/>
      <c r="AQ199" s="370"/>
    </row>
    <row r="200" spans="1:43" s="329" customFormat="1" ht="15.75" thickBot="1" x14ac:dyDescent="0.25">
      <c r="A200" s="362" t="s">
        <v>237</v>
      </c>
      <c r="B200" s="398" t="s">
        <v>543</v>
      </c>
      <c r="C200" s="342" t="s">
        <v>779</v>
      </c>
      <c r="D200" s="328"/>
      <c r="E200" s="326">
        <v>7687252</v>
      </c>
      <c r="F200" s="326">
        <v>8006550.2000000002</v>
      </c>
      <c r="G200" s="326">
        <v>0</v>
      </c>
      <c r="H200" s="326">
        <v>0</v>
      </c>
      <c r="I200" s="326">
        <v>7687252</v>
      </c>
      <c r="J200" s="530">
        <v>8006550.2000000002</v>
      </c>
      <c r="K200" s="326">
        <v>0</v>
      </c>
      <c r="L200" s="326">
        <v>0</v>
      </c>
      <c r="M200" s="486">
        <v>36206.5</v>
      </c>
      <c r="N200" s="531">
        <v>36857.1</v>
      </c>
      <c r="O200" s="469">
        <v>98.5</v>
      </c>
      <c r="P200" s="469">
        <v>98.5</v>
      </c>
      <c r="Q200" s="486">
        <v>43</v>
      </c>
      <c r="R200" s="531">
        <v>41.3</v>
      </c>
      <c r="S200" s="486">
        <v>35706.400000000001</v>
      </c>
      <c r="T200" s="536">
        <v>36345.5</v>
      </c>
      <c r="U200" s="327">
        <v>215.29</v>
      </c>
      <c r="V200" s="538">
        <v>220.29</v>
      </c>
      <c r="W200" s="357">
        <v>215.29</v>
      </c>
      <c r="X200" s="539">
        <v>220.29</v>
      </c>
      <c r="Y200" s="587">
        <v>0</v>
      </c>
      <c r="Z200" s="610">
        <v>0</v>
      </c>
      <c r="AA200" s="610">
        <v>0</v>
      </c>
      <c r="AB200" s="530" t="s">
        <v>0</v>
      </c>
      <c r="AC200" s="530" t="s">
        <v>0</v>
      </c>
      <c r="AD200" s="530">
        <v>1298.8800000000001</v>
      </c>
      <c r="AE200" s="609">
        <v>191.98</v>
      </c>
      <c r="AF200" s="530">
        <v>0</v>
      </c>
      <c r="AG200" s="530">
        <v>1711.15</v>
      </c>
      <c r="AH200" s="530">
        <v>0</v>
      </c>
      <c r="AI200" s="531">
        <v>0</v>
      </c>
      <c r="AJ200" s="530">
        <v>0</v>
      </c>
      <c r="AK200" s="531">
        <v>0</v>
      </c>
      <c r="AL200" s="530">
        <v>0</v>
      </c>
      <c r="AM200" s="597">
        <v>0</v>
      </c>
      <c r="AO200" s="330"/>
      <c r="AQ200" s="370"/>
    </row>
    <row r="201" spans="1:43" s="329" customFormat="1" ht="15.75" thickBot="1" x14ac:dyDescent="0.25">
      <c r="A201" s="362" t="s">
        <v>238</v>
      </c>
      <c r="B201" s="398" t="s">
        <v>544</v>
      </c>
      <c r="C201" s="342" t="s">
        <v>779</v>
      </c>
      <c r="D201" s="328"/>
      <c r="E201" s="326">
        <v>3501210</v>
      </c>
      <c r="F201" s="326">
        <v>3630690</v>
      </c>
      <c r="G201" s="326">
        <v>0</v>
      </c>
      <c r="H201" s="326">
        <v>0</v>
      </c>
      <c r="I201" s="326">
        <v>3501210</v>
      </c>
      <c r="J201" s="530">
        <v>3630690</v>
      </c>
      <c r="K201" s="326">
        <v>0</v>
      </c>
      <c r="L201" s="326">
        <v>0</v>
      </c>
      <c r="M201" s="486">
        <v>17198.599999999999</v>
      </c>
      <c r="N201" s="531">
        <v>17413.3</v>
      </c>
      <c r="O201" s="469">
        <v>98.5</v>
      </c>
      <c r="P201" s="469">
        <v>98.5</v>
      </c>
      <c r="Q201" s="486">
        <v>3.6</v>
      </c>
      <c r="R201" s="531">
        <v>3.6</v>
      </c>
      <c r="S201" s="486">
        <v>16944.2</v>
      </c>
      <c r="T201" s="536">
        <v>17155.7</v>
      </c>
      <c r="U201" s="327">
        <v>206.63</v>
      </c>
      <c r="V201" s="538">
        <v>211.63</v>
      </c>
      <c r="W201" s="357">
        <v>206.63</v>
      </c>
      <c r="X201" s="539">
        <v>211.63</v>
      </c>
      <c r="Y201" s="587">
        <v>0</v>
      </c>
      <c r="Z201" s="610">
        <v>0</v>
      </c>
      <c r="AA201" s="610">
        <v>0</v>
      </c>
      <c r="AB201" s="530" t="s">
        <v>0</v>
      </c>
      <c r="AC201" s="530" t="s">
        <v>0</v>
      </c>
      <c r="AD201" s="530">
        <v>1172.3800000000001</v>
      </c>
      <c r="AE201" s="609">
        <v>187.23</v>
      </c>
      <c r="AF201" s="530">
        <v>62.84</v>
      </c>
      <c r="AG201" s="530">
        <v>1634.0800000000002</v>
      </c>
      <c r="AH201" s="530">
        <v>0</v>
      </c>
      <c r="AI201" s="531">
        <v>0</v>
      </c>
      <c r="AJ201" s="530">
        <v>0</v>
      </c>
      <c r="AK201" s="531">
        <v>0</v>
      </c>
      <c r="AL201" s="530">
        <v>0</v>
      </c>
      <c r="AM201" s="597">
        <v>0</v>
      </c>
      <c r="AO201" s="330"/>
      <c r="AQ201" s="370"/>
    </row>
    <row r="202" spans="1:43" s="329" customFormat="1" ht="15.75" thickBot="1" x14ac:dyDescent="0.25">
      <c r="A202" s="362" t="s">
        <v>240</v>
      </c>
      <c r="B202" s="398" t="s">
        <v>239</v>
      </c>
      <c r="C202" s="342" t="s">
        <v>848</v>
      </c>
      <c r="D202" s="328"/>
      <c r="E202" s="326">
        <v>78833995</v>
      </c>
      <c r="F202" s="326">
        <v>82730792</v>
      </c>
      <c r="G202" s="326">
        <v>245616</v>
      </c>
      <c r="H202" s="326">
        <v>257442</v>
      </c>
      <c r="I202" s="326">
        <v>78588379</v>
      </c>
      <c r="J202" s="530">
        <v>82473350</v>
      </c>
      <c r="K202" s="326">
        <v>31846044</v>
      </c>
      <c r="L202" s="326">
        <v>33465040</v>
      </c>
      <c r="M202" s="486">
        <v>56152.3</v>
      </c>
      <c r="N202" s="531">
        <v>56667.4</v>
      </c>
      <c r="O202" s="469">
        <v>96.89</v>
      </c>
      <c r="P202" s="469">
        <v>96.89</v>
      </c>
      <c r="Q202" s="486">
        <v>0</v>
      </c>
      <c r="R202" s="531">
        <v>0</v>
      </c>
      <c r="S202" s="486">
        <v>54406</v>
      </c>
      <c r="T202" s="536">
        <v>54905</v>
      </c>
      <c r="U202" s="327">
        <v>1448.99</v>
      </c>
      <c r="V202" s="538">
        <v>1506.8</v>
      </c>
      <c r="W202" s="357">
        <v>1444.48</v>
      </c>
      <c r="X202" s="539">
        <v>1502.11</v>
      </c>
      <c r="Y202" s="587">
        <v>1586205</v>
      </c>
      <c r="Z202" s="610">
        <v>28.889991804025133</v>
      </c>
      <c r="AA202" s="610">
        <v>2</v>
      </c>
      <c r="AB202" s="530" t="s">
        <v>0</v>
      </c>
      <c r="AC202" s="530" t="s">
        <v>0</v>
      </c>
      <c r="AD202" s="530">
        <v>0</v>
      </c>
      <c r="AE202" s="609">
        <v>162.30000000000001</v>
      </c>
      <c r="AF202" s="530">
        <v>59.95</v>
      </c>
      <c r="AG202" s="530">
        <v>1729.05</v>
      </c>
      <c r="AH202" s="530">
        <v>2</v>
      </c>
      <c r="AI202" s="531">
        <v>13774</v>
      </c>
      <c r="AJ202" s="530">
        <v>0</v>
      </c>
      <c r="AK202" s="531">
        <v>0</v>
      </c>
      <c r="AL202" s="530">
        <v>2</v>
      </c>
      <c r="AM202" s="597">
        <v>13774</v>
      </c>
      <c r="AO202" s="330"/>
      <c r="AQ202" s="370"/>
    </row>
    <row r="203" spans="1:43" s="329" customFormat="1" ht="15.75" thickBot="1" x14ac:dyDescent="0.25">
      <c r="A203" s="362" t="s">
        <v>242</v>
      </c>
      <c r="B203" s="398" t="s">
        <v>241</v>
      </c>
      <c r="C203" s="342" t="s">
        <v>779</v>
      </c>
      <c r="D203" s="328"/>
      <c r="E203" s="326">
        <v>12621173</v>
      </c>
      <c r="F203" s="326">
        <v>13163986</v>
      </c>
      <c r="G203" s="326">
        <v>197371</v>
      </c>
      <c r="H203" s="326">
        <v>214888</v>
      </c>
      <c r="I203" s="326">
        <v>12423802</v>
      </c>
      <c r="J203" s="530">
        <v>12949098</v>
      </c>
      <c r="K203" s="326">
        <v>0</v>
      </c>
      <c r="L203" s="326">
        <v>0</v>
      </c>
      <c r="M203" s="486">
        <v>44556.2</v>
      </c>
      <c r="N203" s="531">
        <v>45534.1</v>
      </c>
      <c r="O203" s="469">
        <v>98</v>
      </c>
      <c r="P203" s="469">
        <v>98</v>
      </c>
      <c r="Q203" s="486">
        <v>0</v>
      </c>
      <c r="R203" s="531">
        <v>0</v>
      </c>
      <c r="S203" s="486">
        <v>43665.1</v>
      </c>
      <c r="T203" s="536">
        <v>44623.4</v>
      </c>
      <c r="U203" s="327">
        <v>289.04000000000002</v>
      </c>
      <c r="V203" s="538">
        <v>295</v>
      </c>
      <c r="W203" s="357">
        <v>284.52</v>
      </c>
      <c r="X203" s="539">
        <v>290.19</v>
      </c>
      <c r="Y203" s="587">
        <v>0</v>
      </c>
      <c r="Z203" s="610">
        <v>0</v>
      </c>
      <c r="AA203" s="610">
        <v>0</v>
      </c>
      <c r="AB203" s="530" t="s">
        <v>0</v>
      </c>
      <c r="AC203" s="530" t="s">
        <v>0</v>
      </c>
      <c r="AD203" s="530">
        <v>1345.59</v>
      </c>
      <c r="AE203" s="609">
        <v>170.28</v>
      </c>
      <c r="AF203" s="530">
        <v>0</v>
      </c>
      <c r="AG203" s="530">
        <v>1810.87</v>
      </c>
      <c r="AH203" s="530">
        <v>4</v>
      </c>
      <c r="AI203" s="531">
        <v>7323.1</v>
      </c>
      <c r="AJ203" s="530">
        <v>0</v>
      </c>
      <c r="AK203" s="531">
        <v>0</v>
      </c>
      <c r="AL203" s="530">
        <v>4</v>
      </c>
      <c r="AM203" s="597">
        <v>7323.1</v>
      </c>
      <c r="AO203" s="330"/>
      <c r="AQ203" s="370"/>
    </row>
    <row r="204" spans="1:43" s="329" customFormat="1" ht="15.75" thickBot="1" x14ac:dyDescent="0.25">
      <c r="A204" s="362" t="s">
        <v>244</v>
      </c>
      <c r="B204" s="398" t="s">
        <v>243</v>
      </c>
      <c r="C204" s="342" t="s">
        <v>779</v>
      </c>
      <c r="D204" s="328"/>
      <c r="E204" s="326">
        <v>6846857</v>
      </c>
      <c r="F204" s="326">
        <v>7320012</v>
      </c>
      <c r="G204" s="326">
        <v>1166177</v>
      </c>
      <c r="H204" s="326">
        <v>1479202</v>
      </c>
      <c r="I204" s="326">
        <v>5680680</v>
      </c>
      <c r="J204" s="530">
        <v>5840810</v>
      </c>
      <c r="K204" s="326">
        <v>3560</v>
      </c>
      <c r="L204" s="326">
        <v>7010</v>
      </c>
      <c r="M204" s="486">
        <v>24136.799999999999</v>
      </c>
      <c r="N204" s="531">
        <v>24321.1</v>
      </c>
      <c r="O204" s="469">
        <v>96</v>
      </c>
      <c r="P204" s="469">
        <v>96</v>
      </c>
      <c r="Q204" s="486">
        <v>0</v>
      </c>
      <c r="R204" s="531">
        <v>0</v>
      </c>
      <c r="S204" s="486">
        <v>23171.3</v>
      </c>
      <c r="T204" s="536">
        <v>23348.3</v>
      </c>
      <c r="U204" s="327">
        <v>295.49</v>
      </c>
      <c r="V204" s="538">
        <v>313.51</v>
      </c>
      <c r="W204" s="357">
        <v>245.16</v>
      </c>
      <c r="X204" s="539">
        <v>250.16</v>
      </c>
      <c r="Y204" s="587">
        <v>0</v>
      </c>
      <c r="Z204" s="610">
        <v>0</v>
      </c>
      <c r="AA204" s="610">
        <v>0</v>
      </c>
      <c r="AB204" s="530" t="s">
        <v>0</v>
      </c>
      <c r="AC204" s="530" t="s">
        <v>0</v>
      </c>
      <c r="AD204" s="530">
        <v>1221.74</v>
      </c>
      <c r="AE204" s="609">
        <v>165.45</v>
      </c>
      <c r="AF204" s="530">
        <v>65.5</v>
      </c>
      <c r="AG204" s="530">
        <v>1766.2</v>
      </c>
      <c r="AH204" s="530">
        <v>19</v>
      </c>
      <c r="AI204" s="531">
        <v>23348.3</v>
      </c>
      <c r="AJ204" s="530">
        <v>0</v>
      </c>
      <c r="AK204" s="531">
        <v>0</v>
      </c>
      <c r="AL204" s="530">
        <v>17</v>
      </c>
      <c r="AM204" s="597">
        <v>23101.1</v>
      </c>
      <c r="AO204" s="330"/>
      <c r="AQ204" s="370"/>
    </row>
    <row r="205" spans="1:43" s="329" customFormat="1" ht="15.75" thickBot="1" x14ac:dyDescent="0.25">
      <c r="A205" s="362" t="s">
        <v>245</v>
      </c>
      <c r="B205" s="398" t="s">
        <v>545</v>
      </c>
      <c r="C205" s="342" t="s">
        <v>780</v>
      </c>
      <c r="D205" s="328"/>
      <c r="E205" s="326">
        <v>64037620</v>
      </c>
      <c r="F205" s="326">
        <v>68187792</v>
      </c>
      <c r="G205" s="326">
        <v>575687</v>
      </c>
      <c r="H205" s="326">
        <v>600462</v>
      </c>
      <c r="I205" s="326">
        <v>63461933</v>
      </c>
      <c r="J205" s="530">
        <v>67587330</v>
      </c>
      <c r="K205" s="326">
        <v>609474</v>
      </c>
      <c r="L205" s="326">
        <v>612928</v>
      </c>
      <c r="M205" s="486">
        <v>54587</v>
      </c>
      <c r="N205" s="531">
        <v>55377.5</v>
      </c>
      <c r="O205" s="469">
        <v>98.5</v>
      </c>
      <c r="P205" s="469">
        <v>98.5</v>
      </c>
      <c r="Q205" s="486">
        <v>332.2</v>
      </c>
      <c r="R205" s="531">
        <v>332.2</v>
      </c>
      <c r="S205" s="486">
        <v>54100.4</v>
      </c>
      <c r="T205" s="536">
        <v>54879</v>
      </c>
      <c r="U205" s="327">
        <v>1183.68</v>
      </c>
      <c r="V205" s="538">
        <v>1242.51</v>
      </c>
      <c r="W205" s="357">
        <v>1173.04</v>
      </c>
      <c r="X205" s="539">
        <v>1231.57</v>
      </c>
      <c r="Y205" s="587">
        <v>1931192</v>
      </c>
      <c r="Z205" s="610">
        <v>35.189999817780937</v>
      </c>
      <c r="AA205" s="610">
        <v>3</v>
      </c>
      <c r="AB205" s="530" t="s">
        <v>0</v>
      </c>
      <c r="AC205" s="530" t="s">
        <v>0</v>
      </c>
      <c r="AD205" s="530">
        <v>0</v>
      </c>
      <c r="AE205" s="609">
        <v>186.75</v>
      </c>
      <c r="AF205" s="530">
        <v>66.78</v>
      </c>
      <c r="AG205" s="530">
        <v>1496.04</v>
      </c>
      <c r="AH205" s="530">
        <v>29</v>
      </c>
      <c r="AI205" s="531">
        <v>54879</v>
      </c>
      <c r="AJ205" s="530">
        <v>0</v>
      </c>
      <c r="AK205" s="531">
        <v>0</v>
      </c>
      <c r="AL205" s="530">
        <v>25</v>
      </c>
      <c r="AM205" s="597">
        <v>21197.8</v>
      </c>
      <c r="AO205" s="330"/>
      <c r="AQ205" s="370"/>
    </row>
    <row r="206" spans="1:43" s="329" customFormat="1" ht="15.75" thickBot="1" x14ac:dyDescent="0.25">
      <c r="A206" s="362" t="s">
        <v>246</v>
      </c>
      <c r="B206" s="398" t="s">
        <v>546</v>
      </c>
      <c r="C206" s="342" t="s">
        <v>780</v>
      </c>
      <c r="D206" s="328"/>
      <c r="E206" s="326">
        <v>94081975</v>
      </c>
      <c r="F206" s="326">
        <v>99613977</v>
      </c>
      <c r="G206" s="326">
        <v>0</v>
      </c>
      <c r="H206" s="326">
        <v>0</v>
      </c>
      <c r="I206" s="326">
        <v>94081975</v>
      </c>
      <c r="J206" s="530">
        <v>99613977</v>
      </c>
      <c r="K206" s="326">
        <v>114970</v>
      </c>
      <c r="L206" s="326">
        <v>125993</v>
      </c>
      <c r="M206" s="486">
        <v>70054.899999999994</v>
      </c>
      <c r="N206" s="531">
        <v>70974</v>
      </c>
      <c r="O206" s="469">
        <v>98.5</v>
      </c>
      <c r="P206" s="469">
        <v>98.5</v>
      </c>
      <c r="Q206" s="486">
        <v>841.9</v>
      </c>
      <c r="R206" s="531">
        <v>866</v>
      </c>
      <c r="S206" s="486">
        <v>69846</v>
      </c>
      <c r="T206" s="536">
        <v>70775.399999999994</v>
      </c>
      <c r="U206" s="327">
        <v>1346.99</v>
      </c>
      <c r="V206" s="538">
        <v>1407.47</v>
      </c>
      <c r="W206" s="357">
        <v>1346.99</v>
      </c>
      <c r="X206" s="539">
        <v>1407.47</v>
      </c>
      <c r="Y206" s="587">
        <v>2860034</v>
      </c>
      <c r="Z206" s="610">
        <v>40.410001215111471</v>
      </c>
      <c r="AA206" s="610">
        <v>3</v>
      </c>
      <c r="AB206" s="530" t="s">
        <v>0</v>
      </c>
      <c r="AC206" s="530" t="s">
        <v>0</v>
      </c>
      <c r="AD206" s="530">
        <v>0</v>
      </c>
      <c r="AE206" s="609">
        <v>176.28</v>
      </c>
      <c r="AF206" s="530">
        <v>81.569999999999993</v>
      </c>
      <c r="AG206" s="530">
        <v>1665.32</v>
      </c>
      <c r="AH206" s="530">
        <v>0</v>
      </c>
      <c r="AI206" s="531">
        <v>0</v>
      </c>
      <c r="AJ206" s="530">
        <v>0</v>
      </c>
      <c r="AK206" s="531">
        <v>0</v>
      </c>
      <c r="AL206" s="530">
        <v>0</v>
      </c>
      <c r="AM206" s="597">
        <v>0</v>
      </c>
      <c r="AO206" s="330"/>
      <c r="AQ206" s="370"/>
    </row>
    <row r="207" spans="1:43" s="329" customFormat="1" ht="15.75" thickBot="1" x14ac:dyDescent="0.25">
      <c r="A207" s="362" t="s">
        <v>247</v>
      </c>
      <c r="B207" s="398" t="s">
        <v>547</v>
      </c>
      <c r="C207" s="342" t="s">
        <v>780</v>
      </c>
      <c r="D207" s="328"/>
      <c r="E207" s="326">
        <v>69703204</v>
      </c>
      <c r="F207" s="326">
        <v>74435248.620000005</v>
      </c>
      <c r="G207" s="326">
        <v>0</v>
      </c>
      <c r="H207" s="326">
        <v>0</v>
      </c>
      <c r="I207" s="326">
        <v>69703204</v>
      </c>
      <c r="J207" s="530">
        <v>74435248.620000005</v>
      </c>
      <c r="K207" s="326">
        <v>195875</v>
      </c>
      <c r="L207" s="326">
        <v>199359</v>
      </c>
      <c r="M207" s="486">
        <v>55756.6</v>
      </c>
      <c r="N207" s="531">
        <v>56725.4</v>
      </c>
      <c r="O207" s="469">
        <v>99.1</v>
      </c>
      <c r="P207" s="469">
        <v>99.1</v>
      </c>
      <c r="Q207" s="486">
        <v>160.19999999999999</v>
      </c>
      <c r="R207" s="531">
        <v>151.1</v>
      </c>
      <c r="S207" s="486">
        <v>55415</v>
      </c>
      <c r="T207" s="536">
        <v>56366</v>
      </c>
      <c r="U207" s="327">
        <v>1257.8399999999999</v>
      </c>
      <c r="V207" s="538">
        <v>1320.57</v>
      </c>
      <c r="W207" s="357">
        <v>1257.8399999999999</v>
      </c>
      <c r="X207" s="539">
        <v>1320.57</v>
      </c>
      <c r="Y207" s="587">
        <v>2126689</v>
      </c>
      <c r="Z207" s="610">
        <v>37.729996806585532</v>
      </c>
      <c r="AA207" s="610">
        <v>3</v>
      </c>
      <c r="AB207" s="530" t="s">
        <v>0</v>
      </c>
      <c r="AC207" s="530" t="s">
        <v>0</v>
      </c>
      <c r="AD207" s="530">
        <v>0</v>
      </c>
      <c r="AE207" s="609">
        <v>194.58</v>
      </c>
      <c r="AF207" s="530">
        <v>70.59</v>
      </c>
      <c r="AG207" s="530">
        <v>1585.7399999999998</v>
      </c>
      <c r="AH207" s="530">
        <v>0</v>
      </c>
      <c r="AI207" s="531">
        <v>0</v>
      </c>
      <c r="AJ207" s="530">
        <v>0</v>
      </c>
      <c r="AK207" s="531">
        <v>0</v>
      </c>
      <c r="AL207" s="530">
        <v>0</v>
      </c>
      <c r="AM207" s="597">
        <v>0</v>
      </c>
      <c r="AO207" s="330"/>
      <c r="AQ207" s="370"/>
    </row>
    <row r="208" spans="1:43" s="329" customFormat="1" ht="15.75" thickBot="1" x14ac:dyDescent="0.25">
      <c r="A208" s="362" t="s">
        <v>248</v>
      </c>
      <c r="B208" s="398" t="s">
        <v>548</v>
      </c>
      <c r="C208" s="342" t="s">
        <v>780</v>
      </c>
      <c r="D208" s="328"/>
      <c r="E208" s="326">
        <v>65227926</v>
      </c>
      <c r="F208" s="326">
        <v>70773582</v>
      </c>
      <c r="G208" s="326">
        <v>0</v>
      </c>
      <c r="H208" s="326">
        <v>0</v>
      </c>
      <c r="I208" s="326">
        <v>65227926</v>
      </c>
      <c r="J208" s="530">
        <v>70773582</v>
      </c>
      <c r="K208" s="326">
        <v>794900</v>
      </c>
      <c r="L208" s="326">
        <v>83400</v>
      </c>
      <c r="M208" s="486">
        <v>54105.3</v>
      </c>
      <c r="N208" s="531">
        <v>55878.8</v>
      </c>
      <c r="O208" s="469">
        <v>97.8</v>
      </c>
      <c r="P208" s="469">
        <v>97.8</v>
      </c>
      <c r="Q208" s="486">
        <v>623.79999999999995</v>
      </c>
      <c r="R208" s="531">
        <v>680.4</v>
      </c>
      <c r="S208" s="486">
        <v>53538.8</v>
      </c>
      <c r="T208" s="536">
        <v>55329.9</v>
      </c>
      <c r="U208" s="327">
        <v>1218.33</v>
      </c>
      <c r="V208" s="538">
        <v>1279.1199999999999</v>
      </c>
      <c r="W208" s="357">
        <v>1218.33</v>
      </c>
      <c r="X208" s="539">
        <v>1279.1199999999999</v>
      </c>
      <c r="Y208" s="587">
        <v>2021754.5460000001</v>
      </c>
      <c r="Z208" s="610">
        <v>36.54</v>
      </c>
      <c r="AA208" s="610">
        <v>3</v>
      </c>
      <c r="AB208" s="530" t="s">
        <v>0</v>
      </c>
      <c r="AC208" s="530" t="s">
        <v>0</v>
      </c>
      <c r="AD208" s="530">
        <v>0</v>
      </c>
      <c r="AE208" s="609">
        <v>165.46</v>
      </c>
      <c r="AF208" s="530">
        <v>63.84</v>
      </c>
      <c r="AG208" s="530">
        <v>1508.4199999999998</v>
      </c>
      <c r="AH208" s="530">
        <v>0</v>
      </c>
      <c r="AI208" s="531">
        <v>0</v>
      </c>
      <c r="AJ208" s="530">
        <v>0</v>
      </c>
      <c r="AK208" s="531">
        <v>0</v>
      </c>
      <c r="AL208" s="530">
        <v>0</v>
      </c>
      <c r="AM208" s="597">
        <v>0</v>
      </c>
      <c r="AO208" s="330"/>
      <c r="AQ208" s="370"/>
    </row>
    <row r="209" spans="1:43" s="329" customFormat="1" ht="15.75" thickBot="1" x14ac:dyDescent="0.25">
      <c r="A209" s="362" t="s">
        <v>250</v>
      </c>
      <c r="B209" s="398" t="s">
        <v>249</v>
      </c>
      <c r="C209" s="342" t="s">
        <v>779</v>
      </c>
      <c r="D209" s="328"/>
      <c r="E209" s="326">
        <v>10403489</v>
      </c>
      <c r="F209" s="326">
        <v>10827647</v>
      </c>
      <c r="G209" s="326">
        <v>168630</v>
      </c>
      <c r="H209" s="326">
        <v>192130</v>
      </c>
      <c r="I209" s="326">
        <v>10234859</v>
      </c>
      <c r="J209" s="530">
        <v>10635517</v>
      </c>
      <c r="K209" s="326">
        <v>0</v>
      </c>
      <c r="L209" s="326">
        <v>0</v>
      </c>
      <c r="M209" s="486">
        <v>36548.550000000003</v>
      </c>
      <c r="N209" s="531">
        <v>37124</v>
      </c>
      <c r="O209" s="469">
        <v>96.2</v>
      </c>
      <c r="P209" s="469">
        <v>96.5</v>
      </c>
      <c r="Q209" s="486">
        <v>44.3</v>
      </c>
      <c r="R209" s="531">
        <v>44.3</v>
      </c>
      <c r="S209" s="486">
        <v>35204</v>
      </c>
      <c r="T209" s="536">
        <v>35869</v>
      </c>
      <c r="U209" s="327">
        <v>295.52</v>
      </c>
      <c r="V209" s="538">
        <v>301.87</v>
      </c>
      <c r="W209" s="357">
        <v>290.73</v>
      </c>
      <c r="X209" s="539">
        <v>296.51</v>
      </c>
      <c r="Y209" s="587">
        <v>0</v>
      </c>
      <c r="Z209" s="610">
        <v>0</v>
      </c>
      <c r="AA209" s="610">
        <v>0</v>
      </c>
      <c r="AB209" s="530" t="s">
        <v>0</v>
      </c>
      <c r="AC209" s="530" t="s">
        <v>0</v>
      </c>
      <c r="AD209" s="530">
        <v>1221.74</v>
      </c>
      <c r="AE209" s="609">
        <v>165.45</v>
      </c>
      <c r="AF209" s="530">
        <v>65.5</v>
      </c>
      <c r="AG209" s="530">
        <v>1754.5600000000002</v>
      </c>
      <c r="AH209" s="530">
        <v>9</v>
      </c>
      <c r="AI209" s="531">
        <v>8595</v>
      </c>
      <c r="AJ209" s="530">
        <v>0</v>
      </c>
      <c r="AK209" s="531">
        <v>0</v>
      </c>
      <c r="AL209" s="530">
        <v>9</v>
      </c>
      <c r="AM209" s="597">
        <v>8595</v>
      </c>
      <c r="AO209" s="330"/>
      <c r="AQ209" s="370"/>
    </row>
    <row r="210" spans="1:43" s="329" customFormat="1" ht="15.75" thickBot="1" x14ac:dyDescent="0.25">
      <c r="A210" s="362" t="s">
        <v>252</v>
      </c>
      <c r="B210" s="398" t="s">
        <v>251</v>
      </c>
      <c r="C210" s="342" t="s">
        <v>779</v>
      </c>
      <c r="D210" s="328"/>
      <c r="E210" s="326">
        <v>4690430</v>
      </c>
      <c r="F210" s="326">
        <v>4956891</v>
      </c>
      <c r="G210" s="326">
        <v>1380591</v>
      </c>
      <c r="H210" s="326">
        <v>1481597</v>
      </c>
      <c r="I210" s="326">
        <v>3309839</v>
      </c>
      <c r="J210" s="530">
        <v>3475294</v>
      </c>
      <c r="K210" s="326">
        <v>0</v>
      </c>
      <c r="L210" s="326">
        <v>0</v>
      </c>
      <c r="M210" s="486">
        <v>18844.89</v>
      </c>
      <c r="N210" s="531">
        <v>19052.099999999999</v>
      </c>
      <c r="O210" s="469">
        <v>99</v>
      </c>
      <c r="P210" s="469">
        <v>100</v>
      </c>
      <c r="Q210" s="486">
        <v>0</v>
      </c>
      <c r="R210" s="531">
        <v>0</v>
      </c>
      <c r="S210" s="486">
        <v>18656.400000000001</v>
      </c>
      <c r="T210" s="536">
        <v>19052.099999999999</v>
      </c>
      <c r="U210" s="327">
        <v>251.41</v>
      </c>
      <c r="V210" s="538">
        <v>260.18</v>
      </c>
      <c r="W210" s="357">
        <v>177.41</v>
      </c>
      <c r="X210" s="539">
        <v>182.41</v>
      </c>
      <c r="Y210" s="587">
        <v>0</v>
      </c>
      <c r="Z210" s="610">
        <v>0</v>
      </c>
      <c r="AA210" s="610">
        <v>0</v>
      </c>
      <c r="AB210" s="530" t="s">
        <v>0</v>
      </c>
      <c r="AC210" s="530" t="s">
        <v>0</v>
      </c>
      <c r="AD210" s="530">
        <v>1326.87</v>
      </c>
      <c r="AE210" s="609">
        <v>194.58</v>
      </c>
      <c r="AF210" s="530">
        <v>70.59</v>
      </c>
      <c r="AG210" s="530">
        <v>1852.2199999999998</v>
      </c>
      <c r="AH210" s="530">
        <v>26</v>
      </c>
      <c r="AI210" s="531">
        <v>19052.099999999999</v>
      </c>
      <c r="AJ210" s="530">
        <v>0</v>
      </c>
      <c r="AK210" s="531">
        <v>0</v>
      </c>
      <c r="AL210" s="530">
        <v>20</v>
      </c>
      <c r="AM210" s="597">
        <v>18302.5</v>
      </c>
      <c r="AO210" s="330"/>
      <c r="AQ210" s="370"/>
    </row>
    <row r="211" spans="1:43" s="329" customFormat="1" ht="15.75" thickBot="1" x14ac:dyDescent="0.25">
      <c r="A211" s="362" t="s">
        <v>253</v>
      </c>
      <c r="B211" s="398" t="s">
        <v>549</v>
      </c>
      <c r="C211" s="342" t="s">
        <v>780</v>
      </c>
      <c r="D211" s="328"/>
      <c r="E211" s="326">
        <v>72470324</v>
      </c>
      <c r="F211" s="326">
        <v>80000113</v>
      </c>
      <c r="G211" s="326">
        <v>0</v>
      </c>
      <c r="H211" s="326">
        <v>0</v>
      </c>
      <c r="I211" s="326">
        <v>72470324</v>
      </c>
      <c r="J211" s="530">
        <v>80000113</v>
      </c>
      <c r="K211" s="326">
        <v>0</v>
      </c>
      <c r="L211" s="326">
        <v>0</v>
      </c>
      <c r="M211" s="486">
        <v>51696.2</v>
      </c>
      <c r="N211" s="531">
        <v>54350.400000000001</v>
      </c>
      <c r="O211" s="469">
        <v>98.75</v>
      </c>
      <c r="P211" s="469">
        <v>98.75</v>
      </c>
      <c r="Q211" s="486">
        <v>0</v>
      </c>
      <c r="R211" s="531">
        <v>0</v>
      </c>
      <c r="S211" s="486">
        <v>51050</v>
      </c>
      <c r="T211" s="536">
        <v>53671</v>
      </c>
      <c r="U211" s="327">
        <v>1419.59</v>
      </c>
      <c r="V211" s="538">
        <v>1490.56</v>
      </c>
      <c r="W211" s="357">
        <v>1419.59</v>
      </c>
      <c r="X211" s="539">
        <v>1490.56</v>
      </c>
      <c r="Y211" s="587">
        <v>2285724</v>
      </c>
      <c r="Z211" s="610">
        <v>42.58769167706955</v>
      </c>
      <c r="AA211" s="610">
        <v>3</v>
      </c>
      <c r="AB211" s="530" t="s">
        <v>0</v>
      </c>
      <c r="AC211" s="530" t="s">
        <v>0</v>
      </c>
      <c r="AD211" s="530">
        <v>0</v>
      </c>
      <c r="AE211" s="609">
        <v>170.28</v>
      </c>
      <c r="AF211" s="530">
        <v>62.49</v>
      </c>
      <c r="AG211" s="530">
        <v>1723.33</v>
      </c>
      <c r="AH211" s="530">
        <v>0</v>
      </c>
      <c r="AI211" s="531">
        <v>0</v>
      </c>
      <c r="AJ211" s="530">
        <v>0</v>
      </c>
      <c r="AK211" s="531">
        <v>0</v>
      </c>
      <c r="AL211" s="530">
        <v>0</v>
      </c>
      <c r="AM211" s="597">
        <v>0</v>
      </c>
      <c r="AO211" s="330"/>
      <c r="AQ211" s="370"/>
    </row>
    <row r="212" spans="1:43" s="329" customFormat="1" ht="15.75" thickBot="1" x14ac:dyDescent="0.25">
      <c r="A212" s="362" t="s">
        <v>258</v>
      </c>
      <c r="B212" s="398" t="s">
        <v>257</v>
      </c>
      <c r="C212" s="342" t="s">
        <v>951</v>
      </c>
      <c r="D212" s="328"/>
      <c r="E212" s="326">
        <v>94938721</v>
      </c>
      <c r="F212" s="326">
        <v>102416291</v>
      </c>
      <c r="G212" s="326">
        <v>0</v>
      </c>
      <c r="H212" s="326">
        <v>0</v>
      </c>
      <c r="I212" s="326">
        <v>94938721</v>
      </c>
      <c r="J212" s="530">
        <v>102416291</v>
      </c>
      <c r="K212" s="326">
        <v>16300155.68</v>
      </c>
      <c r="L212" s="326">
        <v>17656000</v>
      </c>
      <c r="M212" s="486">
        <v>84562.75</v>
      </c>
      <c r="N212" s="531">
        <v>86667</v>
      </c>
      <c r="O212" s="469">
        <v>98.550000000000011</v>
      </c>
      <c r="P212" s="469">
        <v>98.8</v>
      </c>
      <c r="Q212" s="486">
        <v>0</v>
      </c>
      <c r="R212" s="531">
        <v>0</v>
      </c>
      <c r="S212" s="486">
        <v>83336.600000000006</v>
      </c>
      <c r="T212" s="536">
        <v>85627</v>
      </c>
      <c r="U212" s="327">
        <v>1139.22</v>
      </c>
      <c r="V212" s="538">
        <v>1196.07</v>
      </c>
      <c r="W212" s="357">
        <v>1139.22</v>
      </c>
      <c r="X212" s="539">
        <v>1196.07</v>
      </c>
      <c r="Y212" s="587">
        <v>2926730.86</v>
      </c>
      <c r="Z212" s="610">
        <v>34.18</v>
      </c>
      <c r="AA212" s="610">
        <v>3</v>
      </c>
      <c r="AB212" s="530" t="s">
        <v>0</v>
      </c>
      <c r="AC212" s="530" t="s">
        <v>0</v>
      </c>
      <c r="AD212" s="530">
        <v>280.02</v>
      </c>
      <c r="AE212" s="609">
        <v>0</v>
      </c>
      <c r="AF212" s="530">
        <v>0</v>
      </c>
      <c r="AG212" s="530">
        <v>1476.09</v>
      </c>
      <c r="AH212" s="530">
        <v>0</v>
      </c>
      <c r="AI212" s="531">
        <v>0</v>
      </c>
      <c r="AJ212" s="530">
        <v>0</v>
      </c>
      <c r="AK212" s="531">
        <v>0</v>
      </c>
      <c r="AL212" s="530">
        <v>0</v>
      </c>
      <c r="AM212" s="597">
        <v>0</v>
      </c>
      <c r="AO212" s="330"/>
      <c r="AQ212" s="370"/>
    </row>
    <row r="213" spans="1:43" s="329" customFormat="1" ht="15.75" thickBot="1" x14ac:dyDescent="0.25">
      <c r="A213" s="362" t="s">
        <v>259</v>
      </c>
      <c r="B213" s="398" t="s">
        <v>550</v>
      </c>
      <c r="C213" s="342" t="s">
        <v>780</v>
      </c>
      <c r="D213" s="328"/>
      <c r="E213" s="326">
        <v>53735822</v>
      </c>
      <c r="F213" s="326">
        <v>56372899</v>
      </c>
      <c r="G213" s="326">
        <v>559330</v>
      </c>
      <c r="H213" s="326">
        <v>581910</v>
      </c>
      <c r="I213" s="326">
        <v>53176492</v>
      </c>
      <c r="J213" s="530">
        <v>55790989</v>
      </c>
      <c r="K213" s="326">
        <v>206385</v>
      </c>
      <c r="L213" s="326">
        <v>204441</v>
      </c>
      <c r="M213" s="486">
        <v>38267.4</v>
      </c>
      <c r="N213" s="531">
        <v>38635.699999999997</v>
      </c>
      <c r="O213" s="469">
        <v>99</v>
      </c>
      <c r="P213" s="469">
        <v>99</v>
      </c>
      <c r="Q213" s="486">
        <v>0</v>
      </c>
      <c r="R213" s="531">
        <v>0</v>
      </c>
      <c r="S213" s="486">
        <v>37884.699999999997</v>
      </c>
      <c r="T213" s="536">
        <v>38249.300000000003</v>
      </c>
      <c r="U213" s="327">
        <v>1418.4</v>
      </c>
      <c r="V213" s="538">
        <v>1473.83</v>
      </c>
      <c r="W213" s="357">
        <v>1403.64</v>
      </c>
      <c r="X213" s="539">
        <v>1458.61</v>
      </c>
      <c r="Y213" s="587">
        <v>1052766</v>
      </c>
      <c r="Z213" s="610">
        <v>27.523797821136593</v>
      </c>
      <c r="AA213" s="610">
        <v>1.96</v>
      </c>
      <c r="AB213" s="530" t="s">
        <v>0</v>
      </c>
      <c r="AC213" s="530" t="s">
        <v>0</v>
      </c>
      <c r="AD213" s="530">
        <v>0</v>
      </c>
      <c r="AE213" s="609">
        <v>214.54</v>
      </c>
      <c r="AF213" s="530">
        <v>73.06</v>
      </c>
      <c r="AG213" s="530">
        <v>1761.4299999999998</v>
      </c>
      <c r="AH213" s="530">
        <v>5</v>
      </c>
      <c r="AI213" s="531">
        <v>22984.400000000001</v>
      </c>
      <c r="AJ213" s="530">
        <v>0</v>
      </c>
      <c r="AK213" s="531">
        <v>0</v>
      </c>
      <c r="AL213" s="530">
        <v>5</v>
      </c>
      <c r="AM213" s="597">
        <v>22984.400000000001</v>
      </c>
      <c r="AO213" s="330"/>
      <c r="AQ213" s="370"/>
    </row>
    <row r="214" spans="1:43" s="329" customFormat="1" ht="15.75" thickBot="1" x14ac:dyDescent="0.25">
      <c r="A214" s="362" t="s">
        <v>261</v>
      </c>
      <c r="B214" s="398" t="s">
        <v>260</v>
      </c>
      <c r="C214" s="342" t="s">
        <v>779</v>
      </c>
      <c r="D214" s="328"/>
      <c r="E214" s="326">
        <v>5595657</v>
      </c>
      <c r="F214" s="326">
        <v>5804225</v>
      </c>
      <c r="G214" s="326">
        <v>8300</v>
      </c>
      <c r="H214" s="326">
        <v>8300</v>
      </c>
      <c r="I214" s="326">
        <v>5587357</v>
      </c>
      <c r="J214" s="530">
        <v>5795925</v>
      </c>
      <c r="K214" s="326">
        <v>0</v>
      </c>
      <c r="L214" s="326">
        <v>0</v>
      </c>
      <c r="M214" s="486">
        <v>25398.47</v>
      </c>
      <c r="N214" s="531">
        <v>25766.78</v>
      </c>
      <c r="O214" s="469">
        <v>99</v>
      </c>
      <c r="P214" s="469">
        <v>99</v>
      </c>
      <c r="Q214" s="486">
        <v>0</v>
      </c>
      <c r="R214" s="531">
        <v>0</v>
      </c>
      <c r="S214" s="486">
        <v>25144.5</v>
      </c>
      <c r="T214" s="536">
        <v>25509.1</v>
      </c>
      <c r="U214" s="327">
        <v>222.54</v>
      </c>
      <c r="V214" s="538">
        <v>227.54</v>
      </c>
      <c r="W214" s="357">
        <v>222.21</v>
      </c>
      <c r="X214" s="539">
        <v>227.21</v>
      </c>
      <c r="Y214" s="587">
        <v>0</v>
      </c>
      <c r="Z214" s="610">
        <v>0</v>
      </c>
      <c r="AA214" s="610">
        <v>0</v>
      </c>
      <c r="AB214" s="530" t="s">
        <v>0</v>
      </c>
      <c r="AC214" s="530" t="s">
        <v>0</v>
      </c>
      <c r="AD214" s="530">
        <v>1155.31</v>
      </c>
      <c r="AE214" s="609">
        <v>189.6</v>
      </c>
      <c r="AF214" s="530">
        <v>79.53</v>
      </c>
      <c r="AG214" s="530">
        <v>1651.9799999999998</v>
      </c>
      <c r="AH214" s="530">
        <v>1</v>
      </c>
      <c r="AI214" s="531">
        <v>363.26</v>
      </c>
      <c r="AJ214" s="530">
        <v>0</v>
      </c>
      <c r="AK214" s="531">
        <v>0</v>
      </c>
      <c r="AL214" s="530">
        <v>1</v>
      </c>
      <c r="AM214" s="597">
        <v>363.3</v>
      </c>
      <c r="AO214" s="330"/>
      <c r="AQ214" s="370"/>
    </row>
    <row r="215" spans="1:43" s="329" customFormat="1" ht="15.75" thickBot="1" x14ac:dyDescent="0.25">
      <c r="A215" s="362" t="s">
        <v>262</v>
      </c>
      <c r="B215" s="398" t="s">
        <v>551</v>
      </c>
      <c r="C215" s="342" t="s">
        <v>779</v>
      </c>
      <c r="D215" s="328"/>
      <c r="E215" s="326">
        <v>12557709</v>
      </c>
      <c r="F215" s="326">
        <v>13032385</v>
      </c>
      <c r="G215" s="326">
        <v>347147</v>
      </c>
      <c r="H215" s="326">
        <v>364128</v>
      </c>
      <c r="I215" s="326">
        <v>12210562</v>
      </c>
      <c r="J215" s="530">
        <v>12668257</v>
      </c>
      <c r="K215" s="326">
        <v>0</v>
      </c>
      <c r="L215" s="326">
        <v>0</v>
      </c>
      <c r="M215" s="486">
        <v>58771.199999999997</v>
      </c>
      <c r="N215" s="531">
        <v>59552.4</v>
      </c>
      <c r="O215" s="469">
        <v>99.2</v>
      </c>
      <c r="P215" s="469">
        <v>99.2</v>
      </c>
      <c r="Q215" s="486">
        <v>0</v>
      </c>
      <c r="R215" s="531">
        <v>0</v>
      </c>
      <c r="S215" s="486">
        <v>58301</v>
      </c>
      <c r="T215" s="536">
        <v>59076</v>
      </c>
      <c r="U215" s="327">
        <v>215.39</v>
      </c>
      <c r="V215" s="538">
        <v>220.6</v>
      </c>
      <c r="W215" s="357">
        <v>209.44</v>
      </c>
      <c r="X215" s="539">
        <v>214.44</v>
      </c>
      <c r="Y215" s="587">
        <v>0</v>
      </c>
      <c r="Z215" s="610">
        <v>0</v>
      </c>
      <c r="AA215" s="610">
        <v>0</v>
      </c>
      <c r="AB215" s="530" t="s">
        <v>0</v>
      </c>
      <c r="AC215" s="530" t="s">
        <v>0</v>
      </c>
      <c r="AD215" s="530">
        <v>1331.55</v>
      </c>
      <c r="AE215" s="609">
        <v>224.57</v>
      </c>
      <c r="AF215" s="530">
        <v>0</v>
      </c>
      <c r="AG215" s="530">
        <v>1776.7199999999998</v>
      </c>
      <c r="AH215" s="530">
        <v>2</v>
      </c>
      <c r="AI215" s="531">
        <v>10646.7</v>
      </c>
      <c r="AJ215" s="530">
        <v>0</v>
      </c>
      <c r="AK215" s="531">
        <v>0</v>
      </c>
      <c r="AL215" s="530">
        <v>2</v>
      </c>
      <c r="AM215" s="597">
        <v>10646.7</v>
      </c>
      <c r="AO215" s="330"/>
      <c r="AQ215" s="370"/>
    </row>
    <row r="216" spans="1:43" s="329" customFormat="1" ht="15.75" thickBot="1" x14ac:dyDescent="0.25">
      <c r="A216" s="362" t="s">
        <v>264</v>
      </c>
      <c r="B216" s="398" t="s">
        <v>263</v>
      </c>
      <c r="C216" s="342" t="s">
        <v>779</v>
      </c>
      <c r="D216" s="328"/>
      <c r="E216" s="326">
        <v>3585456</v>
      </c>
      <c r="F216" s="326">
        <v>3680535</v>
      </c>
      <c r="G216" s="326">
        <v>376779</v>
      </c>
      <c r="H216" s="326">
        <v>405278</v>
      </c>
      <c r="I216" s="326">
        <v>3208677</v>
      </c>
      <c r="J216" s="530">
        <v>3275257</v>
      </c>
      <c r="K216" s="326">
        <v>0</v>
      </c>
      <c r="L216" s="326">
        <v>0</v>
      </c>
      <c r="M216" s="486">
        <v>22190.400000000001</v>
      </c>
      <c r="N216" s="531">
        <v>22650.9</v>
      </c>
      <c r="O216" s="469">
        <v>99.25</v>
      </c>
      <c r="P216" s="469">
        <v>99.25</v>
      </c>
      <c r="Q216" s="486">
        <v>0</v>
      </c>
      <c r="R216" s="531">
        <v>0</v>
      </c>
      <c r="S216" s="486">
        <v>22024</v>
      </c>
      <c r="T216" s="536">
        <v>22481</v>
      </c>
      <c r="U216" s="327">
        <v>162.80000000000001</v>
      </c>
      <c r="V216" s="538">
        <v>163.72</v>
      </c>
      <c r="W216" s="357">
        <v>145.69</v>
      </c>
      <c r="X216" s="539">
        <v>145.69</v>
      </c>
      <c r="Y216" s="587">
        <v>0</v>
      </c>
      <c r="Z216" s="610">
        <v>0</v>
      </c>
      <c r="AA216" s="610">
        <v>0</v>
      </c>
      <c r="AB216" s="530" t="s">
        <v>0</v>
      </c>
      <c r="AC216" s="530" t="s">
        <v>0</v>
      </c>
      <c r="AD216" s="530">
        <v>1221.74</v>
      </c>
      <c r="AE216" s="609">
        <v>165.45</v>
      </c>
      <c r="AF216" s="530">
        <v>65.5</v>
      </c>
      <c r="AG216" s="530">
        <v>1616.41</v>
      </c>
      <c r="AH216" s="530">
        <v>50</v>
      </c>
      <c r="AI216" s="531">
        <v>22481</v>
      </c>
      <c r="AJ216" s="530">
        <v>0</v>
      </c>
      <c r="AK216" s="531">
        <v>0</v>
      </c>
      <c r="AL216" s="530">
        <v>36</v>
      </c>
      <c r="AM216" s="597">
        <v>22188</v>
      </c>
      <c r="AO216" s="330"/>
      <c r="AQ216" s="370"/>
    </row>
    <row r="217" spans="1:43" s="329" customFormat="1" ht="15.75" thickBot="1" x14ac:dyDescent="0.25">
      <c r="A217" s="362" t="s">
        <v>265</v>
      </c>
      <c r="B217" s="398" t="s">
        <v>552</v>
      </c>
      <c r="C217" s="342" t="s">
        <v>951</v>
      </c>
      <c r="D217" s="328"/>
      <c r="E217" s="326">
        <v>113333000</v>
      </c>
      <c r="F217" s="326">
        <v>119770000</v>
      </c>
      <c r="G217" s="326">
        <v>0</v>
      </c>
      <c r="H217" s="326">
        <v>0</v>
      </c>
      <c r="I217" s="326">
        <v>113333000</v>
      </c>
      <c r="J217" s="530">
        <v>119770000</v>
      </c>
      <c r="K217" s="326">
        <v>8287500</v>
      </c>
      <c r="L217" s="326">
        <v>8750300</v>
      </c>
      <c r="M217" s="486">
        <v>87874.1</v>
      </c>
      <c r="N217" s="531">
        <v>89456.2</v>
      </c>
      <c r="O217" s="469">
        <v>98.67</v>
      </c>
      <c r="P217" s="469">
        <v>98.5</v>
      </c>
      <c r="Q217" s="486">
        <v>47.7</v>
      </c>
      <c r="R217" s="531">
        <v>47.7</v>
      </c>
      <c r="S217" s="486">
        <v>86753.1</v>
      </c>
      <c r="T217" s="536">
        <v>88162.1</v>
      </c>
      <c r="U217" s="327">
        <v>1306.3900000000001</v>
      </c>
      <c r="V217" s="538">
        <v>1358.52</v>
      </c>
      <c r="W217" s="357">
        <v>1306.3900000000001</v>
      </c>
      <c r="X217" s="539">
        <v>1358.52</v>
      </c>
      <c r="Y217" s="587">
        <v>2303482</v>
      </c>
      <c r="Z217" s="610">
        <v>26.127803217028632</v>
      </c>
      <c r="AA217" s="610">
        <v>2</v>
      </c>
      <c r="AB217" s="530" t="s">
        <v>0</v>
      </c>
      <c r="AC217" s="530" t="s">
        <v>0</v>
      </c>
      <c r="AD217" s="530">
        <v>280.02</v>
      </c>
      <c r="AE217" s="609">
        <v>0</v>
      </c>
      <c r="AF217" s="530">
        <v>0</v>
      </c>
      <c r="AG217" s="530">
        <v>1638.54</v>
      </c>
      <c r="AH217" s="530">
        <v>0</v>
      </c>
      <c r="AI217" s="531">
        <v>0</v>
      </c>
      <c r="AJ217" s="530">
        <v>0</v>
      </c>
      <c r="AK217" s="531">
        <v>0</v>
      </c>
      <c r="AL217" s="530">
        <v>0</v>
      </c>
      <c r="AM217" s="597">
        <v>0</v>
      </c>
      <c r="AO217" s="330"/>
      <c r="AQ217" s="370"/>
    </row>
    <row r="218" spans="1:43" s="329" customFormat="1" ht="15.75" thickBot="1" x14ac:dyDescent="0.25">
      <c r="A218" s="362" t="s">
        <v>267</v>
      </c>
      <c r="B218" s="398" t="s">
        <v>266</v>
      </c>
      <c r="C218" s="342" t="s">
        <v>779</v>
      </c>
      <c r="D218" s="328"/>
      <c r="E218" s="326">
        <v>4399857</v>
      </c>
      <c r="F218" s="326">
        <v>4624682</v>
      </c>
      <c r="G218" s="326">
        <v>553671</v>
      </c>
      <c r="H218" s="326">
        <v>577872</v>
      </c>
      <c r="I218" s="326">
        <v>3846186</v>
      </c>
      <c r="J218" s="530">
        <v>4046810</v>
      </c>
      <c r="K218" s="326">
        <v>20020</v>
      </c>
      <c r="L218" s="326">
        <v>22500</v>
      </c>
      <c r="M218" s="486">
        <v>17622.3</v>
      </c>
      <c r="N218" s="531">
        <v>18201.400000000001</v>
      </c>
      <c r="O218" s="469">
        <v>98.88</v>
      </c>
      <c r="P218" s="469">
        <v>98.8</v>
      </c>
      <c r="Q218" s="486">
        <v>1672.4</v>
      </c>
      <c r="R218" s="531">
        <v>1623.6</v>
      </c>
      <c r="S218" s="486">
        <v>19097.3</v>
      </c>
      <c r="T218" s="536">
        <v>19606.599999999999</v>
      </c>
      <c r="U218" s="327">
        <v>230.39</v>
      </c>
      <c r="V218" s="538">
        <v>235.87</v>
      </c>
      <c r="W218" s="357">
        <v>201.4</v>
      </c>
      <c r="X218" s="539">
        <v>206.4</v>
      </c>
      <c r="Y218" s="587">
        <v>0</v>
      </c>
      <c r="Z218" s="610">
        <v>0</v>
      </c>
      <c r="AA218" s="610">
        <v>0</v>
      </c>
      <c r="AB218" s="530" t="s">
        <v>0</v>
      </c>
      <c r="AC218" s="530" t="s">
        <v>0</v>
      </c>
      <c r="AD218" s="530">
        <v>1189.5</v>
      </c>
      <c r="AE218" s="609">
        <v>221.32</v>
      </c>
      <c r="AF218" s="530">
        <v>67.19</v>
      </c>
      <c r="AG218" s="530">
        <v>1713.8799999999999</v>
      </c>
      <c r="AH218" s="530">
        <v>100</v>
      </c>
      <c r="AI218" s="531">
        <v>19606.599999999999</v>
      </c>
      <c r="AJ218" s="530">
        <v>0</v>
      </c>
      <c r="AK218" s="531">
        <v>0</v>
      </c>
      <c r="AL218" s="530">
        <v>78</v>
      </c>
      <c r="AM218" s="597">
        <v>18237.599999999999</v>
      </c>
      <c r="AO218" s="330"/>
      <c r="AQ218" s="370"/>
    </row>
    <row r="219" spans="1:43" s="329" customFormat="1" ht="15.75" thickBot="1" x14ac:dyDescent="0.25">
      <c r="A219" s="362" t="s">
        <v>269</v>
      </c>
      <c r="B219" s="398" t="s">
        <v>268</v>
      </c>
      <c r="C219" s="342" t="s">
        <v>848</v>
      </c>
      <c r="D219" s="328"/>
      <c r="E219" s="326">
        <v>71930349</v>
      </c>
      <c r="F219" s="326">
        <v>76839588</v>
      </c>
      <c r="G219" s="326">
        <v>0</v>
      </c>
      <c r="H219" s="326">
        <v>0</v>
      </c>
      <c r="I219" s="326">
        <v>71930349</v>
      </c>
      <c r="J219" s="530">
        <v>76839588</v>
      </c>
      <c r="K219" s="326">
        <v>29840011</v>
      </c>
      <c r="L219" s="326">
        <v>30693045</v>
      </c>
      <c r="M219" s="486">
        <v>54399</v>
      </c>
      <c r="N219" s="531">
        <v>54665</v>
      </c>
      <c r="O219" s="469">
        <v>95.8</v>
      </c>
      <c r="P219" s="469">
        <v>97</v>
      </c>
      <c r="Q219" s="486">
        <v>0</v>
      </c>
      <c r="R219" s="531">
        <v>0</v>
      </c>
      <c r="S219" s="486">
        <v>52114</v>
      </c>
      <c r="T219" s="536">
        <v>53025.1</v>
      </c>
      <c r="U219" s="327">
        <v>1380.25</v>
      </c>
      <c r="V219" s="538">
        <v>1449.12</v>
      </c>
      <c r="W219" s="357">
        <v>1380.25</v>
      </c>
      <c r="X219" s="539">
        <v>1449.12</v>
      </c>
      <c r="Y219" s="587">
        <v>2195235</v>
      </c>
      <c r="Z219" s="610">
        <v>41.399921923768176</v>
      </c>
      <c r="AA219" s="610">
        <v>3</v>
      </c>
      <c r="AB219" s="530" t="s">
        <v>1038</v>
      </c>
      <c r="AC219" s="530" t="s">
        <v>1038</v>
      </c>
      <c r="AD219" s="530">
        <v>0</v>
      </c>
      <c r="AE219" s="609">
        <v>162.30000000000001</v>
      </c>
      <c r="AF219" s="530">
        <v>59.95</v>
      </c>
      <c r="AG219" s="530">
        <v>1671.37</v>
      </c>
      <c r="AH219" s="530">
        <v>0</v>
      </c>
      <c r="AI219" s="531">
        <v>0</v>
      </c>
      <c r="AJ219" s="530">
        <v>0</v>
      </c>
      <c r="AK219" s="531">
        <v>0</v>
      </c>
      <c r="AL219" s="530">
        <v>0</v>
      </c>
      <c r="AM219" s="597">
        <v>0</v>
      </c>
      <c r="AO219" s="330"/>
      <c r="AQ219" s="370"/>
    </row>
    <row r="220" spans="1:43" s="329" customFormat="1" ht="15.75" thickBot="1" x14ac:dyDescent="0.25">
      <c r="A220" s="362" t="s">
        <v>271</v>
      </c>
      <c r="B220" s="398" t="s">
        <v>270</v>
      </c>
      <c r="C220" s="342" t="s">
        <v>779</v>
      </c>
      <c r="D220" s="328"/>
      <c r="E220" s="326">
        <v>7766487</v>
      </c>
      <c r="F220" s="326">
        <v>8070436</v>
      </c>
      <c r="G220" s="326">
        <v>1255362</v>
      </c>
      <c r="H220" s="326">
        <v>1369734</v>
      </c>
      <c r="I220" s="326">
        <v>6511125</v>
      </c>
      <c r="J220" s="530">
        <v>6700702</v>
      </c>
      <c r="K220" s="326">
        <v>0</v>
      </c>
      <c r="L220" s="326">
        <v>0</v>
      </c>
      <c r="M220" s="486">
        <v>31126.7</v>
      </c>
      <c r="N220" s="531">
        <v>31420.9</v>
      </c>
      <c r="O220" s="469">
        <v>98.2</v>
      </c>
      <c r="P220" s="469">
        <v>98.2</v>
      </c>
      <c r="Q220" s="486">
        <v>0</v>
      </c>
      <c r="R220" s="531">
        <v>0</v>
      </c>
      <c r="S220" s="486">
        <v>30566.400000000001</v>
      </c>
      <c r="T220" s="536">
        <v>30855.3</v>
      </c>
      <c r="U220" s="327">
        <v>254.09</v>
      </c>
      <c r="V220" s="538">
        <v>261.56</v>
      </c>
      <c r="W220" s="357">
        <v>213.02</v>
      </c>
      <c r="X220" s="539">
        <v>217.17</v>
      </c>
      <c r="Y220" s="587">
        <v>0</v>
      </c>
      <c r="Z220" s="610">
        <v>0</v>
      </c>
      <c r="AA220" s="610">
        <v>0</v>
      </c>
      <c r="AB220" s="530" t="s">
        <v>0</v>
      </c>
      <c r="AC220" s="530" t="s">
        <v>0</v>
      </c>
      <c r="AD220" s="530">
        <v>1163.7</v>
      </c>
      <c r="AE220" s="609">
        <v>157.05000000000001</v>
      </c>
      <c r="AF220" s="530">
        <v>69.03</v>
      </c>
      <c r="AG220" s="530">
        <v>1651.35</v>
      </c>
      <c r="AH220" s="530">
        <v>14</v>
      </c>
      <c r="AI220" s="531">
        <v>30855.200000000001</v>
      </c>
      <c r="AJ220" s="530">
        <v>0</v>
      </c>
      <c r="AK220" s="531">
        <v>0</v>
      </c>
      <c r="AL220" s="530">
        <v>14</v>
      </c>
      <c r="AM220" s="597">
        <v>30855.200000000001</v>
      </c>
      <c r="AO220" s="330"/>
      <c r="AQ220" s="370"/>
    </row>
    <row r="221" spans="1:43" s="329" customFormat="1" ht="15.75" thickBot="1" x14ac:dyDescent="0.25">
      <c r="A221" s="362" t="s">
        <v>273</v>
      </c>
      <c r="B221" s="398" t="s">
        <v>272</v>
      </c>
      <c r="C221" s="342" t="s">
        <v>779</v>
      </c>
      <c r="D221" s="328"/>
      <c r="E221" s="326">
        <v>5036156</v>
      </c>
      <c r="F221" s="326">
        <v>5218875</v>
      </c>
      <c r="G221" s="326">
        <v>49751</v>
      </c>
      <c r="H221" s="326">
        <v>50592</v>
      </c>
      <c r="I221" s="326">
        <v>4986405</v>
      </c>
      <c r="J221" s="530">
        <v>5168283</v>
      </c>
      <c r="K221" s="326">
        <v>0</v>
      </c>
      <c r="L221" s="326">
        <v>0</v>
      </c>
      <c r="M221" s="486">
        <v>20030.900000000001</v>
      </c>
      <c r="N221" s="531">
        <v>20353.900000000001</v>
      </c>
      <c r="O221" s="469">
        <v>98.238</v>
      </c>
      <c r="P221" s="469">
        <v>98.251500000000007</v>
      </c>
      <c r="Q221" s="486">
        <v>0</v>
      </c>
      <c r="R221" s="531">
        <v>0</v>
      </c>
      <c r="S221" s="486">
        <v>19678</v>
      </c>
      <c r="T221" s="536">
        <v>19998</v>
      </c>
      <c r="U221" s="327">
        <v>255.93</v>
      </c>
      <c r="V221" s="538">
        <v>260.97000000000003</v>
      </c>
      <c r="W221" s="357">
        <v>253.4</v>
      </c>
      <c r="X221" s="539">
        <v>258.44</v>
      </c>
      <c r="Y221" s="587">
        <v>0</v>
      </c>
      <c r="Z221" s="610">
        <v>0</v>
      </c>
      <c r="AA221" s="610">
        <v>0</v>
      </c>
      <c r="AB221" s="530" t="s">
        <v>0</v>
      </c>
      <c r="AC221" s="530" t="s">
        <v>0</v>
      </c>
      <c r="AD221" s="530">
        <v>1221.74</v>
      </c>
      <c r="AE221" s="609">
        <v>165.45</v>
      </c>
      <c r="AF221" s="530">
        <v>65.5</v>
      </c>
      <c r="AG221" s="530">
        <v>1713.66</v>
      </c>
      <c r="AH221" s="530">
        <v>1</v>
      </c>
      <c r="AI221" s="531">
        <v>2162</v>
      </c>
      <c r="AJ221" s="530">
        <v>0</v>
      </c>
      <c r="AK221" s="531">
        <v>0</v>
      </c>
      <c r="AL221" s="530">
        <v>1</v>
      </c>
      <c r="AM221" s="597">
        <v>2162</v>
      </c>
      <c r="AO221" s="330"/>
      <c r="AQ221" s="370"/>
    </row>
    <row r="222" spans="1:43" s="329" customFormat="1" ht="15.75" thickBot="1" x14ac:dyDescent="0.25">
      <c r="A222" s="362" t="s">
        <v>275</v>
      </c>
      <c r="B222" s="398" t="s">
        <v>274</v>
      </c>
      <c r="C222" s="342" t="s">
        <v>779</v>
      </c>
      <c r="D222" s="328"/>
      <c r="E222" s="326">
        <v>8082005</v>
      </c>
      <c r="F222" s="326">
        <v>8596482</v>
      </c>
      <c r="G222" s="326">
        <v>1318975</v>
      </c>
      <c r="H222" s="326">
        <v>1572855</v>
      </c>
      <c r="I222" s="326">
        <v>6763030</v>
      </c>
      <c r="J222" s="530">
        <v>7023627</v>
      </c>
      <c r="K222" s="326">
        <v>0</v>
      </c>
      <c r="L222" s="326">
        <v>0</v>
      </c>
      <c r="M222" s="486">
        <v>37369.4</v>
      </c>
      <c r="N222" s="531">
        <v>37828.35</v>
      </c>
      <c r="O222" s="469">
        <v>98.5</v>
      </c>
      <c r="P222" s="469">
        <v>98.5</v>
      </c>
      <c r="Q222" s="486">
        <v>0</v>
      </c>
      <c r="R222" s="531">
        <v>0</v>
      </c>
      <c r="S222" s="486">
        <v>36808.9</v>
      </c>
      <c r="T222" s="536">
        <v>37260.9</v>
      </c>
      <c r="U222" s="327">
        <v>219.57</v>
      </c>
      <c r="V222" s="538">
        <v>230.71</v>
      </c>
      <c r="W222" s="357">
        <v>183.73</v>
      </c>
      <c r="X222" s="539">
        <v>188.5</v>
      </c>
      <c r="Y222" s="587">
        <v>0</v>
      </c>
      <c r="Z222" s="610">
        <v>0</v>
      </c>
      <c r="AA222" s="610">
        <v>0</v>
      </c>
      <c r="AB222" s="530" t="s">
        <v>0</v>
      </c>
      <c r="AC222" s="530" t="s">
        <v>0</v>
      </c>
      <c r="AD222" s="530">
        <v>1314.36</v>
      </c>
      <c r="AE222" s="609">
        <v>153.91</v>
      </c>
      <c r="AF222" s="530">
        <v>88.4</v>
      </c>
      <c r="AG222" s="530">
        <v>1787.38</v>
      </c>
      <c r="AH222" s="530">
        <v>32</v>
      </c>
      <c r="AI222" s="531">
        <v>21060.7</v>
      </c>
      <c r="AJ222" s="530">
        <v>1</v>
      </c>
      <c r="AK222" s="531">
        <v>16200.3</v>
      </c>
      <c r="AL222" s="530">
        <v>32</v>
      </c>
      <c r="AM222" s="597">
        <v>37229.800000000003</v>
      </c>
      <c r="AO222" s="330"/>
      <c r="AQ222" s="370"/>
    </row>
    <row r="223" spans="1:43" s="329" customFormat="1" ht="15.75" thickBot="1" x14ac:dyDescent="0.25">
      <c r="A223" s="362" t="s">
        <v>277</v>
      </c>
      <c r="B223" s="398" t="s">
        <v>276</v>
      </c>
      <c r="C223" s="342" t="s">
        <v>848</v>
      </c>
      <c r="D223" s="328"/>
      <c r="E223" s="326">
        <v>91577630</v>
      </c>
      <c r="F223" s="326">
        <v>97717541</v>
      </c>
      <c r="G223" s="326">
        <v>2389549</v>
      </c>
      <c r="H223" s="326">
        <v>2565194</v>
      </c>
      <c r="I223" s="326">
        <v>89188081</v>
      </c>
      <c r="J223" s="530">
        <v>95152347</v>
      </c>
      <c r="K223" s="326">
        <v>14567241</v>
      </c>
      <c r="L223" s="326">
        <v>13976650</v>
      </c>
      <c r="M223" s="486">
        <v>69226.36</v>
      </c>
      <c r="N223" s="531">
        <v>70345.5</v>
      </c>
      <c r="O223" s="469">
        <v>97</v>
      </c>
      <c r="P223" s="469">
        <v>97</v>
      </c>
      <c r="Q223" s="486">
        <v>0</v>
      </c>
      <c r="R223" s="531">
        <v>0</v>
      </c>
      <c r="S223" s="486">
        <v>67149.600000000006</v>
      </c>
      <c r="T223" s="536">
        <v>68235.100000000006</v>
      </c>
      <c r="U223" s="327">
        <v>1363.79</v>
      </c>
      <c r="V223" s="538">
        <v>1432.07</v>
      </c>
      <c r="W223" s="357">
        <v>1328.2</v>
      </c>
      <c r="X223" s="539">
        <v>1394.48</v>
      </c>
      <c r="Y223" s="587">
        <v>2719170</v>
      </c>
      <c r="Z223" s="610">
        <v>39.850018538845838</v>
      </c>
      <c r="AA223" s="610">
        <v>3</v>
      </c>
      <c r="AB223" s="530" t="s">
        <v>0</v>
      </c>
      <c r="AC223" s="530" t="s">
        <v>0</v>
      </c>
      <c r="AD223" s="530">
        <v>0</v>
      </c>
      <c r="AE223" s="609">
        <v>158.16</v>
      </c>
      <c r="AF223" s="530">
        <v>68.959999999999994</v>
      </c>
      <c r="AG223" s="530">
        <v>1659.19</v>
      </c>
      <c r="AH223" s="530">
        <v>30</v>
      </c>
      <c r="AI223" s="531">
        <v>37529.5</v>
      </c>
      <c r="AJ223" s="530">
        <v>0</v>
      </c>
      <c r="AK223" s="531">
        <v>0</v>
      </c>
      <c r="AL223" s="530">
        <v>28</v>
      </c>
      <c r="AM223" s="597">
        <v>37436.6</v>
      </c>
      <c r="AO223" s="330"/>
      <c r="AQ223" s="370"/>
    </row>
    <row r="224" spans="1:43" s="329" customFormat="1" ht="15.75" thickBot="1" x14ac:dyDescent="0.25">
      <c r="A224" s="362" t="s">
        <v>279</v>
      </c>
      <c r="B224" s="398" t="s">
        <v>278</v>
      </c>
      <c r="C224" s="342" t="s">
        <v>779</v>
      </c>
      <c r="D224" s="328"/>
      <c r="E224" s="326">
        <v>6746100</v>
      </c>
      <c r="F224" s="326">
        <v>7062870</v>
      </c>
      <c r="G224" s="326">
        <v>688530</v>
      </c>
      <c r="H224" s="326">
        <v>718691</v>
      </c>
      <c r="I224" s="326">
        <v>6057570</v>
      </c>
      <c r="J224" s="530">
        <v>6344179</v>
      </c>
      <c r="K224" s="326">
        <v>0</v>
      </c>
      <c r="L224" s="326">
        <v>0</v>
      </c>
      <c r="M224" s="486">
        <v>35134.49</v>
      </c>
      <c r="N224" s="531">
        <v>35769.879999999997</v>
      </c>
      <c r="O224" s="469">
        <v>98.6</v>
      </c>
      <c r="P224" s="469">
        <v>98.6</v>
      </c>
      <c r="Q224" s="486">
        <v>129.1</v>
      </c>
      <c r="R224" s="531">
        <v>131.69999999999999</v>
      </c>
      <c r="S224" s="486">
        <v>34771.699999999997</v>
      </c>
      <c r="T224" s="536">
        <v>35400.800000000003</v>
      </c>
      <c r="U224" s="327">
        <v>194.01</v>
      </c>
      <c r="V224" s="538">
        <v>199.51</v>
      </c>
      <c r="W224" s="357">
        <v>174.21</v>
      </c>
      <c r="X224" s="539">
        <v>179.21</v>
      </c>
      <c r="Y224" s="587">
        <v>0</v>
      </c>
      <c r="Z224" s="610">
        <v>0</v>
      </c>
      <c r="AA224" s="610">
        <v>0</v>
      </c>
      <c r="AB224" s="530" t="s">
        <v>0</v>
      </c>
      <c r="AC224" s="530" t="s">
        <v>0</v>
      </c>
      <c r="AD224" s="530">
        <v>1298.8800000000001</v>
      </c>
      <c r="AE224" s="609">
        <v>191.98</v>
      </c>
      <c r="AF224" s="530">
        <v>0</v>
      </c>
      <c r="AG224" s="530">
        <v>1690.3700000000001</v>
      </c>
      <c r="AH224" s="530">
        <v>40</v>
      </c>
      <c r="AI224" s="531">
        <v>13301.1</v>
      </c>
      <c r="AJ224" s="530">
        <v>0</v>
      </c>
      <c r="AK224" s="531">
        <v>0</v>
      </c>
      <c r="AL224" s="530">
        <v>36</v>
      </c>
      <c r="AM224" s="597">
        <v>13218.4</v>
      </c>
      <c r="AO224" s="330"/>
      <c r="AQ224" s="370"/>
    </row>
    <row r="225" spans="1:43" s="329" customFormat="1" ht="15.75" thickBot="1" x14ac:dyDescent="0.25">
      <c r="A225" s="362" t="s">
        <v>281</v>
      </c>
      <c r="B225" s="398" t="s">
        <v>280</v>
      </c>
      <c r="C225" s="342" t="s">
        <v>779</v>
      </c>
      <c r="D225" s="328"/>
      <c r="E225" s="326">
        <v>4963172</v>
      </c>
      <c r="F225" s="326">
        <v>5152032</v>
      </c>
      <c r="G225" s="326">
        <v>0</v>
      </c>
      <c r="H225" s="326">
        <v>0</v>
      </c>
      <c r="I225" s="326">
        <v>4963172</v>
      </c>
      <c r="J225" s="530">
        <v>5152032</v>
      </c>
      <c r="K225" s="326">
        <v>0</v>
      </c>
      <c r="L225" s="326">
        <v>0</v>
      </c>
      <c r="M225" s="486">
        <v>33472</v>
      </c>
      <c r="N225" s="531">
        <v>33613</v>
      </c>
      <c r="O225" s="469">
        <v>99</v>
      </c>
      <c r="P225" s="469">
        <v>99</v>
      </c>
      <c r="Q225" s="486">
        <v>41.5</v>
      </c>
      <c r="R225" s="531">
        <v>50.2</v>
      </c>
      <c r="S225" s="486">
        <v>33178.800000000003</v>
      </c>
      <c r="T225" s="536">
        <v>33327.1</v>
      </c>
      <c r="U225" s="327">
        <v>149.59</v>
      </c>
      <c r="V225" s="538">
        <v>154.59</v>
      </c>
      <c r="W225" s="357">
        <v>149.59</v>
      </c>
      <c r="X225" s="539">
        <v>154.59</v>
      </c>
      <c r="Y225" s="587">
        <v>0</v>
      </c>
      <c r="Z225" s="610">
        <v>0</v>
      </c>
      <c r="AA225" s="610">
        <v>0</v>
      </c>
      <c r="AB225" s="530" t="s">
        <v>0</v>
      </c>
      <c r="AC225" s="530" t="s">
        <v>0</v>
      </c>
      <c r="AD225" s="530">
        <v>1331.55</v>
      </c>
      <c r="AE225" s="609">
        <v>224.57</v>
      </c>
      <c r="AF225" s="530">
        <v>0</v>
      </c>
      <c r="AG225" s="530">
        <v>1710.71</v>
      </c>
      <c r="AH225" s="530">
        <v>0</v>
      </c>
      <c r="AI225" s="531">
        <v>0</v>
      </c>
      <c r="AJ225" s="530">
        <v>0</v>
      </c>
      <c r="AK225" s="531">
        <v>0</v>
      </c>
      <c r="AL225" s="530">
        <v>0</v>
      </c>
      <c r="AM225" s="597">
        <v>0</v>
      </c>
      <c r="AO225" s="330"/>
      <c r="AQ225" s="370"/>
    </row>
    <row r="226" spans="1:43" s="329" customFormat="1" ht="15.75" thickBot="1" x14ac:dyDescent="0.25">
      <c r="A226" s="362" t="s">
        <v>283</v>
      </c>
      <c r="B226" s="398" t="s">
        <v>282</v>
      </c>
      <c r="C226" s="342" t="s">
        <v>779</v>
      </c>
      <c r="D226" s="328"/>
      <c r="E226" s="326">
        <v>7643919</v>
      </c>
      <c r="F226" s="326">
        <v>8066531</v>
      </c>
      <c r="G226" s="326">
        <v>1890937</v>
      </c>
      <c r="H226" s="326">
        <v>1992439</v>
      </c>
      <c r="I226" s="326">
        <v>5752982</v>
      </c>
      <c r="J226" s="530">
        <v>6074092</v>
      </c>
      <c r="K226" s="326">
        <v>234600</v>
      </c>
      <c r="L226" s="326">
        <v>243000</v>
      </c>
      <c r="M226" s="486">
        <v>41373.33</v>
      </c>
      <c r="N226" s="531">
        <v>42199</v>
      </c>
      <c r="O226" s="469">
        <v>99</v>
      </c>
      <c r="P226" s="469">
        <v>99</v>
      </c>
      <c r="Q226" s="486">
        <v>0</v>
      </c>
      <c r="R226" s="531">
        <v>0</v>
      </c>
      <c r="S226" s="486">
        <v>40959.599999999999</v>
      </c>
      <c r="T226" s="536">
        <v>41777</v>
      </c>
      <c r="U226" s="327">
        <v>186.62</v>
      </c>
      <c r="V226" s="538">
        <v>193.09</v>
      </c>
      <c r="W226" s="357">
        <v>140.46</v>
      </c>
      <c r="X226" s="539">
        <v>145.38999999999999</v>
      </c>
      <c r="Y226" s="587">
        <v>0</v>
      </c>
      <c r="Z226" s="610">
        <v>0</v>
      </c>
      <c r="AA226" s="610">
        <v>0</v>
      </c>
      <c r="AB226" s="530" t="s">
        <v>0</v>
      </c>
      <c r="AC226" s="530" t="s">
        <v>0</v>
      </c>
      <c r="AD226" s="530">
        <v>1351.97</v>
      </c>
      <c r="AE226" s="609">
        <v>183.42</v>
      </c>
      <c r="AF226" s="530">
        <v>75.290000000000006</v>
      </c>
      <c r="AG226" s="530">
        <v>1803.77</v>
      </c>
      <c r="AH226" s="530">
        <v>56</v>
      </c>
      <c r="AI226" s="531">
        <v>28053.1</v>
      </c>
      <c r="AJ226" s="530">
        <v>0</v>
      </c>
      <c r="AK226" s="531">
        <v>0</v>
      </c>
      <c r="AL226" s="530">
        <v>46</v>
      </c>
      <c r="AM226" s="597">
        <v>27580.6</v>
      </c>
      <c r="AO226" s="330"/>
      <c r="AQ226" s="370"/>
    </row>
    <row r="227" spans="1:43" s="329" customFormat="1" ht="15.75" thickBot="1" x14ac:dyDescent="0.25">
      <c r="A227" s="362" t="s">
        <v>285</v>
      </c>
      <c r="B227" s="398" t="s">
        <v>284</v>
      </c>
      <c r="C227" s="342" t="s">
        <v>779</v>
      </c>
      <c r="D227" s="328"/>
      <c r="E227" s="326">
        <v>5664404</v>
      </c>
      <c r="F227" s="326">
        <v>5863664</v>
      </c>
      <c r="G227" s="326">
        <v>0</v>
      </c>
      <c r="H227" s="326">
        <v>0</v>
      </c>
      <c r="I227" s="326">
        <v>5664404</v>
      </c>
      <c r="J227" s="530">
        <v>5863664</v>
      </c>
      <c r="K227" s="326">
        <v>0</v>
      </c>
      <c r="L227" s="326">
        <v>0</v>
      </c>
      <c r="M227" s="486">
        <v>28988.73</v>
      </c>
      <c r="N227" s="531">
        <v>29198.05</v>
      </c>
      <c r="O227" s="469">
        <v>98</v>
      </c>
      <c r="P227" s="469">
        <v>98</v>
      </c>
      <c r="Q227" s="486">
        <v>1763.71</v>
      </c>
      <c r="R227" s="531">
        <v>1810.16</v>
      </c>
      <c r="S227" s="486">
        <v>30172.7</v>
      </c>
      <c r="T227" s="536">
        <v>30424.2</v>
      </c>
      <c r="U227" s="327">
        <v>187.73</v>
      </c>
      <c r="V227" s="538">
        <v>192.73</v>
      </c>
      <c r="W227" s="357">
        <v>187.73</v>
      </c>
      <c r="X227" s="539">
        <v>192.73</v>
      </c>
      <c r="Y227" s="587">
        <v>0</v>
      </c>
      <c r="Z227" s="610">
        <v>0</v>
      </c>
      <c r="AA227" s="610">
        <v>0</v>
      </c>
      <c r="AB227" s="530" t="s">
        <v>0</v>
      </c>
      <c r="AC227" s="530" t="s">
        <v>0</v>
      </c>
      <c r="AD227" s="530">
        <v>1133.0999999999999</v>
      </c>
      <c r="AE227" s="609">
        <v>165.46</v>
      </c>
      <c r="AF227" s="530">
        <v>63.84</v>
      </c>
      <c r="AG227" s="530">
        <v>1555.1299999999999</v>
      </c>
      <c r="AH227" s="530">
        <v>0</v>
      </c>
      <c r="AI227" s="531">
        <v>0</v>
      </c>
      <c r="AJ227" s="530">
        <v>0</v>
      </c>
      <c r="AK227" s="531">
        <v>0</v>
      </c>
      <c r="AL227" s="530">
        <v>0</v>
      </c>
      <c r="AM227" s="597">
        <v>0</v>
      </c>
      <c r="AO227" s="330"/>
      <c r="AQ227" s="370"/>
    </row>
    <row r="228" spans="1:43" s="329" customFormat="1" ht="15.75" thickBot="1" x14ac:dyDescent="0.25">
      <c r="A228" s="362" t="s">
        <v>286</v>
      </c>
      <c r="B228" s="398" t="s">
        <v>553</v>
      </c>
      <c r="C228" s="342" t="s">
        <v>780</v>
      </c>
      <c r="D228" s="328"/>
      <c r="E228" s="326">
        <v>22522629</v>
      </c>
      <c r="F228" s="326">
        <v>23918808</v>
      </c>
      <c r="G228" s="326">
        <v>598229</v>
      </c>
      <c r="H228" s="326">
        <v>676653</v>
      </c>
      <c r="I228" s="326">
        <v>21924400</v>
      </c>
      <c r="J228" s="530">
        <v>23242155</v>
      </c>
      <c r="K228" s="326">
        <v>0</v>
      </c>
      <c r="L228" s="326">
        <v>0</v>
      </c>
      <c r="M228" s="486">
        <v>14424.43</v>
      </c>
      <c r="N228" s="531">
        <v>14713.7</v>
      </c>
      <c r="O228" s="469">
        <v>99</v>
      </c>
      <c r="P228" s="469">
        <v>99</v>
      </c>
      <c r="Q228" s="486">
        <v>458</v>
      </c>
      <c r="R228" s="531">
        <v>458</v>
      </c>
      <c r="S228" s="486">
        <v>14738.2</v>
      </c>
      <c r="T228" s="536">
        <v>15024.6</v>
      </c>
      <c r="U228" s="327">
        <v>1528.18</v>
      </c>
      <c r="V228" s="538">
        <v>1591.98</v>
      </c>
      <c r="W228" s="357">
        <v>1487.59</v>
      </c>
      <c r="X228" s="539">
        <v>1546.94</v>
      </c>
      <c r="Y228" s="587">
        <v>446982</v>
      </c>
      <c r="Z228" s="610">
        <v>29.75000998362685</v>
      </c>
      <c r="AA228" s="610">
        <v>2</v>
      </c>
      <c r="AB228" s="530" t="s">
        <v>0</v>
      </c>
      <c r="AC228" s="530" t="s">
        <v>0</v>
      </c>
      <c r="AD228" s="530">
        <v>0</v>
      </c>
      <c r="AE228" s="609">
        <v>187.23</v>
      </c>
      <c r="AF228" s="530">
        <v>62.84</v>
      </c>
      <c r="AG228" s="530">
        <v>1842.05</v>
      </c>
      <c r="AH228" s="530">
        <v>57</v>
      </c>
      <c r="AI228" s="531">
        <v>15024.6</v>
      </c>
      <c r="AJ228" s="530">
        <v>0</v>
      </c>
      <c r="AK228" s="531">
        <v>0</v>
      </c>
      <c r="AL228" s="530">
        <v>41</v>
      </c>
      <c r="AM228" s="597">
        <v>14602.2</v>
      </c>
      <c r="AO228" s="330"/>
      <c r="AQ228" s="370"/>
    </row>
    <row r="229" spans="1:43" s="329" customFormat="1" ht="15.75" thickBot="1" x14ac:dyDescent="0.25">
      <c r="A229" s="362" t="s">
        <v>288</v>
      </c>
      <c r="B229" s="398" t="s">
        <v>287</v>
      </c>
      <c r="C229" s="342" t="s">
        <v>779</v>
      </c>
      <c r="D229" s="328"/>
      <c r="E229" s="326">
        <v>4654622</v>
      </c>
      <c r="F229" s="326">
        <v>4895360</v>
      </c>
      <c r="G229" s="326">
        <v>813922</v>
      </c>
      <c r="H229" s="326">
        <v>887176</v>
      </c>
      <c r="I229" s="326">
        <v>3840700</v>
      </c>
      <c r="J229" s="530">
        <v>4008184</v>
      </c>
      <c r="K229" s="326">
        <v>0</v>
      </c>
      <c r="L229" s="326">
        <v>0</v>
      </c>
      <c r="M229" s="486">
        <v>21232.52</v>
      </c>
      <c r="N229" s="531">
        <v>21571.119999999999</v>
      </c>
      <c r="O229" s="469">
        <v>98.6</v>
      </c>
      <c r="P229" s="469">
        <v>98.6</v>
      </c>
      <c r="Q229" s="486">
        <v>8</v>
      </c>
      <c r="R229" s="531">
        <v>8</v>
      </c>
      <c r="S229" s="486">
        <v>20943.3</v>
      </c>
      <c r="T229" s="536">
        <v>21277.1</v>
      </c>
      <c r="U229" s="327">
        <v>222.25</v>
      </c>
      <c r="V229" s="538">
        <v>230.08</v>
      </c>
      <c r="W229" s="357">
        <v>183.39</v>
      </c>
      <c r="X229" s="539">
        <v>188.38</v>
      </c>
      <c r="Y229" s="587">
        <v>0</v>
      </c>
      <c r="Z229" s="610">
        <v>0</v>
      </c>
      <c r="AA229" s="610">
        <v>0</v>
      </c>
      <c r="AB229" s="530" t="s">
        <v>0</v>
      </c>
      <c r="AC229" s="530" t="s">
        <v>0</v>
      </c>
      <c r="AD229" s="530">
        <v>1189.5</v>
      </c>
      <c r="AE229" s="609">
        <v>221.32</v>
      </c>
      <c r="AF229" s="530">
        <v>67.19</v>
      </c>
      <c r="AG229" s="530">
        <v>1708.09</v>
      </c>
      <c r="AH229" s="530">
        <v>101</v>
      </c>
      <c r="AI229" s="531">
        <v>21277.1</v>
      </c>
      <c r="AJ229" s="530">
        <v>0</v>
      </c>
      <c r="AK229" s="531">
        <v>0</v>
      </c>
      <c r="AL229" s="530">
        <v>77</v>
      </c>
      <c r="AM229" s="597">
        <v>20143.400000000001</v>
      </c>
      <c r="AO229" s="330"/>
      <c r="AQ229" s="370"/>
    </row>
    <row r="230" spans="1:43" s="329" customFormat="1" ht="15.75" thickBot="1" x14ac:dyDescent="0.25">
      <c r="A230" s="362" t="s">
        <v>290</v>
      </c>
      <c r="B230" s="398" t="s">
        <v>289</v>
      </c>
      <c r="C230" s="342" t="s">
        <v>848</v>
      </c>
      <c r="D230" s="328"/>
      <c r="E230" s="326">
        <v>85078300</v>
      </c>
      <c r="F230" s="326">
        <v>91844800</v>
      </c>
      <c r="G230" s="326">
        <v>0</v>
      </c>
      <c r="H230" s="326">
        <v>0</v>
      </c>
      <c r="I230" s="326">
        <v>85078300</v>
      </c>
      <c r="J230" s="530">
        <v>91844800</v>
      </c>
      <c r="K230" s="326">
        <v>35860466</v>
      </c>
      <c r="L230" s="326">
        <v>37892566</v>
      </c>
      <c r="M230" s="486">
        <v>64404.2</v>
      </c>
      <c r="N230" s="531">
        <v>66221.899999999994</v>
      </c>
      <c r="O230" s="469">
        <v>96</v>
      </c>
      <c r="P230" s="469">
        <v>96</v>
      </c>
      <c r="Q230" s="486">
        <v>0</v>
      </c>
      <c r="R230" s="531">
        <v>0</v>
      </c>
      <c r="S230" s="486">
        <v>61828</v>
      </c>
      <c r="T230" s="536">
        <v>63573</v>
      </c>
      <c r="U230" s="327">
        <v>1376.05</v>
      </c>
      <c r="V230" s="538">
        <v>1444.71</v>
      </c>
      <c r="W230" s="357">
        <v>1376.05</v>
      </c>
      <c r="X230" s="539">
        <v>1444.71</v>
      </c>
      <c r="Y230" s="587">
        <v>2624293</v>
      </c>
      <c r="Z230" s="610">
        <v>41.27999307882277</v>
      </c>
      <c r="AA230" s="610">
        <v>3</v>
      </c>
      <c r="AB230" s="530" t="s">
        <v>0</v>
      </c>
      <c r="AC230" s="530" t="s">
        <v>0</v>
      </c>
      <c r="AD230" s="530">
        <v>0</v>
      </c>
      <c r="AE230" s="609">
        <v>162.30000000000001</v>
      </c>
      <c r="AF230" s="530">
        <v>59.95</v>
      </c>
      <c r="AG230" s="530">
        <v>1666.96</v>
      </c>
      <c r="AH230" s="530">
        <v>0</v>
      </c>
      <c r="AI230" s="531">
        <v>0</v>
      </c>
      <c r="AJ230" s="530">
        <v>0</v>
      </c>
      <c r="AK230" s="531">
        <v>0</v>
      </c>
      <c r="AL230" s="530">
        <v>0</v>
      </c>
      <c r="AM230" s="597">
        <v>0</v>
      </c>
      <c r="AO230" s="330"/>
      <c r="AQ230" s="370"/>
    </row>
    <row r="231" spans="1:43" s="329" customFormat="1" ht="15.75" thickBot="1" x14ac:dyDescent="0.25">
      <c r="A231" s="362" t="s">
        <v>292</v>
      </c>
      <c r="B231" s="398" t="s">
        <v>291</v>
      </c>
      <c r="C231" s="342" t="s">
        <v>848</v>
      </c>
      <c r="D231" s="328"/>
      <c r="E231" s="326">
        <v>85479758</v>
      </c>
      <c r="F231" s="326">
        <v>91417730</v>
      </c>
      <c r="G231" s="326">
        <v>0</v>
      </c>
      <c r="H231" s="326">
        <v>0</v>
      </c>
      <c r="I231" s="326">
        <v>85479758</v>
      </c>
      <c r="J231" s="530">
        <v>91417730</v>
      </c>
      <c r="K231" s="326">
        <v>14158000</v>
      </c>
      <c r="L231" s="326">
        <v>13786000</v>
      </c>
      <c r="M231" s="486">
        <v>70620.179999999993</v>
      </c>
      <c r="N231" s="531">
        <v>71936.710000000006</v>
      </c>
      <c r="O231" s="469">
        <v>99</v>
      </c>
      <c r="P231" s="469">
        <v>99</v>
      </c>
      <c r="Q231" s="486">
        <v>0</v>
      </c>
      <c r="R231" s="531">
        <v>0</v>
      </c>
      <c r="S231" s="486">
        <v>69914</v>
      </c>
      <c r="T231" s="536">
        <v>71217.3</v>
      </c>
      <c r="U231" s="327">
        <v>1222.6400000000001</v>
      </c>
      <c r="V231" s="538">
        <v>1283.6400000000001</v>
      </c>
      <c r="W231" s="357">
        <v>1222.6400000000001</v>
      </c>
      <c r="X231" s="539">
        <v>1283.6400000000001</v>
      </c>
      <c r="Y231" s="587">
        <v>2612195.0573280002</v>
      </c>
      <c r="Z231" s="610">
        <v>36.679220601286488</v>
      </c>
      <c r="AA231" s="610">
        <v>3</v>
      </c>
      <c r="AB231" s="530" t="s">
        <v>0</v>
      </c>
      <c r="AC231" s="530" t="s">
        <v>0</v>
      </c>
      <c r="AD231" s="530">
        <v>0</v>
      </c>
      <c r="AE231" s="609">
        <v>116.55</v>
      </c>
      <c r="AF231" s="530">
        <v>57.14</v>
      </c>
      <c r="AG231" s="530">
        <v>1457.3300000000002</v>
      </c>
      <c r="AH231" s="530">
        <v>0</v>
      </c>
      <c r="AI231" s="531">
        <v>0</v>
      </c>
      <c r="AJ231" s="530">
        <v>0</v>
      </c>
      <c r="AK231" s="531">
        <v>0</v>
      </c>
      <c r="AL231" s="530">
        <v>0</v>
      </c>
      <c r="AM231" s="597">
        <v>0</v>
      </c>
      <c r="AO231" s="330"/>
      <c r="AQ231" s="370"/>
    </row>
    <row r="232" spans="1:43" s="329" customFormat="1" ht="15.75" thickBot="1" x14ac:dyDescent="0.25">
      <c r="A232" s="362" t="s">
        <v>294</v>
      </c>
      <c r="B232" s="398" t="s">
        <v>293</v>
      </c>
      <c r="C232" s="342" t="s">
        <v>779</v>
      </c>
      <c r="D232" s="328"/>
      <c r="E232" s="326">
        <v>8783832</v>
      </c>
      <c r="F232" s="326">
        <v>9156657</v>
      </c>
      <c r="G232" s="326">
        <v>794217</v>
      </c>
      <c r="H232" s="326">
        <v>830158</v>
      </c>
      <c r="I232" s="326">
        <v>7989615</v>
      </c>
      <c r="J232" s="530">
        <v>8326499</v>
      </c>
      <c r="K232" s="326">
        <v>0</v>
      </c>
      <c r="L232" s="326">
        <v>0</v>
      </c>
      <c r="M232" s="486">
        <v>37698.9</v>
      </c>
      <c r="N232" s="531">
        <v>38369.74</v>
      </c>
      <c r="O232" s="469">
        <v>97.976201830543502</v>
      </c>
      <c r="P232" s="469">
        <v>98.055599999999998</v>
      </c>
      <c r="Q232" s="486">
        <v>0</v>
      </c>
      <c r="R232" s="531">
        <v>0</v>
      </c>
      <c r="S232" s="486">
        <v>36936</v>
      </c>
      <c r="T232" s="536">
        <v>37623.699999999997</v>
      </c>
      <c r="U232" s="327">
        <v>237.81</v>
      </c>
      <c r="V232" s="538">
        <v>243.37</v>
      </c>
      <c r="W232" s="357">
        <v>216.31</v>
      </c>
      <c r="X232" s="539">
        <v>221.31</v>
      </c>
      <c r="Y232" s="587">
        <v>0</v>
      </c>
      <c r="Z232" s="610">
        <v>0</v>
      </c>
      <c r="AA232" s="610">
        <v>0</v>
      </c>
      <c r="AB232" s="530" t="s">
        <v>0</v>
      </c>
      <c r="AC232" s="530" t="s">
        <v>0</v>
      </c>
      <c r="AD232" s="530">
        <v>1189.5</v>
      </c>
      <c r="AE232" s="609">
        <v>221.32</v>
      </c>
      <c r="AF232" s="530">
        <v>67.19</v>
      </c>
      <c r="AG232" s="530">
        <v>1721.3799999999999</v>
      </c>
      <c r="AH232" s="530">
        <v>53</v>
      </c>
      <c r="AI232" s="531">
        <v>25705.9</v>
      </c>
      <c r="AJ232" s="530">
        <v>0</v>
      </c>
      <c r="AK232" s="531">
        <v>0</v>
      </c>
      <c r="AL232" s="530">
        <v>39</v>
      </c>
      <c r="AM232" s="597">
        <v>25705.9</v>
      </c>
      <c r="AO232" s="330"/>
      <c r="AQ232" s="370"/>
    </row>
    <row r="233" spans="1:43" s="329" customFormat="1" ht="15.75" thickBot="1" x14ac:dyDescent="0.25">
      <c r="A233" s="362" t="s">
        <v>296</v>
      </c>
      <c r="B233" s="398" t="s">
        <v>295</v>
      </c>
      <c r="C233" s="342" t="s">
        <v>779</v>
      </c>
      <c r="D233" s="328"/>
      <c r="E233" s="326">
        <v>7665288</v>
      </c>
      <c r="F233" s="326">
        <v>8151637</v>
      </c>
      <c r="G233" s="326">
        <v>2034162</v>
      </c>
      <c r="H233" s="326">
        <v>2150181</v>
      </c>
      <c r="I233" s="326">
        <v>5631126</v>
      </c>
      <c r="J233" s="530">
        <v>6001456</v>
      </c>
      <c r="K233" s="326">
        <v>1309106</v>
      </c>
      <c r="L233" s="326">
        <v>1327240</v>
      </c>
      <c r="M233" s="486">
        <v>39648.14</v>
      </c>
      <c r="N233" s="531">
        <v>40286.61</v>
      </c>
      <c r="O233" s="469">
        <v>97.6</v>
      </c>
      <c r="P233" s="469">
        <v>97.8</v>
      </c>
      <c r="Q233" s="486">
        <v>0</v>
      </c>
      <c r="R233" s="531">
        <v>0</v>
      </c>
      <c r="S233" s="486">
        <v>38696.6</v>
      </c>
      <c r="T233" s="536">
        <v>39400.300000000003</v>
      </c>
      <c r="U233" s="327">
        <v>198.09</v>
      </c>
      <c r="V233" s="538">
        <v>206.89</v>
      </c>
      <c r="W233" s="357">
        <v>145.52000000000001</v>
      </c>
      <c r="X233" s="539">
        <v>152.32</v>
      </c>
      <c r="Y233" s="587">
        <v>0</v>
      </c>
      <c r="Z233" s="610">
        <v>0</v>
      </c>
      <c r="AA233" s="610">
        <v>0</v>
      </c>
      <c r="AB233" s="530" t="s">
        <v>0</v>
      </c>
      <c r="AC233" s="530" t="s">
        <v>0</v>
      </c>
      <c r="AD233" s="530">
        <v>1124.79</v>
      </c>
      <c r="AE233" s="609">
        <v>181.81</v>
      </c>
      <c r="AF233" s="530">
        <v>81.569999999999993</v>
      </c>
      <c r="AG233" s="530">
        <v>1595.0599999999997</v>
      </c>
      <c r="AH233" s="530">
        <v>54</v>
      </c>
      <c r="AI233" s="531">
        <v>39400.300000000003</v>
      </c>
      <c r="AJ233" s="530">
        <v>0</v>
      </c>
      <c r="AK233" s="531">
        <v>0</v>
      </c>
      <c r="AL233" s="530">
        <v>51</v>
      </c>
      <c r="AM233" s="597">
        <v>38960.800000000003</v>
      </c>
      <c r="AO233" s="330"/>
      <c r="AQ233" s="370"/>
    </row>
    <row r="234" spans="1:43" s="329" customFormat="1" ht="15.75" thickBot="1" x14ac:dyDescent="0.25">
      <c r="A234" s="362" t="s">
        <v>565</v>
      </c>
      <c r="B234" s="398" t="s">
        <v>297</v>
      </c>
      <c r="C234" s="342" t="s">
        <v>848</v>
      </c>
      <c r="D234" s="328"/>
      <c r="E234" s="326">
        <v>111643501</v>
      </c>
      <c r="F234" s="326">
        <v>118747666</v>
      </c>
      <c r="G234" s="326">
        <v>924859</v>
      </c>
      <c r="H234" s="326">
        <v>921458</v>
      </c>
      <c r="I234" s="326">
        <v>110718642</v>
      </c>
      <c r="J234" s="530">
        <v>117826208</v>
      </c>
      <c r="K234" s="326">
        <v>33768701</v>
      </c>
      <c r="L234" s="326">
        <v>31554659</v>
      </c>
      <c r="M234" s="486">
        <v>82448.5</v>
      </c>
      <c r="N234" s="531">
        <v>83358.600000000006</v>
      </c>
      <c r="O234" s="469">
        <v>98</v>
      </c>
      <c r="P234" s="469">
        <v>98.25</v>
      </c>
      <c r="Q234" s="486">
        <v>7</v>
      </c>
      <c r="R234" s="531">
        <v>7</v>
      </c>
      <c r="S234" s="486">
        <v>80806.5</v>
      </c>
      <c r="T234" s="536">
        <v>81906.8</v>
      </c>
      <c r="U234" s="327">
        <v>1381.62</v>
      </c>
      <c r="V234" s="538">
        <v>1449.79</v>
      </c>
      <c r="W234" s="357">
        <v>1370.17</v>
      </c>
      <c r="X234" s="539">
        <v>1438.54</v>
      </c>
      <c r="Y234" s="587">
        <v>3366369</v>
      </c>
      <c r="Z234" s="610">
        <v>41.09999413968071</v>
      </c>
      <c r="AA234" s="610">
        <v>3</v>
      </c>
      <c r="AB234" s="530" t="s">
        <v>0</v>
      </c>
      <c r="AC234" s="530" t="s">
        <v>0</v>
      </c>
      <c r="AD234" s="530">
        <v>0</v>
      </c>
      <c r="AE234" s="609">
        <v>165.97</v>
      </c>
      <c r="AF234" s="530">
        <v>74.34</v>
      </c>
      <c r="AG234" s="530">
        <v>1690.1</v>
      </c>
      <c r="AH234" s="530">
        <v>10</v>
      </c>
      <c r="AI234" s="531">
        <v>22910.400000000001</v>
      </c>
      <c r="AJ234" s="530">
        <v>0</v>
      </c>
      <c r="AK234" s="531">
        <v>0</v>
      </c>
      <c r="AL234" s="530">
        <v>10</v>
      </c>
      <c r="AM234" s="597">
        <v>22910.400000000001</v>
      </c>
      <c r="AO234" s="330"/>
      <c r="AQ234" s="370"/>
    </row>
    <row r="235" spans="1:43" s="329" customFormat="1" ht="15.75" thickBot="1" x14ac:dyDescent="0.25">
      <c r="A235" s="362" t="s">
        <v>567</v>
      </c>
      <c r="B235" s="398" t="s">
        <v>566</v>
      </c>
      <c r="C235" s="342" t="s">
        <v>779</v>
      </c>
      <c r="D235" s="328"/>
      <c r="E235" s="326">
        <v>6603431</v>
      </c>
      <c r="F235" s="326">
        <v>6903083</v>
      </c>
      <c r="G235" s="326">
        <v>1621391</v>
      </c>
      <c r="H235" s="326">
        <v>1699832</v>
      </c>
      <c r="I235" s="326">
        <v>4982040</v>
      </c>
      <c r="J235" s="530">
        <v>5203251</v>
      </c>
      <c r="K235" s="326">
        <v>1632820</v>
      </c>
      <c r="L235" s="326">
        <v>1663352.75</v>
      </c>
      <c r="M235" s="486">
        <v>30554.49</v>
      </c>
      <c r="N235" s="531">
        <v>30973.55</v>
      </c>
      <c r="O235" s="469">
        <v>98.69</v>
      </c>
      <c r="P235" s="469">
        <v>98.69</v>
      </c>
      <c r="Q235" s="486">
        <v>0</v>
      </c>
      <c r="R235" s="531">
        <v>0</v>
      </c>
      <c r="S235" s="486">
        <v>30154.2</v>
      </c>
      <c r="T235" s="536">
        <v>30567.8</v>
      </c>
      <c r="U235" s="327">
        <v>218.99</v>
      </c>
      <c r="V235" s="538">
        <v>225.83</v>
      </c>
      <c r="W235" s="357">
        <v>165.22</v>
      </c>
      <c r="X235" s="539">
        <v>170.22</v>
      </c>
      <c r="Y235" s="587">
        <v>0</v>
      </c>
      <c r="Z235" s="610">
        <v>0</v>
      </c>
      <c r="AA235" s="610">
        <v>0</v>
      </c>
      <c r="AB235" s="530" t="s">
        <v>0</v>
      </c>
      <c r="AC235" s="530" t="s">
        <v>0</v>
      </c>
      <c r="AD235" s="530">
        <v>1189.5</v>
      </c>
      <c r="AE235" s="609">
        <v>221.32</v>
      </c>
      <c r="AF235" s="530">
        <v>67.19</v>
      </c>
      <c r="AG235" s="530">
        <v>1703.84</v>
      </c>
      <c r="AH235" s="530">
        <v>74</v>
      </c>
      <c r="AI235" s="531">
        <v>30567.8</v>
      </c>
      <c r="AJ235" s="530">
        <v>0</v>
      </c>
      <c r="AK235" s="531">
        <v>0</v>
      </c>
      <c r="AL235" s="530">
        <v>59</v>
      </c>
      <c r="AM235" s="597">
        <v>30177.72</v>
      </c>
      <c r="AO235" s="330"/>
      <c r="AQ235" s="370"/>
    </row>
    <row r="236" spans="1:43" s="329" customFormat="1" ht="15.75" thickBot="1" x14ac:dyDescent="0.25">
      <c r="A236" s="362" t="s">
        <v>569</v>
      </c>
      <c r="B236" s="398" t="s">
        <v>568</v>
      </c>
      <c r="C236" s="342" t="s">
        <v>779</v>
      </c>
      <c r="D236" s="328"/>
      <c r="E236" s="326">
        <v>13490145</v>
      </c>
      <c r="F236" s="326">
        <v>14019649</v>
      </c>
      <c r="G236" s="326">
        <v>3817602</v>
      </c>
      <c r="H236" s="326">
        <v>4006376</v>
      </c>
      <c r="I236" s="326">
        <v>9672543</v>
      </c>
      <c r="J236" s="530">
        <v>10013273</v>
      </c>
      <c r="K236" s="326">
        <v>15512</v>
      </c>
      <c r="L236" s="326">
        <v>15512</v>
      </c>
      <c r="M236" s="486">
        <v>49177.4</v>
      </c>
      <c r="N236" s="531">
        <v>49664.4</v>
      </c>
      <c r="O236" s="469">
        <v>99.4</v>
      </c>
      <c r="P236" s="469">
        <v>99.4</v>
      </c>
      <c r="Q236" s="486">
        <v>13.4</v>
      </c>
      <c r="R236" s="531">
        <v>16</v>
      </c>
      <c r="S236" s="486">
        <v>48895.7</v>
      </c>
      <c r="T236" s="536">
        <v>49382.400000000001</v>
      </c>
      <c r="U236" s="327">
        <v>275.89999999999998</v>
      </c>
      <c r="V236" s="538">
        <v>283.89999999999998</v>
      </c>
      <c r="W236" s="357">
        <v>197.82</v>
      </c>
      <c r="X236" s="539">
        <v>202.77</v>
      </c>
      <c r="Y236" s="587">
        <v>0</v>
      </c>
      <c r="Z236" s="610">
        <v>0</v>
      </c>
      <c r="AA236" s="610">
        <v>0</v>
      </c>
      <c r="AB236" s="530" t="s">
        <v>0</v>
      </c>
      <c r="AC236" s="530" t="s">
        <v>0</v>
      </c>
      <c r="AD236" s="530">
        <v>1178.82</v>
      </c>
      <c r="AE236" s="609">
        <v>157.15</v>
      </c>
      <c r="AF236" s="530">
        <v>73.349999999999994</v>
      </c>
      <c r="AG236" s="530">
        <v>1693.2199999999998</v>
      </c>
      <c r="AH236" s="530">
        <v>31</v>
      </c>
      <c r="AI236" s="531">
        <v>49382.400000000001</v>
      </c>
      <c r="AJ236" s="530">
        <v>0</v>
      </c>
      <c r="AK236" s="531">
        <v>0</v>
      </c>
      <c r="AL236" s="530">
        <v>31</v>
      </c>
      <c r="AM236" s="597">
        <v>49382.400000000001</v>
      </c>
      <c r="AO236" s="330"/>
      <c r="AQ236" s="370"/>
    </row>
    <row r="237" spans="1:43" s="329" customFormat="1" ht="15.75" thickBot="1" x14ac:dyDescent="0.25">
      <c r="A237" s="362" t="s">
        <v>571</v>
      </c>
      <c r="B237" s="398" t="s">
        <v>570</v>
      </c>
      <c r="C237" s="342" t="s">
        <v>848</v>
      </c>
      <c r="D237" s="328"/>
      <c r="E237" s="326">
        <v>180404048</v>
      </c>
      <c r="F237" s="326">
        <v>191524765</v>
      </c>
      <c r="G237" s="326">
        <v>476153</v>
      </c>
      <c r="H237" s="326">
        <v>490420</v>
      </c>
      <c r="I237" s="326">
        <v>179927895</v>
      </c>
      <c r="J237" s="530">
        <v>191034345</v>
      </c>
      <c r="K237" s="326">
        <v>25381445</v>
      </c>
      <c r="L237" s="326">
        <v>24183207</v>
      </c>
      <c r="M237" s="486">
        <v>138478.70000000001</v>
      </c>
      <c r="N237" s="531">
        <v>140039.1</v>
      </c>
      <c r="O237" s="469">
        <v>95.5</v>
      </c>
      <c r="P237" s="469">
        <v>95.5</v>
      </c>
      <c r="Q237" s="486">
        <v>6.56</v>
      </c>
      <c r="R237" s="531">
        <v>6.6</v>
      </c>
      <c r="S237" s="486">
        <v>132253.70000000001</v>
      </c>
      <c r="T237" s="536">
        <v>133743.9</v>
      </c>
      <c r="U237" s="327">
        <v>1364.08</v>
      </c>
      <c r="V237" s="538">
        <v>1432.03</v>
      </c>
      <c r="W237" s="357">
        <v>1360.48</v>
      </c>
      <c r="X237" s="539">
        <v>1428.36</v>
      </c>
      <c r="Y237" s="587">
        <v>5458658</v>
      </c>
      <c r="Z237" s="610">
        <v>40.814257696986559</v>
      </c>
      <c r="AA237" s="610">
        <v>3</v>
      </c>
      <c r="AB237" s="530" t="s">
        <v>0</v>
      </c>
      <c r="AC237" s="530" t="s">
        <v>0</v>
      </c>
      <c r="AD237" s="530">
        <v>0</v>
      </c>
      <c r="AE237" s="609">
        <v>158.16</v>
      </c>
      <c r="AF237" s="530">
        <v>68.959999999999994</v>
      </c>
      <c r="AG237" s="530">
        <v>1659.15</v>
      </c>
      <c r="AH237" s="530">
        <v>3</v>
      </c>
      <c r="AI237" s="531">
        <v>18539.5</v>
      </c>
      <c r="AJ237" s="530">
        <v>0</v>
      </c>
      <c r="AK237" s="531">
        <v>0</v>
      </c>
      <c r="AL237" s="530">
        <v>3</v>
      </c>
      <c r="AM237" s="597">
        <v>18539.5</v>
      </c>
      <c r="AO237" s="330"/>
      <c r="AQ237" s="370"/>
    </row>
    <row r="238" spans="1:43" s="329" customFormat="1" ht="15.75" thickBot="1" x14ac:dyDescent="0.25">
      <c r="A238" s="362" t="s">
        <v>573</v>
      </c>
      <c r="B238" s="398" t="s">
        <v>572</v>
      </c>
      <c r="C238" s="342" t="s">
        <v>779</v>
      </c>
      <c r="D238" s="328"/>
      <c r="E238" s="326">
        <v>10838835</v>
      </c>
      <c r="F238" s="326">
        <v>11444953</v>
      </c>
      <c r="G238" s="326">
        <v>1827155</v>
      </c>
      <c r="H238" s="326">
        <v>2052914</v>
      </c>
      <c r="I238" s="326">
        <v>9011680</v>
      </c>
      <c r="J238" s="530">
        <v>9392039</v>
      </c>
      <c r="K238" s="326">
        <v>435830</v>
      </c>
      <c r="L238" s="326">
        <v>444272</v>
      </c>
      <c r="M238" s="486">
        <v>36804.699999999997</v>
      </c>
      <c r="N238" s="531">
        <v>37623.599999999999</v>
      </c>
      <c r="O238" s="469">
        <v>98.5</v>
      </c>
      <c r="P238" s="469">
        <v>98.5</v>
      </c>
      <c r="Q238" s="486">
        <v>377.2</v>
      </c>
      <c r="R238" s="531">
        <v>372.11</v>
      </c>
      <c r="S238" s="486">
        <v>36629.800000000003</v>
      </c>
      <c r="T238" s="536">
        <v>37431.4</v>
      </c>
      <c r="U238" s="327">
        <v>295.89999999999998</v>
      </c>
      <c r="V238" s="538">
        <v>305.76</v>
      </c>
      <c r="W238" s="357">
        <v>246.02</v>
      </c>
      <c r="X238" s="539">
        <v>250.91</v>
      </c>
      <c r="Y238" s="587">
        <v>0</v>
      </c>
      <c r="Z238" s="610">
        <v>0</v>
      </c>
      <c r="AA238" s="610">
        <v>0</v>
      </c>
      <c r="AB238" s="530" t="s">
        <v>0</v>
      </c>
      <c r="AC238" s="530" t="s">
        <v>0</v>
      </c>
      <c r="AD238" s="530">
        <v>1178.82</v>
      </c>
      <c r="AE238" s="609">
        <v>157.15</v>
      </c>
      <c r="AF238" s="530">
        <v>73.349999999999994</v>
      </c>
      <c r="AG238" s="530">
        <v>1715.08</v>
      </c>
      <c r="AH238" s="530">
        <v>30</v>
      </c>
      <c r="AI238" s="531">
        <v>37431.4</v>
      </c>
      <c r="AJ238" s="530">
        <v>0</v>
      </c>
      <c r="AK238" s="531">
        <v>0</v>
      </c>
      <c r="AL238" s="530">
        <v>28</v>
      </c>
      <c r="AM238" s="597">
        <v>37294.800000000003</v>
      </c>
      <c r="AO238" s="330"/>
      <c r="AQ238" s="370"/>
    </row>
    <row r="239" spans="1:43" s="329" customFormat="1" ht="15.75" thickBot="1" x14ac:dyDescent="0.25">
      <c r="A239" s="362" t="s">
        <v>520</v>
      </c>
      <c r="B239" s="398" t="s">
        <v>721</v>
      </c>
      <c r="C239" s="342" t="s">
        <v>780</v>
      </c>
      <c r="D239" s="328"/>
      <c r="E239" s="326">
        <v>133728381.90000001</v>
      </c>
      <c r="F239" s="326">
        <v>141375873</v>
      </c>
      <c r="G239" s="326">
        <v>6659435</v>
      </c>
      <c r="H239" s="326">
        <v>7155056</v>
      </c>
      <c r="I239" s="326">
        <v>127068946.90000001</v>
      </c>
      <c r="J239" s="530">
        <v>134220817</v>
      </c>
      <c r="K239" s="326">
        <v>0</v>
      </c>
      <c r="L239" s="326">
        <v>0</v>
      </c>
      <c r="M239" s="486">
        <v>105841.8</v>
      </c>
      <c r="N239" s="531">
        <v>107853.78</v>
      </c>
      <c r="O239" s="469">
        <v>98.5</v>
      </c>
      <c r="P239" s="469">
        <v>98.2</v>
      </c>
      <c r="Q239" s="486">
        <v>658.3</v>
      </c>
      <c r="R239" s="531">
        <v>653.49</v>
      </c>
      <c r="S239" s="486">
        <v>104912.5</v>
      </c>
      <c r="T239" s="536">
        <v>106565.9</v>
      </c>
      <c r="U239" s="327">
        <v>1274.67</v>
      </c>
      <c r="V239" s="538">
        <v>1326.65</v>
      </c>
      <c r="W239" s="357">
        <v>1211.19</v>
      </c>
      <c r="X239" s="539">
        <v>1259.51</v>
      </c>
      <c r="Y239" s="587">
        <v>2581026</v>
      </c>
      <c r="Z239" s="610">
        <v>24.21999908038125</v>
      </c>
      <c r="AA239" s="610">
        <v>2</v>
      </c>
      <c r="AB239" s="530" t="s">
        <v>0</v>
      </c>
      <c r="AC239" s="530" t="s">
        <v>0</v>
      </c>
      <c r="AD239" s="530">
        <v>0</v>
      </c>
      <c r="AE239" s="609">
        <v>189.6</v>
      </c>
      <c r="AF239" s="530">
        <v>94.52</v>
      </c>
      <c r="AG239" s="530">
        <v>1610.77</v>
      </c>
      <c r="AH239" s="530">
        <v>192</v>
      </c>
      <c r="AI239" s="531">
        <v>106565.9</v>
      </c>
      <c r="AJ239" s="530">
        <v>0</v>
      </c>
      <c r="AK239" s="531">
        <v>0</v>
      </c>
      <c r="AL239" s="530">
        <v>156</v>
      </c>
      <c r="AM239" s="597">
        <v>105983.9</v>
      </c>
      <c r="AO239" s="330"/>
      <c r="AQ239" s="370"/>
    </row>
    <row r="240" spans="1:43" s="329" customFormat="1" ht="15.75" thickBot="1" x14ac:dyDescent="0.25">
      <c r="A240" s="362" t="s">
        <v>574</v>
      </c>
      <c r="B240" s="398" t="s">
        <v>554</v>
      </c>
      <c r="C240" s="342" t="s">
        <v>780</v>
      </c>
      <c r="D240" s="328"/>
      <c r="E240" s="326">
        <v>48879444</v>
      </c>
      <c r="F240" s="326">
        <v>52675212</v>
      </c>
      <c r="G240" s="326">
        <v>189021</v>
      </c>
      <c r="H240" s="326">
        <v>196592</v>
      </c>
      <c r="I240" s="326">
        <v>48690423</v>
      </c>
      <c r="J240" s="530">
        <v>52478620</v>
      </c>
      <c r="K240" s="326">
        <v>0</v>
      </c>
      <c r="L240" s="326">
        <v>0</v>
      </c>
      <c r="M240" s="486">
        <v>40652.199999999997</v>
      </c>
      <c r="N240" s="531">
        <v>41844.200000000004</v>
      </c>
      <c r="O240" s="469">
        <v>98.4</v>
      </c>
      <c r="P240" s="469">
        <v>98.4</v>
      </c>
      <c r="Q240" s="486">
        <v>0</v>
      </c>
      <c r="R240" s="531">
        <v>0</v>
      </c>
      <c r="S240" s="486">
        <v>40001.800000000003</v>
      </c>
      <c r="T240" s="536">
        <v>41174.699999999997</v>
      </c>
      <c r="U240" s="327">
        <v>1221.93</v>
      </c>
      <c r="V240" s="538">
        <v>1279.31</v>
      </c>
      <c r="W240" s="357">
        <v>1217.21</v>
      </c>
      <c r="X240" s="539">
        <v>1274.54</v>
      </c>
      <c r="Y240" s="587">
        <v>1503288</v>
      </c>
      <c r="Z240" s="610">
        <v>36.50999278683269</v>
      </c>
      <c r="AA240" s="610">
        <v>3</v>
      </c>
      <c r="AB240" s="530" t="s">
        <v>0</v>
      </c>
      <c r="AC240" s="530" t="s">
        <v>0</v>
      </c>
      <c r="AD240" s="530">
        <v>0</v>
      </c>
      <c r="AE240" s="609">
        <v>170.28</v>
      </c>
      <c r="AF240" s="530">
        <v>62.49</v>
      </c>
      <c r="AG240" s="530">
        <v>1512.08</v>
      </c>
      <c r="AH240" s="530">
        <v>3</v>
      </c>
      <c r="AI240" s="531">
        <v>4036.7</v>
      </c>
      <c r="AJ240" s="530">
        <v>0</v>
      </c>
      <c r="AK240" s="531">
        <v>0</v>
      </c>
      <c r="AL240" s="530">
        <v>3</v>
      </c>
      <c r="AM240" s="597">
        <v>4036.7</v>
      </c>
      <c r="AO240" s="330"/>
      <c r="AQ240" s="370"/>
    </row>
    <row r="241" spans="1:43" s="329" customFormat="1" ht="15.75" thickBot="1" x14ac:dyDescent="0.25">
      <c r="A241" s="362" t="s">
        <v>576</v>
      </c>
      <c r="B241" s="398" t="s">
        <v>575</v>
      </c>
      <c r="C241" s="342" t="s">
        <v>848</v>
      </c>
      <c r="D241" s="328"/>
      <c r="E241" s="326">
        <v>89981985</v>
      </c>
      <c r="F241" s="326">
        <v>96388426</v>
      </c>
      <c r="G241" s="326">
        <v>1187985</v>
      </c>
      <c r="H241" s="326">
        <v>1240426</v>
      </c>
      <c r="I241" s="326">
        <v>88794000</v>
      </c>
      <c r="J241" s="530">
        <v>95148000</v>
      </c>
      <c r="K241" s="326">
        <v>9413516</v>
      </c>
      <c r="L241" s="326">
        <v>9110500</v>
      </c>
      <c r="M241" s="486">
        <v>74198</v>
      </c>
      <c r="N241" s="531">
        <v>75873.899999999994</v>
      </c>
      <c r="O241" s="469">
        <v>99</v>
      </c>
      <c r="P241" s="469">
        <v>98.81</v>
      </c>
      <c r="Q241" s="486">
        <v>0</v>
      </c>
      <c r="R241" s="531">
        <v>0</v>
      </c>
      <c r="S241" s="486">
        <v>73456</v>
      </c>
      <c r="T241" s="536">
        <v>74971</v>
      </c>
      <c r="U241" s="327">
        <v>1224.98</v>
      </c>
      <c r="V241" s="538">
        <v>1285.68</v>
      </c>
      <c r="W241" s="357">
        <v>1208.81</v>
      </c>
      <c r="X241" s="539">
        <v>1269.1300000000001</v>
      </c>
      <c r="Y241" s="587">
        <v>2718448</v>
      </c>
      <c r="Z241" s="610">
        <v>36.259993864294195</v>
      </c>
      <c r="AA241" s="610">
        <v>3</v>
      </c>
      <c r="AB241" s="530" t="s">
        <v>0</v>
      </c>
      <c r="AC241" s="530" t="s">
        <v>0</v>
      </c>
      <c r="AD241" s="530">
        <v>0</v>
      </c>
      <c r="AE241" s="609">
        <v>116.55</v>
      </c>
      <c r="AF241" s="530">
        <v>57.14</v>
      </c>
      <c r="AG241" s="530">
        <v>1459.3700000000001</v>
      </c>
      <c r="AH241" s="530">
        <v>16</v>
      </c>
      <c r="AI241" s="531">
        <v>25828</v>
      </c>
      <c r="AJ241" s="530">
        <v>0</v>
      </c>
      <c r="AK241" s="531">
        <v>0</v>
      </c>
      <c r="AL241" s="530">
        <v>16</v>
      </c>
      <c r="AM241" s="597">
        <v>25828</v>
      </c>
      <c r="AO241" s="330"/>
      <c r="AQ241" s="370"/>
    </row>
    <row r="242" spans="1:43" s="329" customFormat="1" ht="15.75" thickBot="1" x14ac:dyDescent="0.25">
      <c r="A242" s="362" t="s">
        <v>578</v>
      </c>
      <c r="B242" s="398" t="s">
        <v>577</v>
      </c>
      <c r="C242" s="342" t="s">
        <v>779</v>
      </c>
      <c r="D242" s="328"/>
      <c r="E242" s="326">
        <v>6753466</v>
      </c>
      <c r="F242" s="326">
        <v>7208597</v>
      </c>
      <c r="G242" s="326">
        <v>2019286</v>
      </c>
      <c r="H242" s="326">
        <v>2241498</v>
      </c>
      <c r="I242" s="326">
        <v>4734180</v>
      </c>
      <c r="J242" s="530">
        <v>4967099</v>
      </c>
      <c r="K242" s="326">
        <v>0</v>
      </c>
      <c r="L242" s="326">
        <v>0</v>
      </c>
      <c r="M242" s="486">
        <v>32475.8</v>
      </c>
      <c r="N242" s="531">
        <v>33013.699999999997</v>
      </c>
      <c r="O242" s="469">
        <v>98.25</v>
      </c>
      <c r="P242" s="469">
        <v>98.25</v>
      </c>
      <c r="Q242" s="486">
        <v>80.2</v>
      </c>
      <c r="R242" s="531">
        <v>28.7</v>
      </c>
      <c r="S242" s="486">
        <v>31987.7</v>
      </c>
      <c r="T242" s="536">
        <v>32464.7</v>
      </c>
      <c r="U242" s="327">
        <v>211.13</v>
      </c>
      <c r="V242" s="538">
        <v>222.04</v>
      </c>
      <c r="W242" s="357">
        <v>148</v>
      </c>
      <c r="X242" s="539">
        <v>153</v>
      </c>
      <c r="Y242" s="587">
        <v>0</v>
      </c>
      <c r="Z242" s="610">
        <v>0</v>
      </c>
      <c r="AA242" s="610">
        <v>0</v>
      </c>
      <c r="AB242" s="530" t="s">
        <v>0</v>
      </c>
      <c r="AC242" s="530" t="s">
        <v>0</v>
      </c>
      <c r="AD242" s="530">
        <v>1218.08</v>
      </c>
      <c r="AE242" s="609">
        <v>170.28</v>
      </c>
      <c r="AF242" s="530">
        <v>60.88</v>
      </c>
      <c r="AG242" s="530">
        <v>1671.28</v>
      </c>
      <c r="AH242" s="530">
        <v>12</v>
      </c>
      <c r="AI242" s="531">
        <v>32464.7</v>
      </c>
      <c r="AJ242" s="530">
        <v>0</v>
      </c>
      <c r="AK242" s="531">
        <v>0</v>
      </c>
      <c r="AL242" s="530">
        <v>12</v>
      </c>
      <c r="AM242" s="597">
        <v>32464.7</v>
      </c>
      <c r="AO242" s="330"/>
      <c r="AQ242" s="370"/>
    </row>
    <row r="243" spans="1:43" s="329" customFormat="1" ht="15.75" thickBot="1" x14ac:dyDescent="0.25">
      <c r="A243" s="362" t="s">
        <v>580</v>
      </c>
      <c r="B243" s="398" t="s">
        <v>579</v>
      </c>
      <c r="C243" s="342" t="s">
        <v>779</v>
      </c>
      <c r="D243" s="328"/>
      <c r="E243" s="326">
        <v>12627565</v>
      </c>
      <c r="F243" s="326">
        <v>13322936</v>
      </c>
      <c r="G243" s="326">
        <v>4775475</v>
      </c>
      <c r="H243" s="326">
        <v>5088596</v>
      </c>
      <c r="I243" s="326">
        <v>7852090</v>
      </c>
      <c r="J243" s="530">
        <v>8234340</v>
      </c>
      <c r="K243" s="326">
        <v>195200</v>
      </c>
      <c r="L243" s="326">
        <v>197700</v>
      </c>
      <c r="M243" s="486">
        <v>60527.9</v>
      </c>
      <c r="N243" s="531">
        <v>61143.9</v>
      </c>
      <c r="O243" s="469">
        <v>99.4</v>
      </c>
      <c r="P243" s="469">
        <v>99.4</v>
      </c>
      <c r="Q243" s="486">
        <v>92.3</v>
      </c>
      <c r="R243" s="531">
        <v>78.400000000000006</v>
      </c>
      <c r="S243" s="486">
        <v>60257</v>
      </c>
      <c r="T243" s="536">
        <v>60855.4</v>
      </c>
      <c r="U243" s="327">
        <v>209.56</v>
      </c>
      <c r="V243" s="538">
        <v>218.93</v>
      </c>
      <c r="W243" s="357">
        <v>130.31</v>
      </c>
      <c r="X243" s="539">
        <v>135.31</v>
      </c>
      <c r="Y243" s="587">
        <v>0</v>
      </c>
      <c r="Z243" s="610">
        <v>0</v>
      </c>
      <c r="AA243" s="610">
        <v>0</v>
      </c>
      <c r="AB243" s="530" t="s">
        <v>0</v>
      </c>
      <c r="AC243" s="530" t="s">
        <v>0</v>
      </c>
      <c r="AD243" s="530">
        <v>1190.43</v>
      </c>
      <c r="AE243" s="609">
        <v>186.75</v>
      </c>
      <c r="AF243" s="530">
        <v>66.78</v>
      </c>
      <c r="AG243" s="530">
        <v>1662.89</v>
      </c>
      <c r="AH243" s="530">
        <v>102</v>
      </c>
      <c r="AI243" s="531">
        <v>60855.4</v>
      </c>
      <c r="AJ243" s="530">
        <v>0</v>
      </c>
      <c r="AK243" s="531">
        <v>0</v>
      </c>
      <c r="AL243" s="530">
        <v>97</v>
      </c>
      <c r="AM243" s="597">
        <v>60619.199999999997</v>
      </c>
      <c r="AO243" s="330"/>
      <c r="AQ243" s="370"/>
    </row>
    <row r="244" spans="1:43" s="329" customFormat="1" ht="15.75" thickBot="1" x14ac:dyDescent="0.25">
      <c r="A244" s="362" t="s">
        <v>582</v>
      </c>
      <c r="B244" s="398" t="s">
        <v>581</v>
      </c>
      <c r="C244" s="342" t="s">
        <v>779</v>
      </c>
      <c r="D244" s="328"/>
      <c r="E244" s="326">
        <v>5426328</v>
      </c>
      <c r="F244" s="326">
        <v>5698393</v>
      </c>
      <c r="G244" s="326">
        <v>679280</v>
      </c>
      <c r="H244" s="326">
        <v>756081</v>
      </c>
      <c r="I244" s="326">
        <v>4747048</v>
      </c>
      <c r="J244" s="530">
        <v>4942312</v>
      </c>
      <c r="K244" s="326">
        <v>0</v>
      </c>
      <c r="L244" s="326">
        <v>0</v>
      </c>
      <c r="M244" s="486">
        <v>31303</v>
      </c>
      <c r="N244" s="531">
        <v>31967</v>
      </c>
      <c r="O244" s="469">
        <v>99</v>
      </c>
      <c r="P244" s="469">
        <v>99</v>
      </c>
      <c r="Q244" s="486">
        <v>0</v>
      </c>
      <c r="R244" s="531">
        <v>0</v>
      </c>
      <c r="S244" s="486">
        <v>30990</v>
      </c>
      <c r="T244" s="536">
        <v>31647.3</v>
      </c>
      <c r="U244" s="327">
        <v>175.1</v>
      </c>
      <c r="V244" s="538">
        <v>180.06</v>
      </c>
      <c r="W244" s="357">
        <v>153.18</v>
      </c>
      <c r="X244" s="539">
        <v>156.16999999999999</v>
      </c>
      <c r="Y244" s="587">
        <v>0</v>
      </c>
      <c r="Z244" s="610">
        <v>0</v>
      </c>
      <c r="AA244" s="610">
        <v>0</v>
      </c>
      <c r="AB244" s="530" t="s">
        <v>1038</v>
      </c>
      <c r="AC244" s="530" t="s">
        <v>1038</v>
      </c>
      <c r="AD244" s="530">
        <v>1211.6600000000001</v>
      </c>
      <c r="AE244" s="609">
        <v>180.6</v>
      </c>
      <c r="AF244" s="530">
        <v>72.58</v>
      </c>
      <c r="AG244" s="530">
        <v>1644.8899999999999</v>
      </c>
      <c r="AH244" s="530">
        <v>50</v>
      </c>
      <c r="AI244" s="531">
        <v>22606</v>
      </c>
      <c r="AJ244" s="530">
        <v>0</v>
      </c>
      <c r="AK244" s="531">
        <v>0</v>
      </c>
      <c r="AL244" s="530">
        <v>31</v>
      </c>
      <c r="AM244" s="597">
        <v>21296</v>
      </c>
      <c r="AO244" s="330"/>
      <c r="AQ244" s="370"/>
    </row>
    <row r="245" spans="1:43" s="329" customFormat="1" ht="15.75" thickBot="1" x14ac:dyDescent="0.25">
      <c r="A245" s="362" t="s">
        <v>583</v>
      </c>
      <c r="B245" s="398" t="s">
        <v>555</v>
      </c>
      <c r="C245" s="342" t="s">
        <v>780</v>
      </c>
      <c r="D245" s="328"/>
      <c r="E245" s="326">
        <v>123157899</v>
      </c>
      <c r="F245" s="326">
        <v>130247142</v>
      </c>
      <c r="G245" s="326">
        <v>6342424</v>
      </c>
      <c r="H245" s="326">
        <v>6825210</v>
      </c>
      <c r="I245" s="326">
        <v>116815475</v>
      </c>
      <c r="J245" s="530">
        <v>123421932</v>
      </c>
      <c r="K245" s="326">
        <v>582351</v>
      </c>
      <c r="L245" s="326">
        <v>586196.56000000006</v>
      </c>
      <c r="M245" s="486">
        <v>91275.9</v>
      </c>
      <c r="N245" s="531">
        <v>91772.6</v>
      </c>
      <c r="O245" s="469">
        <v>98.5</v>
      </c>
      <c r="P245" s="469">
        <v>98.590199999999996</v>
      </c>
      <c r="Q245" s="486">
        <v>298.2</v>
      </c>
      <c r="R245" s="531">
        <v>298.2</v>
      </c>
      <c r="S245" s="486">
        <v>90205</v>
      </c>
      <c r="T245" s="536">
        <v>90777</v>
      </c>
      <c r="U245" s="327">
        <v>1365.31</v>
      </c>
      <c r="V245" s="538">
        <v>1434.8</v>
      </c>
      <c r="W245" s="357">
        <v>1295</v>
      </c>
      <c r="X245" s="539">
        <v>1359.62</v>
      </c>
      <c r="Y245" s="587">
        <v>3526686</v>
      </c>
      <c r="Z245" s="610">
        <v>38.849995042797183</v>
      </c>
      <c r="AA245" s="610">
        <v>3</v>
      </c>
      <c r="AB245" s="530" t="s">
        <v>0</v>
      </c>
      <c r="AC245" s="530" t="s">
        <v>0</v>
      </c>
      <c r="AD245" s="530">
        <v>0</v>
      </c>
      <c r="AE245" s="609">
        <v>181.81</v>
      </c>
      <c r="AF245" s="530">
        <v>69.28</v>
      </c>
      <c r="AG245" s="530">
        <v>1685.8899999999999</v>
      </c>
      <c r="AH245" s="530">
        <v>47</v>
      </c>
      <c r="AI245" s="531">
        <v>79104</v>
      </c>
      <c r="AJ245" s="530">
        <v>0</v>
      </c>
      <c r="AK245" s="531">
        <v>0</v>
      </c>
      <c r="AL245" s="530">
        <v>47</v>
      </c>
      <c r="AM245" s="597">
        <v>79104</v>
      </c>
      <c r="AO245" s="330"/>
      <c r="AQ245" s="370"/>
    </row>
    <row r="246" spans="1:43" s="329" customFormat="1" ht="15.75" thickBot="1" x14ac:dyDescent="0.25">
      <c r="A246" s="362" t="s">
        <v>585</v>
      </c>
      <c r="B246" s="398" t="s">
        <v>584</v>
      </c>
      <c r="C246" s="342" t="s">
        <v>779</v>
      </c>
      <c r="D246" s="328"/>
      <c r="E246" s="326">
        <v>7411358</v>
      </c>
      <c r="F246" s="326">
        <v>7905036</v>
      </c>
      <c r="G246" s="326">
        <v>1845218</v>
      </c>
      <c r="H246" s="326">
        <v>2095495</v>
      </c>
      <c r="I246" s="326">
        <v>5566140</v>
      </c>
      <c r="J246" s="530">
        <v>5809541</v>
      </c>
      <c r="K246" s="326">
        <v>0</v>
      </c>
      <c r="L246" s="326">
        <v>0</v>
      </c>
      <c r="M246" s="486">
        <v>37691.42</v>
      </c>
      <c r="N246" s="531">
        <v>38072.67</v>
      </c>
      <c r="O246" s="469">
        <v>98</v>
      </c>
      <c r="P246" s="469">
        <v>98</v>
      </c>
      <c r="Q246" s="486">
        <v>66.400000000000006</v>
      </c>
      <c r="R246" s="531">
        <v>68.400000000000006</v>
      </c>
      <c r="S246" s="486">
        <v>37004</v>
      </c>
      <c r="T246" s="536">
        <v>37379.599999999999</v>
      </c>
      <c r="U246" s="327">
        <v>200.29</v>
      </c>
      <c r="V246" s="538">
        <v>211.48</v>
      </c>
      <c r="W246" s="357">
        <v>150.41999999999999</v>
      </c>
      <c r="X246" s="539">
        <v>155.41999999999999</v>
      </c>
      <c r="Y246" s="587">
        <v>0</v>
      </c>
      <c r="Z246" s="610">
        <v>0</v>
      </c>
      <c r="AA246" s="610">
        <v>0</v>
      </c>
      <c r="AB246" s="530" t="s">
        <v>0</v>
      </c>
      <c r="AC246" s="530" t="s">
        <v>0</v>
      </c>
      <c r="AD246" s="530">
        <v>1267.92</v>
      </c>
      <c r="AE246" s="609">
        <v>176.28</v>
      </c>
      <c r="AF246" s="530">
        <v>81.569999999999993</v>
      </c>
      <c r="AG246" s="530">
        <v>1737.25</v>
      </c>
      <c r="AH246" s="530">
        <v>61</v>
      </c>
      <c r="AI246" s="531">
        <v>37379.599999999999</v>
      </c>
      <c r="AJ246" s="530">
        <v>0</v>
      </c>
      <c r="AK246" s="531">
        <v>0</v>
      </c>
      <c r="AL246" s="530">
        <v>61</v>
      </c>
      <c r="AM246" s="597">
        <v>37379.599999999999</v>
      </c>
      <c r="AO246" s="330"/>
      <c r="AQ246" s="370"/>
    </row>
    <row r="247" spans="1:43" s="329" customFormat="1" ht="15.75" thickBot="1" x14ac:dyDescent="0.25">
      <c r="A247" s="362" t="s">
        <v>587</v>
      </c>
      <c r="B247" s="398" t="s">
        <v>586</v>
      </c>
      <c r="C247" s="342" t="s">
        <v>779</v>
      </c>
      <c r="D247" s="328"/>
      <c r="E247" s="326">
        <v>5131987</v>
      </c>
      <c r="F247" s="326">
        <v>5349819</v>
      </c>
      <c r="G247" s="326">
        <v>690490</v>
      </c>
      <c r="H247" s="326">
        <v>713370</v>
      </c>
      <c r="I247" s="326">
        <v>4441497</v>
      </c>
      <c r="J247" s="530">
        <v>4636449</v>
      </c>
      <c r="K247" s="326">
        <v>2286730</v>
      </c>
      <c r="L247" s="326">
        <v>2337872</v>
      </c>
      <c r="M247" s="486">
        <v>26858.7</v>
      </c>
      <c r="N247" s="531">
        <v>27290</v>
      </c>
      <c r="O247" s="469">
        <v>98.78</v>
      </c>
      <c r="P247" s="469">
        <v>98.541499999999999</v>
      </c>
      <c r="Q247" s="486">
        <v>0</v>
      </c>
      <c r="R247" s="531">
        <v>0</v>
      </c>
      <c r="S247" s="486">
        <v>26531</v>
      </c>
      <c r="T247" s="536">
        <v>26892</v>
      </c>
      <c r="U247" s="327">
        <v>193.43</v>
      </c>
      <c r="V247" s="538">
        <v>198.94</v>
      </c>
      <c r="W247" s="357">
        <v>167.41</v>
      </c>
      <c r="X247" s="539">
        <v>172.41</v>
      </c>
      <c r="Y247" s="587">
        <v>0</v>
      </c>
      <c r="Z247" s="610">
        <v>0</v>
      </c>
      <c r="AA247" s="610">
        <v>0</v>
      </c>
      <c r="AB247" s="530" t="s">
        <v>0</v>
      </c>
      <c r="AC247" s="530" t="s">
        <v>0</v>
      </c>
      <c r="AD247" s="530">
        <v>1173.42</v>
      </c>
      <c r="AE247" s="609">
        <v>205.47</v>
      </c>
      <c r="AF247" s="530">
        <v>0</v>
      </c>
      <c r="AG247" s="530">
        <v>1577.8300000000002</v>
      </c>
      <c r="AH247" s="530">
        <v>22</v>
      </c>
      <c r="AI247" s="531">
        <v>18035</v>
      </c>
      <c r="AJ247" s="530">
        <v>0</v>
      </c>
      <c r="AK247" s="531">
        <v>0</v>
      </c>
      <c r="AL247" s="530">
        <v>22</v>
      </c>
      <c r="AM247" s="597">
        <v>18035</v>
      </c>
      <c r="AO247" s="330"/>
      <c r="AQ247" s="370"/>
    </row>
    <row r="248" spans="1:43" s="329" customFormat="1" ht="15.75" thickBot="1" x14ac:dyDescent="0.25">
      <c r="A248" s="362" t="s">
        <v>612</v>
      </c>
      <c r="B248" s="398" t="s">
        <v>611</v>
      </c>
      <c r="C248" s="342" t="s">
        <v>779</v>
      </c>
      <c r="D248" s="328"/>
      <c r="E248" s="326">
        <v>8047089</v>
      </c>
      <c r="F248" s="326">
        <v>8430868</v>
      </c>
      <c r="G248" s="326">
        <v>1475571</v>
      </c>
      <c r="H248" s="326">
        <v>1576603</v>
      </c>
      <c r="I248" s="326">
        <v>6571518</v>
      </c>
      <c r="J248" s="530">
        <v>6854265</v>
      </c>
      <c r="K248" s="326">
        <v>649194</v>
      </c>
      <c r="L248" s="326">
        <v>655524</v>
      </c>
      <c r="M248" s="486">
        <v>45383.4</v>
      </c>
      <c r="N248" s="531">
        <v>46060.4</v>
      </c>
      <c r="O248" s="469">
        <v>100</v>
      </c>
      <c r="P248" s="469">
        <v>100</v>
      </c>
      <c r="Q248" s="486">
        <v>57</v>
      </c>
      <c r="R248" s="531">
        <v>59</v>
      </c>
      <c r="S248" s="486">
        <v>45440.4</v>
      </c>
      <c r="T248" s="536">
        <v>46119.4</v>
      </c>
      <c r="U248" s="327">
        <v>177.09</v>
      </c>
      <c r="V248" s="538">
        <v>182.81</v>
      </c>
      <c r="W248" s="357">
        <v>144.62</v>
      </c>
      <c r="X248" s="539">
        <v>148.62</v>
      </c>
      <c r="Y248" s="587">
        <v>0</v>
      </c>
      <c r="Z248" s="610">
        <v>0</v>
      </c>
      <c r="AA248" s="610">
        <v>0</v>
      </c>
      <c r="AB248" s="530" t="s">
        <v>0</v>
      </c>
      <c r="AC248" s="530" t="s">
        <v>0</v>
      </c>
      <c r="AD248" s="530">
        <v>1173.42</v>
      </c>
      <c r="AE248" s="609">
        <v>205.47</v>
      </c>
      <c r="AF248" s="530">
        <v>0</v>
      </c>
      <c r="AG248" s="530">
        <v>1561.7</v>
      </c>
      <c r="AH248" s="530">
        <v>83</v>
      </c>
      <c r="AI248" s="531">
        <v>35463.4</v>
      </c>
      <c r="AJ248" s="530">
        <v>1</v>
      </c>
      <c r="AK248" s="531">
        <v>10656</v>
      </c>
      <c r="AL248" s="530">
        <v>72</v>
      </c>
      <c r="AM248" s="597">
        <v>45613.9</v>
      </c>
      <c r="AO248" s="330"/>
      <c r="AQ248" s="370"/>
    </row>
    <row r="249" spans="1:43" s="329" customFormat="1" ht="15.75" thickBot="1" x14ac:dyDescent="0.25">
      <c r="A249" s="362" t="s">
        <v>614</v>
      </c>
      <c r="B249" s="398" t="s">
        <v>613</v>
      </c>
      <c r="C249" s="342" t="s">
        <v>779</v>
      </c>
      <c r="D249" s="328"/>
      <c r="E249" s="326">
        <v>9519375</v>
      </c>
      <c r="F249" s="326">
        <v>9892445</v>
      </c>
      <c r="G249" s="326">
        <v>1479375</v>
      </c>
      <c r="H249" s="326">
        <v>1563370</v>
      </c>
      <c r="I249" s="326">
        <v>8040000</v>
      </c>
      <c r="J249" s="530">
        <v>8329075</v>
      </c>
      <c r="K249" s="326">
        <v>0</v>
      </c>
      <c r="L249" s="326">
        <v>0</v>
      </c>
      <c r="M249" s="486">
        <v>45074.3</v>
      </c>
      <c r="N249" s="531">
        <v>45322.400000000001</v>
      </c>
      <c r="O249" s="469">
        <v>98.75</v>
      </c>
      <c r="P249" s="469">
        <v>99</v>
      </c>
      <c r="Q249" s="486">
        <v>0</v>
      </c>
      <c r="R249" s="531">
        <v>0</v>
      </c>
      <c r="S249" s="486">
        <v>44510.9</v>
      </c>
      <c r="T249" s="536">
        <v>44869.2</v>
      </c>
      <c r="U249" s="327">
        <v>213.87</v>
      </c>
      <c r="V249" s="538">
        <v>220.47</v>
      </c>
      <c r="W249" s="357">
        <v>180.63</v>
      </c>
      <c r="X249" s="539">
        <v>185.63</v>
      </c>
      <c r="Y249" s="587">
        <v>0</v>
      </c>
      <c r="Z249" s="610">
        <v>0</v>
      </c>
      <c r="AA249" s="610">
        <v>0</v>
      </c>
      <c r="AB249" s="530" t="s">
        <v>0</v>
      </c>
      <c r="AC249" s="530" t="s">
        <v>0</v>
      </c>
      <c r="AD249" s="530">
        <v>1281.02</v>
      </c>
      <c r="AE249" s="609">
        <v>220.77</v>
      </c>
      <c r="AF249" s="530">
        <v>0</v>
      </c>
      <c r="AG249" s="530">
        <v>1722.26</v>
      </c>
      <c r="AH249" s="530">
        <v>77</v>
      </c>
      <c r="AI249" s="531">
        <v>44869.2</v>
      </c>
      <c r="AJ249" s="530">
        <v>0</v>
      </c>
      <c r="AK249" s="531">
        <v>0</v>
      </c>
      <c r="AL249" s="530">
        <v>60</v>
      </c>
      <c r="AM249" s="597">
        <v>44243.100000000013</v>
      </c>
      <c r="AO249" s="330"/>
      <c r="AQ249" s="370"/>
    </row>
    <row r="250" spans="1:43" s="329" customFormat="1" ht="15.75" thickBot="1" x14ac:dyDescent="0.25">
      <c r="A250" s="362" t="s">
        <v>616</v>
      </c>
      <c r="B250" s="398" t="s">
        <v>615</v>
      </c>
      <c r="C250" s="342" t="s">
        <v>779</v>
      </c>
      <c r="D250" s="328"/>
      <c r="E250" s="326">
        <v>9220580</v>
      </c>
      <c r="F250" s="326">
        <v>9926848</v>
      </c>
      <c r="G250" s="326">
        <v>3024000</v>
      </c>
      <c r="H250" s="326">
        <v>3253242</v>
      </c>
      <c r="I250" s="326">
        <v>6196580</v>
      </c>
      <c r="J250" s="530">
        <v>6673606</v>
      </c>
      <c r="K250" s="326">
        <v>146783</v>
      </c>
      <c r="L250" s="326">
        <v>144931</v>
      </c>
      <c r="M250" s="486">
        <v>46043.7</v>
      </c>
      <c r="N250" s="531">
        <v>47596</v>
      </c>
      <c r="O250" s="469">
        <v>98.5</v>
      </c>
      <c r="P250" s="469">
        <v>99</v>
      </c>
      <c r="Q250" s="486">
        <v>0</v>
      </c>
      <c r="R250" s="531">
        <v>0</v>
      </c>
      <c r="S250" s="486">
        <v>45353</v>
      </c>
      <c r="T250" s="536">
        <v>47120</v>
      </c>
      <c r="U250" s="327">
        <v>203.31</v>
      </c>
      <c r="V250" s="538">
        <v>210.67</v>
      </c>
      <c r="W250" s="357">
        <v>136.63</v>
      </c>
      <c r="X250" s="539">
        <v>141.63</v>
      </c>
      <c r="Y250" s="587">
        <v>0</v>
      </c>
      <c r="Z250" s="610">
        <v>0</v>
      </c>
      <c r="AA250" s="610">
        <v>0</v>
      </c>
      <c r="AB250" s="530" t="s">
        <v>0</v>
      </c>
      <c r="AC250" s="530" t="s">
        <v>0</v>
      </c>
      <c r="AD250" s="530">
        <v>1247.94</v>
      </c>
      <c r="AE250" s="609">
        <v>217.17</v>
      </c>
      <c r="AF250" s="530">
        <v>0</v>
      </c>
      <c r="AG250" s="530">
        <v>1675.7800000000002</v>
      </c>
      <c r="AH250" s="530">
        <v>119</v>
      </c>
      <c r="AI250" s="531">
        <v>47120</v>
      </c>
      <c r="AJ250" s="530">
        <v>0</v>
      </c>
      <c r="AK250" s="531">
        <v>0</v>
      </c>
      <c r="AL250" s="530">
        <v>101</v>
      </c>
      <c r="AM250" s="597">
        <v>46712</v>
      </c>
      <c r="AO250" s="330"/>
      <c r="AQ250" s="370"/>
    </row>
    <row r="251" spans="1:43" s="329" customFormat="1" ht="15.75" thickBot="1" x14ac:dyDescent="0.25">
      <c r="A251" s="362" t="s">
        <v>618</v>
      </c>
      <c r="B251" s="398" t="s">
        <v>617</v>
      </c>
      <c r="C251" s="342" t="s">
        <v>779</v>
      </c>
      <c r="D251" s="328"/>
      <c r="E251" s="326">
        <v>8389277.1099999994</v>
      </c>
      <c r="F251" s="326">
        <v>8817933</v>
      </c>
      <c r="G251" s="326">
        <v>2453055</v>
      </c>
      <c r="H251" s="326">
        <v>2599858</v>
      </c>
      <c r="I251" s="326">
        <v>5936222.1099999994</v>
      </c>
      <c r="J251" s="530">
        <v>6218075</v>
      </c>
      <c r="K251" s="326">
        <v>0</v>
      </c>
      <c r="L251" s="326">
        <v>0</v>
      </c>
      <c r="M251" s="486">
        <v>34540.5</v>
      </c>
      <c r="N251" s="531">
        <v>35177.550000000003</v>
      </c>
      <c r="O251" s="469">
        <v>98</v>
      </c>
      <c r="P251" s="469">
        <v>98</v>
      </c>
      <c r="Q251" s="486">
        <v>0</v>
      </c>
      <c r="R251" s="531">
        <v>0</v>
      </c>
      <c r="S251" s="486">
        <v>33849.699999999997</v>
      </c>
      <c r="T251" s="536">
        <v>34474</v>
      </c>
      <c r="U251" s="327">
        <v>247.84</v>
      </c>
      <c r="V251" s="538">
        <v>255.79</v>
      </c>
      <c r="W251" s="357">
        <v>175.37</v>
      </c>
      <c r="X251" s="539">
        <v>180.37</v>
      </c>
      <c r="Y251" s="587">
        <v>0</v>
      </c>
      <c r="Z251" s="610">
        <v>0</v>
      </c>
      <c r="AA251" s="610">
        <v>0</v>
      </c>
      <c r="AB251" s="530" t="s">
        <v>0</v>
      </c>
      <c r="AC251" s="530" t="s">
        <v>0</v>
      </c>
      <c r="AD251" s="530">
        <v>1166.5899999999999</v>
      </c>
      <c r="AE251" s="609">
        <v>209.04</v>
      </c>
      <c r="AF251" s="530">
        <v>0</v>
      </c>
      <c r="AG251" s="530">
        <v>1631.4199999999998</v>
      </c>
      <c r="AH251" s="530">
        <v>78</v>
      </c>
      <c r="AI251" s="531">
        <v>34474</v>
      </c>
      <c r="AJ251" s="530">
        <v>0</v>
      </c>
      <c r="AK251" s="531">
        <v>0</v>
      </c>
      <c r="AL251" s="530">
        <v>66</v>
      </c>
      <c r="AM251" s="597">
        <v>33788.6</v>
      </c>
      <c r="AO251" s="330"/>
      <c r="AQ251" s="370"/>
    </row>
    <row r="252" spans="1:43" s="329" customFormat="1" ht="15.75" thickBot="1" x14ac:dyDescent="0.25">
      <c r="A252" s="362" t="s">
        <v>620</v>
      </c>
      <c r="B252" s="398" t="s">
        <v>619</v>
      </c>
      <c r="C252" s="342" t="s">
        <v>779</v>
      </c>
      <c r="D252" s="328"/>
      <c r="E252" s="326">
        <v>10527302</v>
      </c>
      <c r="F252" s="326">
        <v>10842266</v>
      </c>
      <c r="G252" s="326">
        <v>4412995</v>
      </c>
      <c r="H252" s="326">
        <v>4662083</v>
      </c>
      <c r="I252" s="326">
        <v>6114307</v>
      </c>
      <c r="J252" s="530">
        <v>6180183</v>
      </c>
      <c r="K252" s="326">
        <v>0</v>
      </c>
      <c r="L252" s="326">
        <v>0</v>
      </c>
      <c r="M252" s="486">
        <v>55425.4</v>
      </c>
      <c r="N252" s="531">
        <v>56042.6</v>
      </c>
      <c r="O252" s="469">
        <v>98</v>
      </c>
      <c r="P252" s="469">
        <v>98</v>
      </c>
      <c r="Q252" s="486">
        <v>648.1</v>
      </c>
      <c r="R252" s="531">
        <v>635.5</v>
      </c>
      <c r="S252" s="486">
        <v>54965</v>
      </c>
      <c r="T252" s="536">
        <v>55557.2</v>
      </c>
      <c r="U252" s="327">
        <v>191.53</v>
      </c>
      <c r="V252" s="538">
        <v>195.16</v>
      </c>
      <c r="W252" s="357">
        <v>111.24</v>
      </c>
      <c r="X252" s="539">
        <v>111.24</v>
      </c>
      <c r="Y252" s="587">
        <v>0</v>
      </c>
      <c r="Z252" s="610">
        <v>0</v>
      </c>
      <c r="AA252" s="610">
        <v>0</v>
      </c>
      <c r="AB252" s="530" t="s">
        <v>0</v>
      </c>
      <c r="AC252" s="530" t="s">
        <v>0</v>
      </c>
      <c r="AD252" s="530">
        <v>1345.59</v>
      </c>
      <c r="AE252" s="609">
        <v>170.28</v>
      </c>
      <c r="AF252" s="530">
        <v>0</v>
      </c>
      <c r="AG252" s="530">
        <v>1711.03</v>
      </c>
      <c r="AH252" s="530">
        <v>86</v>
      </c>
      <c r="AI252" s="531">
        <v>55557.2</v>
      </c>
      <c r="AJ252" s="530">
        <v>0</v>
      </c>
      <c r="AK252" s="531">
        <v>0</v>
      </c>
      <c r="AL252" s="530">
        <v>80</v>
      </c>
      <c r="AM252" s="597">
        <v>55347.6</v>
      </c>
      <c r="AO252" s="330"/>
      <c r="AQ252" s="370"/>
    </row>
    <row r="253" spans="1:43" s="329" customFormat="1" ht="15.75" thickBot="1" x14ac:dyDescent="0.25">
      <c r="A253" s="362" t="s">
        <v>622</v>
      </c>
      <c r="B253" s="398" t="s">
        <v>621</v>
      </c>
      <c r="C253" s="342" t="s">
        <v>779</v>
      </c>
      <c r="D253" s="328"/>
      <c r="E253" s="326">
        <v>7575138</v>
      </c>
      <c r="F253" s="326">
        <v>7750899</v>
      </c>
      <c r="G253" s="326">
        <v>320263</v>
      </c>
      <c r="H253" s="326">
        <v>397669</v>
      </c>
      <c r="I253" s="326">
        <v>7254875</v>
      </c>
      <c r="J253" s="530">
        <v>7353230</v>
      </c>
      <c r="K253" s="326">
        <v>0</v>
      </c>
      <c r="L253" s="326">
        <v>0</v>
      </c>
      <c r="M253" s="486">
        <v>35526.120000000003</v>
      </c>
      <c r="N253" s="531">
        <v>36007.760000000002</v>
      </c>
      <c r="O253" s="469">
        <v>98</v>
      </c>
      <c r="P253" s="469">
        <v>98</v>
      </c>
      <c r="Q253" s="486">
        <v>0</v>
      </c>
      <c r="R253" s="531">
        <v>0</v>
      </c>
      <c r="S253" s="486">
        <v>34815.599999999999</v>
      </c>
      <c r="T253" s="536">
        <v>35287.599999999999</v>
      </c>
      <c r="U253" s="327">
        <v>217.58</v>
      </c>
      <c r="V253" s="538">
        <v>219.65</v>
      </c>
      <c r="W253" s="357">
        <v>208.38</v>
      </c>
      <c r="X253" s="539">
        <v>208.38</v>
      </c>
      <c r="Y253" s="587">
        <v>0</v>
      </c>
      <c r="Z253" s="610">
        <v>0</v>
      </c>
      <c r="AA253" s="610">
        <v>0</v>
      </c>
      <c r="AB253" s="530" t="s">
        <v>0</v>
      </c>
      <c r="AC253" s="530" t="s">
        <v>0</v>
      </c>
      <c r="AD253" s="530">
        <v>1221.74</v>
      </c>
      <c r="AE253" s="609">
        <v>165.45</v>
      </c>
      <c r="AF253" s="530">
        <v>65.5</v>
      </c>
      <c r="AG253" s="530">
        <v>1672.3400000000001</v>
      </c>
      <c r="AH253" s="530">
        <v>7</v>
      </c>
      <c r="AI253" s="531">
        <v>15657.6</v>
      </c>
      <c r="AJ253" s="530">
        <v>0</v>
      </c>
      <c r="AK253" s="531">
        <v>0</v>
      </c>
      <c r="AL253" s="530">
        <v>7</v>
      </c>
      <c r="AM253" s="597">
        <v>15657.6</v>
      </c>
      <c r="AO253" s="330"/>
      <c r="AQ253" s="370"/>
    </row>
    <row r="254" spans="1:43" s="329" customFormat="1" ht="15.75" thickBot="1" x14ac:dyDescent="0.25">
      <c r="A254" s="362" t="s">
        <v>624</v>
      </c>
      <c r="B254" s="398" t="s">
        <v>623</v>
      </c>
      <c r="C254" s="342" t="s">
        <v>779</v>
      </c>
      <c r="D254" s="328"/>
      <c r="E254" s="326">
        <v>13469340</v>
      </c>
      <c r="F254" s="326">
        <v>14365641</v>
      </c>
      <c r="G254" s="326">
        <v>4542890</v>
      </c>
      <c r="H254" s="326">
        <v>5025361</v>
      </c>
      <c r="I254" s="326">
        <v>8926450</v>
      </c>
      <c r="J254" s="530">
        <v>9340280</v>
      </c>
      <c r="K254" s="326">
        <v>0</v>
      </c>
      <c r="L254" s="326">
        <v>0</v>
      </c>
      <c r="M254" s="486">
        <v>58591.9</v>
      </c>
      <c r="N254" s="531">
        <v>59366.7</v>
      </c>
      <c r="O254" s="469">
        <v>99</v>
      </c>
      <c r="P254" s="469">
        <v>99</v>
      </c>
      <c r="Q254" s="486">
        <v>537</v>
      </c>
      <c r="R254" s="531">
        <v>540</v>
      </c>
      <c r="S254" s="486">
        <v>58543</v>
      </c>
      <c r="T254" s="536">
        <v>59313</v>
      </c>
      <c r="U254" s="327">
        <v>230.08</v>
      </c>
      <c r="V254" s="538">
        <v>242.20999999999998</v>
      </c>
      <c r="W254" s="357">
        <v>152.47999999999999</v>
      </c>
      <c r="X254" s="539">
        <v>157.47999999999999</v>
      </c>
      <c r="Y254" s="587">
        <v>0</v>
      </c>
      <c r="Z254" s="610">
        <v>0</v>
      </c>
      <c r="AA254" s="610">
        <v>0</v>
      </c>
      <c r="AB254" s="530" t="s">
        <v>1038</v>
      </c>
      <c r="AC254" s="530" t="s">
        <v>1038</v>
      </c>
      <c r="AD254" s="530">
        <v>1124.79</v>
      </c>
      <c r="AE254" s="609">
        <v>181.81</v>
      </c>
      <c r="AF254" s="530">
        <v>81.569999999999993</v>
      </c>
      <c r="AG254" s="530">
        <v>1630.3799999999999</v>
      </c>
      <c r="AH254" s="530">
        <v>121</v>
      </c>
      <c r="AI254" s="531">
        <v>59313</v>
      </c>
      <c r="AJ254" s="530">
        <v>0</v>
      </c>
      <c r="AK254" s="531">
        <v>0</v>
      </c>
      <c r="AL254" s="530">
        <v>108</v>
      </c>
      <c r="AM254" s="597">
        <v>58485.5</v>
      </c>
      <c r="AO254" s="330"/>
      <c r="AQ254" s="370"/>
    </row>
    <row r="255" spans="1:43" s="329" customFormat="1" ht="15.75" thickBot="1" x14ac:dyDescent="0.25">
      <c r="A255" s="362" t="s">
        <v>626</v>
      </c>
      <c r="B255" s="398" t="s">
        <v>625</v>
      </c>
      <c r="C255" s="342" t="s">
        <v>779</v>
      </c>
      <c r="D255" s="328"/>
      <c r="E255" s="326">
        <v>5656026</v>
      </c>
      <c r="F255" s="326">
        <v>5929554.79</v>
      </c>
      <c r="G255" s="326">
        <v>1928741</v>
      </c>
      <c r="H255" s="326">
        <v>1971232.59</v>
      </c>
      <c r="I255" s="326">
        <v>3727285</v>
      </c>
      <c r="J255" s="530">
        <v>3958322.2</v>
      </c>
      <c r="K255" s="326">
        <v>0</v>
      </c>
      <c r="L255" s="326">
        <v>0</v>
      </c>
      <c r="M255" s="486">
        <v>37522.1</v>
      </c>
      <c r="N255" s="531">
        <v>37956.19</v>
      </c>
      <c r="O255" s="469">
        <v>99</v>
      </c>
      <c r="P255" s="469">
        <v>99</v>
      </c>
      <c r="Q255" s="486">
        <v>0</v>
      </c>
      <c r="R255" s="531">
        <v>0</v>
      </c>
      <c r="S255" s="486">
        <v>37146.9</v>
      </c>
      <c r="T255" s="536">
        <v>37576.6</v>
      </c>
      <c r="U255" s="327">
        <v>152.26</v>
      </c>
      <c r="V255" s="538">
        <v>157.80000000000001</v>
      </c>
      <c r="W255" s="357">
        <v>100.34</v>
      </c>
      <c r="X255" s="539">
        <v>105.34</v>
      </c>
      <c r="Y255" s="587">
        <v>0</v>
      </c>
      <c r="Z255" s="610">
        <v>0</v>
      </c>
      <c r="AA255" s="610">
        <v>0</v>
      </c>
      <c r="AB255" s="530" t="s">
        <v>0</v>
      </c>
      <c r="AC255" s="530" t="s">
        <v>0</v>
      </c>
      <c r="AD255" s="530">
        <v>1142.54</v>
      </c>
      <c r="AE255" s="609">
        <v>181.16</v>
      </c>
      <c r="AF255" s="530">
        <v>71.56</v>
      </c>
      <c r="AG255" s="530">
        <v>1553.06</v>
      </c>
      <c r="AH255" s="530">
        <v>27</v>
      </c>
      <c r="AI255" s="531">
        <v>37576.6</v>
      </c>
      <c r="AJ255" s="530">
        <v>0</v>
      </c>
      <c r="AK255" s="531">
        <v>0</v>
      </c>
      <c r="AL255" s="530">
        <v>27</v>
      </c>
      <c r="AM255" s="597">
        <v>37576.6</v>
      </c>
      <c r="AO255" s="330"/>
      <c r="AQ255" s="370"/>
    </row>
    <row r="256" spans="1:43" s="329" customFormat="1" ht="15.75" thickBot="1" x14ac:dyDescent="0.25">
      <c r="A256" s="362" t="s">
        <v>628</v>
      </c>
      <c r="B256" s="398" t="s">
        <v>627</v>
      </c>
      <c r="C256" s="342" t="s">
        <v>848</v>
      </c>
      <c r="D256" s="328"/>
      <c r="E256" s="326">
        <v>50618633</v>
      </c>
      <c r="F256" s="326">
        <v>54206350</v>
      </c>
      <c r="G256" s="326">
        <v>0</v>
      </c>
      <c r="H256" s="326">
        <v>0</v>
      </c>
      <c r="I256" s="326">
        <v>50618633</v>
      </c>
      <c r="J256" s="530">
        <v>54206350</v>
      </c>
      <c r="K256" s="326">
        <v>8775735</v>
      </c>
      <c r="L256" s="326">
        <v>8472092</v>
      </c>
      <c r="M256" s="486">
        <v>37930.699999999997</v>
      </c>
      <c r="N256" s="531">
        <v>38703.300000000003</v>
      </c>
      <c r="O256" s="469">
        <v>97.5</v>
      </c>
      <c r="P256" s="469">
        <v>97.5</v>
      </c>
      <c r="Q256" s="486">
        <v>0</v>
      </c>
      <c r="R256" s="531">
        <v>0</v>
      </c>
      <c r="S256" s="486">
        <v>36982.400000000001</v>
      </c>
      <c r="T256" s="536">
        <v>37735.699999999997</v>
      </c>
      <c r="U256" s="327">
        <v>1368.72</v>
      </c>
      <c r="V256" s="538">
        <v>1436.47</v>
      </c>
      <c r="W256" s="357">
        <v>1368.72</v>
      </c>
      <c r="X256" s="539">
        <v>1436.47</v>
      </c>
      <c r="Y256" s="587">
        <v>1549491</v>
      </c>
      <c r="Z256" s="610">
        <v>41.061673693611091</v>
      </c>
      <c r="AA256" s="610">
        <v>3</v>
      </c>
      <c r="AB256" s="530" t="s">
        <v>0</v>
      </c>
      <c r="AC256" s="530" t="s">
        <v>0</v>
      </c>
      <c r="AD256" s="530">
        <v>0</v>
      </c>
      <c r="AE256" s="609">
        <v>98.33</v>
      </c>
      <c r="AF256" s="530">
        <v>77.62</v>
      </c>
      <c r="AG256" s="530">
        <v>1612.42</v>
      </c>
      <c r="AH256" s="530">
        <v>0</v>
      </c>
      <c r="AI256" s="531">
        <v>0</v>
      </c>
      <c r="AJ256" s="530">
        <v>0</v>
      </c>
      <c r="AK256" s="531">
        <v>0</v>
      </c>
      <c r="AL256" s="530">
        <v>0</v>
      </c>
      <c r="AM256" s="597">
        <v>0</v>
      </c>
      <c r="AO256" s="330"/>
      <c r="AQ256" s="370"/>
    </row>
    <row r="257" spans="1:43" s="329" customFormat="1" ht="15.75" thickBot="1" x14ac:dyDescent="0.25">
      <c r="A257" s="362" t="s">
        <v>629</v>
      </c>
      <c r="B257" s="398" t="s">
        <v>556</v>
      </c>
      <c r="C257" s="342" t="s">
        <v>780</v>
      </c>
      <c r="D257" s="328"/>
      <c r="E257" s="326">
        <v>81010937</v>
      </c>
      <c r="F257" s="326">
        <v>88480172</v>
      </c>
      <c r="G257" s="326">
        <v>0</v>
      </c>
      <c r="H257" s="326">
        <v>0</v>
      </c>
      <c r="I257" s="326">
        <v>81010937</v>
      </c>
      <c r="J257" s="530">
        <v>88480172</v>
      </c>
      <c r="K257" s="326">
        <v>74767</v>
      </c>
      <c r="L257" s="326">
        <v>77205</v>
      </c>
      <c r="M257" s="486">
        <v>62366.2</v>
      </c>
      <c r="N257" s="531">
        <v>64579.1</v>
      </c>
      <c r="O257" s="469">
        <v>96.95</v>
      </c>
      <c r="P257" s="469">
        <v>97.399999999999991</v>
      </c>
      <c r="Q257" s="486">
        <v>0</v>
      </c>
      <c r="R257" s="531">
        <v>0</v>
      </c>
      <c r="S257" s="486">
        <v>60464</v>
      </c>
      <c r="T257" s="536">
        <v>62900</v>
      </c>
      <c r="U257" s="327">
        <v>1339.82</v>
      </c>
      <c r="V257" s="538">
        <v>1406.68</v>
      </c>
      <c r="W257" s="357">
        <v>1339.82</v>
      </c>
      <c r="X257" s="539">
        <v>1406.68</v>
      </c>
      <c r="Y257" s="587">
        <v>2527951</v>
      </c>
      <c r="Z257" s="610">
        <v>40.19</v>
      </c>
      <c r="AA257" s="610">
        <v>3</v>
      </c>
      <c r="AB257" s="530" t="s">
        <v>0</v>
      </c>
      <c r="AC257" s="530" t="s">
        <v>0</v>
      </c>
      <c r="AD257" s="530">
        <v>0</v>
      </c>
      <c r="AE257" s="609">
        <v>165.46</v>
      </c>
      <c r="AF257" s="530">
        <v>63.84</v>
      </c>
      <c r="AG257" s="530">
        <v>1635.98</v>
      </c>
      <c r="AH257" s="530">
        <v>0</v>
      </c>
      <c r="AI257" s="531">
        <v>0</v>
      </c>
      <c r="AJ257" s="530">
        <v>0</v>
      </c>
      <c r="AK257" s="531">
        <v>0</v>
      </c>
      <c r="AL257" s="530">
        <v>0</v>
      </c>
      <c r="AM257" s="597">
        <v>0</v>
      </c>
      <c r="AO257" s="330"/>
      <c r="AQ257" s="370"/>
    </row>
    <row r="258" spans="1:43" s="329" customFormat="1" ht="15.75" thickBot="1" x14ac:dyDescent="0.25">
      <c r="A258" s="362" t="s">
        <v>630</v>
      </c>
      <c r="B258" s="398" t="s">
        <v>557</v>
      </c>
      <c r="C258" s="342" t="s">
        <v>780</v>
      </c>
      <c r="D258" s="328"/>
      <c r="E258" s="326">
        <v>67557255</v>
      </c>
      <c r="F258" s="326">
        <v>72455183</v>
      </c>
      <c r="G258" s="326">
        <v>391402</v>
      </c>
      <c r="H258" s="326">
        <v>400904</v>
      </c>
      <c r="I258" s="326">
        <v>67165853</v>
      </c>
      <c r="J258" s="530">
        <v>72054279</v>
      </c>
      <c r="K258" s="326">
        <v>0</v>
      </c>
      <c r="L258" s="326">
        <v>0</v>
      </c>
      <c r="M258" s="486">
        <v>57424</v>
      </c>
      <c r="N258" s="531">
        <v>58677.9</v>
      </c>
      <c r="O258" s="469">
        <v>97</v>
      </c>
      <c r="P258" s="469">
        <v>97</v>
      </c>
      <c r="Q258" s="486">
        <v>0</v>
      </c>
      <c r="R258" s="531">
        <v>0</v>
      </c>
      <c r="S258" s="486">
        <v>55701.3</v>
      </c>
      <c r="T258" s="536">
        <v>56917.599999999999</v>
      </c>
      <c r="U258" s="327">
        <v>1212.8499999999999</v>
      </c>
      <c r="V258" s="538">
        <v>1272.98</v>
      </c>
      <c r="W258" s="357">
        <v>1205.82</v>
      </c>
      <c r="X258" s="539">
        <v>1265.94</v>
      </c>
      <c r="Y258" s="587">
        <v>2055864</v>
      </c>
      <c r="Z258" s="610">
        <v>36.120005059946308</v>
      </c>
      <c r="AA258" s="610">
        <v>3</v>
      </c>
      <c r="AB258" s="530" t="s">
        <v>0</v>
      </c>
      <c r="AC258" s="530" t="s">
        <v>0</v>
      </c>
      <c r="AD258" s="530">
        <v>0</v>
      </c>
      <c r="AE258" s="609">
        <v>157.05000000000001</v>
      </c>
      <c r="AF258" s="530">
        <v>69.03</v>
      </c>
      <c r="AG258" s="530">
        <v>1499.06</v>
      </c>
      <c r="AH258" s="530">
        <v>1</v>
      </c>
      <c r="AI258" s="531">
        <v>8717.2000000000007</v>
      </c>
      <c r="AJ258" s="530">
        <v>0</v>
      </c>
      <c r="AK258" s="531">
        <v>0</v>
      </c>
      <c r="AL258" s="530">
        <v>1</v>
      </c>
      <c r="AM258" s="597">
        <v>8717.2000000000007</v>
      </c>
      <c r="AO258" s="330"/>
      <c r="AQ258" s="370"/>
    </row>
    <row r="259" spans="1:43" s="329" customFormat="1" ht="15.75" thickBot="1" x14ac:dyDescent="0.25">
      <c r="A259" s="362" t="s">
        <v>632</v>
      </c>
      <c r="B259" s="398" t="s">
        <v>631</v>
      </c>
      <c r="C259" s="342" t="s">
        <v>953</v>
      </c>
      <c r="D259" s="328"/>
      <c r="E259" s="326">
        <v>84879498</v>
      </c>
      <c r="F259" s="326">
        <v>93715169</v>
      </c>
      <c r="G259" s="326">
        <v>0</v>
      </c>
      <c r="H259" s="326">
        <v>0</v>
      </c>
      <c r="I259" s="326">
        <v>84879498</v>
      </c>
      <c r="J259" s="530">
        <v>93715169</v>
      </c>
      <c r="K259" s="326">
        <v>1903841</v>
      </c>
      <c r="L259" s="326">
        <v>1937538</v>
      </c>
      <c r="M259" s="486">
        <v>94052.58</v>
      </c>
      <c r="N259" s="531">
        <v>98705</v>
      </c>
      <c r="O259" s="469">
        <v>97</v>
      </c>
      <c r="P259" s="469">
        <v>97.2</v>
      </c>
      <c r="Q259" s="486">
        <v>0</v>
      </c>
      <c r="R259" s="531">
        <v>0</v>
      </c>
      <c r="S259" s="486">
        <v>91231</v>
      </c>
      <c r="T259" s="536">
        <v>95941.3</v>
      </c>
      <c r="U259" s="327">
        <v>930.38</v>
      </c>
      <c r="V259" s="538">
        <v>976.8</v>
      </c>
      <c r="W259" s="357">
        <v>930.38</v>
      </c>
      <c r="X259" s="539">
        <v>976.8</v>
      </c>
      <c r="Y259" s="587">
        <v>2677713</v>
      </c>
      <c r="Z259" s="610">
        <v>27.909909496744362</v>
      </c>
      <c r="AA259" s="610">
        <v>3</v>
      </c>
      <c r="AB259" s="530" t="s">
        <v>0</v>
      </c>
      <c r="AC259" s="530" t="s">
        <v>0</v>
      </c>
      <c r="AD259" s="530">
        <v>280.02</v>
      </c>
      <c r="AE259" s="609">
        <v>0</v>
      </c>
      <c r="AF259" s="530">
        <v>0</v>
      </c>
      <c r="AG259" s="530">
        <v>1256.82</v>
      </c>
      <c r="AH259" s="530">
        <v>0</v>
      </c>
      <c r="AI259" s="531">
        <v>0</v>
      </c>
      <c r="AJ259" s="530">
        <v>0</v>
      </c>
      <c r="AK259" s="531">
        <v>0</v>
      </c>
      <c r="AL259" s="530">
        <v>0</v>
      </c>
      <c r="AM259" s="597">
        <v>0</v>
      </c>
      <c r="AO259" s="330"/>
      <c r="AQ259" s="370"/>
    </row>
    <row r="260" spans="1:43" s="329" customFormat="1" ht="15.75" thickBot="1" x14ac:dyDescent="0.25">
      <c r="A260" s="362" t="s">
        <v>634</v>
      </c>
      <c r="B260" s="398" t="s">
        <v>633</v>
      </c>
      <c r="C260" s="342" t="s">
        <v>779</v>
      </c>
      <c r="D260" s="328"/>
      <c r="E260" s="326">
        <v>7180526</v>
      </c>
      <c r="F260" s="326">
        <v>7487607</v>
      </c>
      <c r="G260" s="326">
        <v>0</v>
      </c>
      <c r="H260" s="326">
        <v>0</v>
      </c>
      <c r="I260" s="326">
        <v>7180526</v>
      </c>
      <c r="J260" s="530">
        <v>7487607</v>
      </c>
      <c r="K260" s="326">
        <v>0</v>
      </c>
      <c r="L260" s="326">
        <v>0</v>
      </c>
      <c r="M260" s="486">
        <v>38308.400000000001</v>
      </c>
      <c r="N260" s="531">
        <v>38908.6</v>
      </c>
      <c r="O260" s="469">
        <v>100</v>
      </c>
      <c r="P260" s="469">
        <v>100</v>
      </c>
      <c r="Q260" s="486">
        <v>0</v>
      </c>
      <c r="R260" s="531">
        <v>0</v>
      </c>
      <c r="S260" s="486">
        <v>38308.400000000001</v>
      </c>
      <c r="T260" s="536">
        <v>38908.6</v>
      </c>
      <c r="U260" s="327">
        <v>187.44</v>
      </c>
      <c r="V260" s="538">
        <v>192.44</v>
      </c>
      <c r="W260" s="357">
        <v>187.44</v>
      </c>
      <c r="X260" s="539">
        <v>192.44</v>
      </c>
      <c r="Y260" s="587">
        <v>0</v>
      </c>
      <c r="Z260" s="610">
        <v>0</v>
      </c>
      <c r="AA260" s="610">
        <v>0</v>
      </c>
      <c r="AB260" s="530" t="s">
        <v>0</v>
      </c>
      <c r="AC260" s="530" t="s">
        <v>0</v>
      </c>
      <c r="AD260" s="530">
        <v>1331.55</v>
      </c>
      <c r="AE260" s="609">
        <v>224.57</v>
      </c>
      <c r="AF260" s="530">
        <v>0</v>
      </c>
      <c r="AG260" s="530">
        <v>1748.56</v>
      </c>
      <c r="AH260" s="530">
        <v>0</v>
      </c>
      <c r="AI260" s="531">
        <v>0</v>
      </c>
      <c r="AJ260" s="530">
        <v>0</v>
      </c>
      <c r="AK260" s="531">
        <v>0</v>
      </c>
      <c r="AL260" s="530">
        <v>0</v>
      </c>
      <c r="AM260" s="597">
        <v>0</v>
      </c>
      <c r="AO260" s="330"/>
      <c r="AQ260" s="370"/>
    </row>
    <row r="261" spans="1:43" s="329" customFormat="1" ht="15.75" thickBot="1" x14ac:dyDescent="0.25">
      <c r="A261" s="362" t="s">
        <v>636</v>
      </c>
      <c r="B261" s="398" t="s">
        <v>635</v>
      </c>
      <c r="C261" s="342" t="s">
        <v>779</v>
      </c>
      <c r="D261" s="328"/>
      <c r="E261" s="326">
        <v>12647929</v>
      </c>
      <c r="F261" s="326">
        <v>12969690</v>
      </c>
      <c r="G261" s="326">
        <v>2416816</v>
      </c>
      <c r="H261" s="326">
        <v>2572692</v>
      </c>
      <c r="I261" s="326">
        <v>10231113</v>
      </c>
      <c r="J261" s="530">
        <v>10396998</v>
      </c>
      <c r="K261" s="326">
        <v>0</v>
      </c>
      <c r="L261" s="326">
        <v>0</v>
      </c>
      <c r="M261" s="486">
        <v>61598.899999999994</v>
      </c>
      <c r="N261" s="531">
        <v>61977.9</v>
      </c>
      <c r="O261" s="469">
        <v>98.7</v>
      </c>
      <c r="P261" s="469">
        <v>98.7</v>
      </c>
      <c r="Q261" s="486">
        <v>0</v>
      </c>
      <c r="R261" s="531">
        <v>0</v>
      </c>
      <c r="S261" s="486">
        <v>60798.1</v>
      </c>
      <c r="T261" s="536">
        <v>61172.2</v>
      </c>
      <c r="U261" s="327">
        <v>208.03</v>
      </c>
      <c r="V261" s="538">
        <v>212.02</v>
      </c>
      <c r="W261" s="357">
        <v>168.28</v>
      </c>
      <c r="X261" s="539">
        <v>169.96</v>
      </c>
      <c r="Y261" s="587">
        <v>0</v>
      </c>
      <c r="Z261" s="610">
        <v>0</v>
      </c>
      <c r="AA261" s="610">
        <v>0</v>
      </c>
      <c r="AB261" s="530" t="s">
        <v>0</v>
      </c>
      <c r="AC261" s="530" t="s">
        <v>0</v>
      </c>
      <c r="AD261" s="530">
        <v>1245.83</v>
      </c>
      <c r="AE261" s="609">
        <v>152</v>
      </c>
      <c r="AF261" s="530">
        <v>0</v>
      </c>
      <c r="AG261" s="530">
        <v>1609.85</v>
      </c>
      <c r="AH261" s="530">
        <v>9</v>
      </c>
      <c r="AI261" s="531">
        <v>36478.800000000003</v>
      </c>
      <c r="AJ261" s="530">
        <v>0</v>
      </c>
      <c r="AK261" s="531">
        <v>0</v>
      </c>
      <c r="AL261" s="530">
        <v>9</v>
      </c>
      <c r="AM261" s="597">
        <v>36478.800000000003</v>
      </c>
      <c r="AO261" s="330"/>
      <c r="AQ261" s="370"/>
    </row>
    <row r="262" spans="1:43" s="329" customFormat="1" ht="15.75" thickBot="1" x14ac:dyDescent="0.25">
      <c r="A262" s="362" t="s">
        <v>638</v>
      </c>
      <c r="B262" s="398" t="s">
        <v>637</v>
      </c>
      <c r="C262" s="342" t="s">
        <v>779</v>
      </c>
      <c r="D262" s="328"/>
      <c r="E262" s="326">
        <v>8249403</v>
      </c>
      <c r="F262" s="326">
        <v>8629567.3000000007</v>
      </c>
      <c r="G262" s="326">
        <v>1864974</v>
      </c>
      <c r="H262" s="326">
        <v>2024943</v>
      </c>
      <c r="I262" s="326">
        <v>6384429</v>
      </c>
      <c r="J262" s="530">
        <v>6604624.3000000007</v>
      </c>
      <c r="K262" s="326">
        <v>0</v>
      </c>
      <c r="L262" s="326">
        <v>0</v>
      </c>
      <c r="M262" s="486">
        <v>36017.300000000003</v>
      </c>
      <c r="N262" s="531">
        <v>36500</v>
      </c>
      <c r="O262" s="469">
        <v>98.430698580959699</v>
      </c>
      <c r="P262" s="469">
        <v>98.525397260273962</v>
      </c>
      <c r="Q262" s="486">
        <v>285</v>
      </c>
      <c r="R262" s="531">
        <v>295.5</v>
      </c>
      <c r="S262" s="486">
        <v>35737.1</v>
      </c>
      <c r="T262" s="536">
        <v>36257.300000000003</v>
      </c>
      <c r="U262" s="327">
        <v>230.84</v>
      </c>
      <c r="V262" s="538">
        <v>238.01</v>
      </c>
      <c r="W262" s="357">
        <v>178.65</v>
      </c>
      <c r="X262" s="539">
        <v>182.16</v>
      </c>
      <c r="Y262" s="587">
        <v>0</v>
      </c>
      <c r="Z262" s="610">
        <v>0</v>
      </c>
      <c r="AA262" s="610">
        <v>0</v>
      </c>
      <c r="AB262" s="530" t="s">
        <v>0</v>
      </c>
      <c r="AC262" s="530" t="s">
        <v>0</v>
      </c>
      <c r="AD262" s="530">
        <v>1183.5</v>
      </c>
      <c r="AE262" s="609">
        <v>176.85</v>
      </c>
      <c r="AF262" s="530">
        <v>0</v>
      </c>
      <c r="AG262" s="530">
        <v>1598.36</v>
      </c>
      <c r="AH262" s="530">
        <v>72</v>
      </c>
      <c r="AI262" s="531">
        <v>36257.300000000003</v>
      </c>
      <c r="AJ262" s="530">
        <v>0</v>
      </c>
      <c r="AK262" s="531">
        <v>0</v>
      </c>
      <c r="AL262" s="530">
        <v>67</v>
      </c>
      <c r="AM262" s="597">
        <v>35995.4</v>
      </c>
      <c r="AO262" s="330"/>
      <c r="AQ262" s="370"/>
    </row>
    <row r="263" spans="1:43" s="329" customFormat="1" ht="15.75" thickBot="1" x14ac:dyDescent="0.25">
      <c r="A263" s="362" t="s">
        <v>640</v>
      </c>
      <c r="B263" s="398" t="s">
        <v>639</v>
      </c>
      <c r="C263" s="342" t="s">
        <v>848</v>
      </c>
      <c r="D263" s="328"/>
      <c r="E263" s="326">
        <v>62005309</v>
      </c>
      <c r="F263" s="326">
        <v>66387809</v>
      </c>
      <c r="G263" s="326">
        <v>300198</v>
      </c>
      <c r="H263" s="326">
        <v>310776</v>
      </c>
      <c r="I263" s="326">
        <v>61705111</v>
      </c>
      <c r="J263" s="530">
        <v>66077033</v>
      </c>
      <c r="K263" s="326">
        <v>20874970</v>
      </c>
      <c r="L263" s="326">
        <v>19873462</v>
      </c>
      <c r="M263" s="486">
        <v>49902</v>
      </c>
      <c r="N263" s="531">
        <v>50898</v>
      </c>
      <c r="O263" s="469">
        <v>98</v>
      </c>
      <c r="P263" s="469">
        <v>98</v>
      </c>
      <c r="Q263" s="486">
        <v>0</v>
      </c>
      <c r="R263" s="531">
        <v>0</v>
      </c>
      <c r="S263" s="486">
        <v>48904</v>
      </c>
      <c r="T263" s="536">
        <v>49880</v>
      </c>
      <c r="U263" s="327">
        <v>1267.9000000000001</v>
      </c>
      <c r="V263" s="538">
        <v>1330.95</v>
      </c>
      <c r="W263" s="357">
        <v>1261.76</v>
      </c>
      <c r="X263" s="539">
        <v>1324.72</v>
      </c>
      <c r="Y263" s="587">
        <v>1887958</v>
      </c>
      <c r="Z263" s="610">
        <v>37.85</v>
      </c>
      <c r="AA263" s="610">
        <v>3</v>
      </c>
      <c r="AB263" s="530" t="s">
        <v>0</v>
      </c>
      <c r="AC263" s="530" t="s">
        <v>0</v>
      </c>
      <c r="AD263" s="530">
        <v>0</v>
      </c>
      <c r="AE263" s="609">
        <v>165.97</v>
      </c>
      <c r="AF263" s="530">
        <v>74.34</v>
      </c>
      <c r="AG263" s="530">
        <v>1571.26</v>
      </c>
      <c r="AH263" s="530">
        <v>7</v>
      </c>
      <c r="AI263" s="531">
        <v>15820</v>
      </c>
      <c r="AJ263" s="530">
        <v>0</v>
      </c>
      <c r="AK263" s="531">
        <v>0</v>
      </c>
      <c r="AL263" s="530">
        <v>7</v>
      </c>
      <c r="AM263" s="597">
        <v>15820</v>
      </c>
      <c r="AO263" s="330"/>
      <c r="AQ263" s="370"/>
    </row>
    <row r="264" spans="1:43" s="329" customFormat="1" ht="15.75" thickBot="1" x14ac:dyDescent="0.25">
      <c r="A264" s="362" t="s">
        <v>642</v>
      </c>
      <c r="B264" s="398" t="s">
        <v>641</v>
      </c>
      <c r="C264" s="342" t="s">
        <v>779</v>
      </c>
      <c r="D264" s="328"/>
      <c r="E264" s="326">
        <v>7374820</v>
      </c>
      <c r="F264" s="326">
        <v>7743551.1200000001</v>
      </c>
      <c r="G264" s="326">
        <v>810436</v>
      </c>
      <c r="H264" s="326">
        <v>909225.7</v>
      </c>
      <c r="I264" s="326">
        <v>6564384</v>
      </c>
      <c r="J264" s="530">
        <v>6834325.4199999999</v>
      </c>
      <c r="K264" s="326">
        <v>0</v>
      </c>
      <c r="L264" s="326">
        <v>0</v>
      </c>
      <c r="M264" s="486">
        <v>44602.1</v>
      </c>
      <c r="N264" s="531">
        <v>45573.7</v>
      </c>
      <c r="O264" s="469">
        <v>98.5</v>
      </c>
      <c r="P264" s="469">
        <v>98.5</v>
      </c>
      <c r="Q264" s="486">
        <v>504.9</v>
      </c>
      <c r="R264" s="531">
        <v>511.7</v>
      </c>
      <c r="S264" s="486">
        <v>44438</v>
      </c>
      <c r="T264" s="536">
        <v>45401.8</v>
      </c>
      <c r="U264" s="327">
        <v>165.96</v>
      </c>
      <c r="V264" s="538">
        <v>170.56</v>
      </c>
      <c r="W264" s="357">
        <v>147.72</v>
      </c>
      <c r="X264" s="539">
        <v>150.53</v>
      </c>
      <c r="Y264" s="587">
        <v>0</v>
      </c>
      <c r="Z264" s="610">
        <v>0</v>
      </c>
      <c r="AA264" s="610">
        <v>0</v>
      </c>
      <c r="AB264" s="530" t="s">
        <v>0</v>
      </c>
      <c r="AC264" s="530" t="s">
        <v>0</v>
      </c>
      <c r="AD264" s="530">
        <v>1142.54</v>
      </c>
      <c r="AE264" s="609">
        <v>181.16</v>
      </c>
      <c r="AF264" s="530">
        <v>71.56</v>
      </c>
      <c r="AG264" s="530">
        <v>1565.82</v>
      </c>
      <c r="AH264" s="530">
        <v>39</v>
      </c>
      <c r="AI264" s="531">
        <v>26276.2</v>
      </c>
      <c r="AJ264" s="530">
        <v>0</v>
      </c>
      <c r="AK264" s="531">
        <v>0</v>
      </c>
      <c r="AL264" s="530">
        <v>38</v>
      </c>
      <c r="AM264" s="597">
        <v>26204.5</v>
      </c>
      <c r="AO264" s="330"/>
      <c r="AQ264" s="370"/>
    </row>
    <row r="265" spans="1:43" s="329" customFormat="1" ht="15.75" thickBot="1" x14ac:dyDescent="0.25">
      <c r="A265" s="362" t="s">
        <v>644</v>
      </c>
      <c r="B265" s="398" t="s">
        <v>643</v>
      </c>
      <c r="C265" s="342" t="s">
        <v>779</v>
      </c>
      <c r="D265" s="328"/>
      <c r="E265" s="326">
        <v>5962965</v>
      </c>
      <c r="F265" s="326">
        <v>6168299</v>
      </c>
      <c r="G265" s="326">
        <v>1072535</v>
      </c>
      <c r="H265" s="326">
        <v>1140389</v>
      </c>
      <c r="I265" s="326">
        <v>4890430</v>
      </c>
      <c r="J265" s="530">
        <v>5027910</v>
      </c>
      <c r="K265" s="326">
        <v>361570</v>
      </c>
      <c r="L265" s="326">
        <v>374280</v>
      </c>
      <c r="M265" s="486">
        <v>32885.5</v>
      </c>
      <c r="N265" s="531">
        <v>33161.1</v>
      </c>
      <c r="O265" s="469">
        <v>98.7</v>
      </c>
      <c r="P265" s="469">
        <v>98.7</v>
      </c>
      <c r="Q265" s="486">
        <v>0</v>
      </c>
      <c r="R265" s="531">
        <v>0</v>
      </c>
      <c r="S265" s="486">
        <v>32458</v>
      </c>
      <c r="T265" s="536">
        <v>32730</v>
      </c>
      <c r="U265" s="327">
        <v>183.71</v>
      </c>
      <c r="V265" s="538">
        <v>188.46</v>
      </c>
      <c r="W265" s="357">
        <v>150.66999999999999</v>
      </c>
      <c r="X265" s="539">
        <v>153.62</v>
      </c>
      <c r="Y265" s="587">
        <v>0</v>
      </c>
      <c r="Z265" s="610">
        <v>0</v>
      </c>
      <c r="AA265" s="610">
        <v>0</v>
      </c>
      <c r="AB265" s="530" t="s">
        <v>0</v>
      </c>
      <c r="AC265" s="530" t="s">
        <v>0</v>
      </c>
      <c r="AD265" s="530">
        <v>1142.54</v>
      </c>
      <c r="AE265" s="609">
        <v>181.16</v>
      </c>
      <c r="AF265" s="530">
        <v>71.56</v>
      </c>
      <c r="AG265" s="530">
        <v>1583.72</v>
      </c>
      <c r="AH265" s="530">
        <v>43</v>
      </c>
      <c r="AI265" s="531">
        <v>32730</v>
      </c>
      <c r="AJ265" s="530">
        <v>0</v>
      </c>
      <c r="AK265" s="531">
        <v>0</v>
      </c>
      <c r="AL265" s="530">
        <v>43</v>
      </c>
      <c r="AM265" s="597">
        <v>32730</v>
      </c>
      <c r="AO265" s="330"/>
      <c r="AQ265" s="370"/>
    </row>
    <row r="266" spans="1:43" s="329" customFormat="1" ht="15.75" thickBot="1" x14ac:dyDescent="0.25">
      <c r="A266" s="362" t="s">
        <v>646</v>
      </c>
      <c r="B266" s="398" t="s">
        <v>645</v>
      </c>
      <c r="C266" s="342" t="s">
        <v>779</v>
      </c>
      <c r="D266" s="328"/>
      <c r="E266" s="326">
        <v>5009943</v>
      </c>
      <c r="F266" s="326">
        <v>5299586</v>
      </c>
      <c r="G266" s="326">
        <v>0</v>
      </c>
      <c r="H266" s="326">
        <v>0</v>
      </c>
      <c r="I266" s="326">
        <v>5009943</v>
      </c>
      <c r="J266" s="530">
        <v>5299586</v>
      </c>
      <c r="K266" s="326">
        <v>0</v>
      </c>
      <c r="L266" s="326">
        <v>0</v>
      </c>
      <c r="M266" s="486">
        <v>26484.37</v>
      </c>
      <c r="N266" s="531">
        <v>27239.9</v>
      </c>
      <c r="O266" s="469">
        <v>97.75</v>
      </c>
      <c r="P266" s="469">
        <v>98</v>
      </c>
      <c r="Q266" s="486">
        <v>0</v>
      </c>
      <c r="R266" s="531">
        <v>0</v>
      </c>
      <c r="S266" s="486">
        <v>25888.5</v>
      </c>
      <c r="T266" s="536">
        <v>26695.1</v>
      </c>
      <c r="U266" s="327">
        <v>193.52</v>
      </c>
      <c r="V266" s="538">
        <v>198.52</v>
      </c>
      <c r="W266" s="357">
        <v>193.52</v>
      </c>
      <c r="X266" s="539">
        <v>198.52</v>
      </c>
      <c r="Y266" s="587">
        <v>0</v>
      </c>
      <c r="Z266" s="610">
        <v>0</v>
      </c>
      <c r="AA266" s="610">
        <v>0</v>
      </c>
      <c r="AB266" s="530" t="s">
        <v>0</v>
      </c>
      <c r="AC266" s="530" t="s">
        <v>0</v>
      </c>
      <c r="AD266" s="530">
        <v>1245.83</v>
      </c>
      <c r="AE266" s="609">
        <v>152</v>
      </c>
      <c r="AF266" s="530">
        <v>0</v>
      </c>
      <c r="AG266" s="530">
        <v>1596.35</v>
      </c>
      <c r="AH266" s="530">
        <v>0</v>
      </c>
      <c r="AI266" s="531">
        <v>0</v>
      </c>
      <c r="AJ266" s="530">
        <v>0</v>
      </c>
      <c r="AK266" s="531">
        <v>0</v>
      </c>
      <c r="AL266" s="530">
        <v>0</v>
      </c>
      <c r="AM266" s="597">
        <v>0</v>
      </c>
      <c r="AO266" s="330"/>
      <c r="AQ266" s="370"/>
    </row>
    <row r="267" spans="1:43" s="329" customFormat="1" ht="15.75" thickBot="1" x14ac:dyDescent="0.25">
      <c r="A267" s="362" t="s">
        <v>648</v>
      </c>
      <c r="B267" s="398" t="s">
        <v>647</v>
      </c>
      <c r="C267" s="342" t="s">
        <v>848</v>
      </c>
      <c r="D267" s="328"/>
      <c r="E267" s="326">
        <v>131460874</v>
      </c>
      <c r="F267" s="326">
        <v>140896576</v>
      </c>
      <c r="G267" s="326">
        <v>0</v>
      </c>
      <c r="H267" s="326">
        <v>0</v>
      </c>
      <c r="I267" s="326">
        <v>131460874</v>
      </c>
      <c r="J267" s="530">
        <v>140896576</v>
      </c>
      <c r="K267" s="326">
        <v>38727749</v>
      </c>
      <c r="L267" s="326">
        <v>40833071</v>
      </c>
      <c r="M267" s="486">
        <v>92078.9</v>
      </c>
      <c r="N267" s="531">
        <v>93997.3</v>
      </c>
      <c r="O267" s="469">
        <v>98.5</v>
      </c>
      <c r="P267" s="469">
        <v>98.5</v>
      </c>
      <c r="Q267" s="486">
        <v>0</v>
      </c>
      <c r="R267" s="531">
        <v>0</v>
      </c>
      <c r="S267" s="486">
        <v>90697.7</v>
      </c>
      <c r="T267" s="536">
        <v>92587.3</v>
      </c>
      <c r="U267" s="327">
        <v>1449.44</v>
      </c>
      <c r="V267" s="538">
        <v>1521.77</v>
      </c>
      <c r="W267" s="357">
        <v>1449.44</v>
      </c>
      <c r="X267" s="539">
        <v>1521.77</v>
      </c>
      <c r="Y267" s="587">
        <v>4025696</v>
      </c>
      <c r="Z267" s="610">
        <v>43.480002116921</v>
      </c>
      <c r="AA267" s="610">
        <v>3</v>
      </c>
      <c r="AB267" s="530" t="s">
        <v>0</v>
      </c>
      <c r="AC267" s="530" t="s">
        <v>0</v>
      </c>
      <c r="AD267" s="530">
        <v>0</v>
      </c>
      <c r="AE267" s="609">
        <v>162.30000000000001</v>
      </c>
      <c r="AF267" s="530">
        <v>59.95</v>
      </c>
      <c r="AG267" s="530">
        <v>1744.02</v>
      </c>
      <c r="AH267" s="530">
        <v>0</v>
      </c>
      <c r="AI267" s="531">
        <v>0</v>
      </c>
      <c r="AJ267" s="530">
        <v>0</v>
      </c>
      <c r="AK267" s="531">
        <v>0</v>
      </c>
      <c r="AL267" s="530">
        <v>0</v>
      </c>
      <c r="AM267" s="597">
        <v>0</v>
      </c>
      <c r="AO267" s="330"/>
      <c r="AQ267" s="370"/>
    </row>
    <row r="268" spans="1:43" s="329" customFormat="1" ht="15.75" thickBot="1" x14ac:dyDescent="0.25">
      <c r="A268" s="362" t="s">
        <v>649</v>
      </c>
      <c r="B268" s="398" t="s">
        <v>558</v>
      </c>
      <c r="C268" s="342" t="s">
        <v>780</v>
      </c>
      <c r="D268" s="328"/>
      <c r="E268" s="326">
        <v>74920563</v>
      </c>
      <c r="F268" s="326">
        <v>79955006</v>
      </c>
      <c r="G268" s="326">
        <v>699201</v>
      </c>
      <c r="H268" s="326">
        <v>744264</v>
      </c>
      <c r="I268" s="326">
        <v>74221362</v>
      </c>
      <c r="J268" s="530">
        <v>79210742</v>
      </c>
      <c r="K268" s="326">
        <v>202000</v>
      </c>
      <c r="L268" s="326">
        <v>205000</v>
      </c>
      <c r="M268" s="486">
        <v>54495.4</v>
      </c>
      <c r="N268" s="531">
        <v>55301</v>
      </c>
      <c r="O268" s="469">
        <v>98</v>
      </c>
      <c r="P268" s="469">
        <v>98.25</v>
      </c>
      <c r="Q268" s="486">
        <v>0</v>
      </c>
      <c r="R268" s="531">
        <v>0</v>
      </c>
      <c r="S268" s="486">
        <v>53405.5</v>
      </c>
      <c r="T268" s="536">
        <v>54333.2</v>
      </c>
      <c r="U268" s="327">
        <v>1402.86</v>
      </c>
      <c r="V268" s="538">
        <v>1471.57</v>
      </c>
      <c r="W268" s="357">
        <v>1389.77</v>
      </c>
      <c r="X268" s="539">
        <v>1457.87</v>
      </c>
      <c r="Y268" s="587">
        <v>2265151</v>
      </c>
      <c r="Z268" s="610">
        <v>41.689998012265065</v>
      </c>
      <c r="AA268" s="610">
        <v>3</v>
      </c>
      <c r="AB268" s="530" t="s">
        <v>0</v>
      </c>
      <c r="AC268" s="530" t="s">
        <v>0</v>
      </c>
      <c r="AD268" s="530">
        <v>0</v>
      </c>
      <c r="AE268" s="609">
        <v>214.54</v>
      </c>
      <c r="AF268" s="530">
        <v>73.06</v>
      </c>
      <c r="AG268" s="530">
        <v>1759.1699999999998</v>
      </c>
      <c r="AH268" s="530">
        <v>19</v>
      </c>
      <c r="AI268" s="531">
        <v>32817.4</v>
      </c>
      <c r="AJ268" s="530">
        <v>0</v>
      </c>
      <c r="AK268" s="531">
        <v>0</v>
      </c>
      <c r="AL268" s="530">
        <v>15</v>
      </c>
      <c r="AM268" s="597">
        <v>32593.200000000001</v>
      </c>
      <c r="AO268" s="330"/>
      <c r="AQ268" s="370"/>
    </row>
    <row r="269" spans="1:43" s="329" customFormat="1" ht="15.75" thickBot="1" x14ac:dyDescent="0.25">
      <c r="A269" s="362" t="s">
        <v>650</v>
      </c>
      <c r="B269" s="398" t="s">
        <v>559</v>
      </c>
      <c r="C269" s="342" t="s">
        <v>780</v>
      </c>
      <c r="D269" s="328"/>
      <c r="E269" s="326">
        <v>70995174</v>
      </c>
      <c r="F269" s="326">
        <v>75568450</v>
      </c>
      <c r="G269" s="326">
        <v>0</v>
      </c>
      <c r="H269" s="326">
        <v>0</v>
      </c>
      <c r="I269" s="326">
        <v>70995174</v>
      </c>
      <c r="J269" s="530">
        <v>75568450</v>
      </c>
      <c r="K269" s="326">
        <v>68596</v>
      </c>
      <c r="L269" s="326">
        <v>70920</v>
      </c>
      <c r="M269" s="486">
        <v>62165.2</v>
      </c>
      <c r="N269" s="531">
        <v>64242.7</v>
      </c>
      <c r="O269" s="469">
        <v>96.500200000000007</v>
      </c>
      <c r="P269" s="469">
        <v>96.5</v>
      </c>
      <c r="Q269" s="486">
        <v>0</v>
      </c>
      <c r="R269" s="531">
        <v>0</v>
      </c>
      <c r="S269" s="486">
        <v>59989.5</v>
      </c>
      <c r="T269" s="536">
        <v>61994.2</v>
      </c>
      <c r="U269" s="327">
        <v>1183.46</v>
      </c>
      <c r="V269" s="538">
        <v>1218.96</v>
      </c>
      <c r="W269" s="357">
        <v>1183.46</v>
      </c>
      <c r="X269" s="539">
        <v>1218.96</v>
      </c>
      <c r="Y269" s="587">
        <v>1467403</v>
      </c>
      <c r="Z269" s="610">
        <v>23.670004613334797</v>
      </c>
      <c r="AA269" s="610">
        <v>2</v>
      </c>
      <c r="AB269" s="530" t="s">
        <v>0</v>
      </c>
      <c r="AC269" s="530" t="s">
        <v>0</v>
      </c>
      <c r="AD269" s="530">
        <v>0</v>
      </c>
      <c r="AE269" s="609">
        <v>181.16</v>
      </c>
      <c r="AF269" s="530">
        <v>71.56</v>
      </c>
      <c r="AG269" s="530">
        <v>1471.68</v>
      </c>
      <c r="AH269" s="530">
        <v>0</v>
      </c>
      <c r="AI269" s="531">
        <v>0</v>
      </c>
      <c r="AJ269" s="530">
        <v>0</v>
      </c>
      <c r="AK269" s="531">
        <v>0</v>
      </c>
      <c r="AL269" s="530">
        <v>0</v>
      </c>
      <c r="AM269" s="597">
        <v>0</v>
      </c>
      <c r="AO269" s="330"/>
      <c r="AQ269" s="370"/>
    </row>
    <row r="270" spans="1:43" s="329" customFormat="1" ht="15.75" thickBot="1" x14ac:dyDescent="0.25">
      <c r="A270" s="362" t="s">
        <v>652</v>
      </c>
      <c r="B270" s="398" t="s">
        <v>651</v>
      </c>
      <c r="C270" s="342" t="s">
        <v>779</v>
      </c>
      <c r="D270" s="328"/>
      <c r="E270" s="326">
        <v>9606833</v>
      </c>
      <c r="F270" s="326">
        <v>10180963</v>
      </c>
      <c r="G270" s="326">
        <v>2850473</v>
      </c>
      <c r="H270" s="326">
        <v>3061183</v>
      </c>
      <c r="I270" s="326">
        <v>6756360</v>
      </c>
      <c r="J270" s="530">
        <v>7119780</v>
      </c>
      <c r="K270" s="326">
        <v>0</v>
      </c>
      <c r="L270" s="326">
        <v>0</v>
      </c>
      <c r="M270" s="486">
        <v>50909.1</v>
      </c>
      <c r="N270" s="531">
        <v>52596.46</v>
      </c>
      <c r="O270" s="469">
        <v>99.6</v>
      </c>
      <c r="P270" s="469">
        <v>99.6</v>
      </c>
      <c r="Q270" s="486">
        <v>75.099999999999994</v>
      </c>
      <c r="R270" s="531">
        <v>77.16</v>
      </c>
      <c r="S270" s="486">
        <v>50780.6</v>
      </c>
      <c r="T270" s="536">
        <v>52463.199999999997</v>
      </c>
      <c r="U270" s="327">
        <v>189.18</v>
      </c>
      <c r="V270" s="538">
        <v>194.06</v>
      </c>
      <c r="W270" s="357">
        <v>133.05000000000001</v>
      </c>
      <c r="X270" s="539">
        <v>135.71</v>
      </c>
      <c r="Y270" s="587">
        <v>0</v>
      </c>
      <c r="Z270" s="610">
        <v>0</v>
      </c>
      <c r="AA270" s="610">
        <v>0</v>
      </c>
      <c r="AB270" s="530" t="s">
        <v>0</v>
      </c>
      <c r="AC270" s="530" t="s">
        <v>0</v>
      </c>
      <c r="AD270" s="530">
        <v>1298.8800000000001</v>
      </c>
      <c r="AE270" s="609">
        <v>191.98</v>
      </c>
      <c r="AF270" s="530">
        <v>0</v>
      </c>
      <c r="AG270" s="530">
        <v>1684.92</v>
      </c>
      <c r="AH270" s="530">
        <v>109</v>
      </c>
      <c r="AI270" s="531">
        <v>52463.199999999997</v>
      </c>
      <c r="AJ270" s="530">
        <v>0</v>
      </c>
      <c r="AK270" s="531">
        <v>0</v>
      </c>
      <c r="AL270" s="530">
        <v>87</v>
      </c>
      <c r="AM270" s="597">
        <v>51528.800000000003</v>
      </c>
      <c r="AO270" s="330"/>
      <c r="AQ270" s="370"/>
    </row>
    <row r="271" spans="1:43" s="329" customFormat="1" ht="15.75" thickBot="1" x14ac:dyDescent="0.25">
      <c r="A271" s="362" t="s">
        <v>654</v>
      </c>
      <c r="B271" s="398" t="s">
        <v>653</v>
      </c>
      <c r="C271" s="342" t="s">
        <v>779</v>
      </c>
      <c r="D271" s="328"/>
      <c r="E271" s="326">
        <v>11178619</v>
      </c>
      <c r="F271" s="326">
        <v>11685076</v>
      </c>
      <c r="G271" s="326">
        <v>3143011</v>
      </c>
      <c r="H271" s="326">
        <v>3330955</v>
      </c>
      <c r="I271" s="326">
        <v>8035608</v>
      </c>
      <c r="J271" s="530">
        <v>8354121</v>
      </c>
      <c r="K271" s="326">
        <v>0</v>
      </c>
      <c r="L271" s="326">
        <v>0</v>
      </c>
      <c r="M271" s="486">
        <v>42790.34</v>
      </c>
      <c r="N271" s="531">
        <v>43349.56</v>
      </c>
      <c r="O271" s="469">
        <v>98.5</v>
      </c>
      <c r="P271" s="469">
        <v>98.5</v>
      </c>
      <c r="Q271" s="486">
        <v>0</v>
      </c>
      <c r="R271" s="531">
        <v>0</v>
      </c>
      <c r="S271" s="486">
        <v>42148.5</v>
      </c>
      <c r="T271" s="536">
        <v>42699.3</v>
      </c>
      <c r="U271" s="327">
        <v>265.22000000000003</v>
      </c>
      <c r="V271" s="538">
        <v>273.66000000000003</v>
      </c>
      <c r="W271" s="357">
        <v>190.65</v>
      </c>
      <c r="X271" s="539">
        <v>195.65</v>
      </c>
      <c r="Y271" s="587">
        <v>0</v>
      </c>
      <c r="Z271" s="610">
        <v>0</v>
      </c>
      <c r="AA271" s="610">
        <v>0</v>
      </c>
      <c r="AB271" s="530" t="s">
        <v>0</v>
      </c>
      <c r="AC271" s="530" t="s">
        <v>0</v>
      </c>
      <c r="AD271" s="530">
        <v>1179.26</v>
      </c>
      <c r="AE271" s="609">
        <v>214.49</v>
      </c>
      <c r="AF271" s="530">
        <v>0</v>
      </c>
      <c r="AG271" s="530">
        <v>1667.41</v>
      </c>
      <c r="AH271" s="530">
        <v>52</v>
      </c>
      <c r="AI271" s="531">
        <v>42699.3</v>
      </c>
      <c r="AJ271" s="530">
        <v>0</v>
      </c>
      <c r="AK271" s="531">
        <v>0</v>
      </c>
      <c r="AL271" s="530">
        <v>50</v>
      </c>
      <c r="AM271" s="597">
        <v>42628.2</v>
      </c>
      <c r="AO271" s="330"/>
      <c r="AQ271" s="370"/>
    </row>
    <row r="272" spans="1:43" s="329" customFormat="1" ht="15.75" thickBot="1" x14ac:dyDescent="0.25">
      <c r="A272" s="362" t="s">
        <v>656</v>
      </c>
      <c r="B272" s="398" t="s">
        <v>655</v>
      </c>
      <c r="C272" s="342" t="s">
        <v>779</v>
      </c>
      <c r="D272" s="328"/>
      <c r="E272" s="326">
        <v>10125839</v>
      </c>
      <c r="F272" s="326">
        <v>10632749</v>
      </c>
      <c r="G272" s="326">
        <v>2820479</v>
      </c>
      <c r="H272" s="326">
        <v>2967063</v>
      </c>
      <c r="I272" s="326">
        <v>7305360</v>
      </c>
      <c r="J272" s="530">
        <v>7665686</v>
      </c>
      <c r="K272" s="326">
        <v>69060</v>
      </c>
      <c r="L272" s="326">
        <v>93483</v>
      </c>
      <c r="M272" s="486">
        <v>48364.41</v>
      </c>
      <c r="N272" s="531">
        <v>49151.839999999997</v>
      </c>
      <c r="O272" s="469">
        <v>98.75</v>
      </c>
      <c r="P272" s="469">
        <v>98.75</v>
      </c>
      <c r="Q272" s="486">
        <v>185</v>
      </c>
      <c r="R272" s="531">
        <v>189.3</v>
      </c>
      <c r="S272" s="486">
        <v>47944.9</v>
      </c>
      <c r="T272" s="536">
        <v>48726.7</v>
      </c>
      <c r="U272" s="327">
        <v>211.2</v>
      </c>
      <c r="V272" s="538">
        <v>218.21</v>
      </c>
      <c r="W272" s="357">
        <v>152.37</v>
      </c>
      <c r="X272" s="539">
        <v>157.32</v>
      </c>
      <c r="Y272" s="587">
        <v>0</v>
      </c>
      <c r="Z272" s="610">
        <v>0</v>
      </c>
      <c r="AA272" s="610">
        <v>0</v>
      </c>
      <c r="AB272" s="530" t="s">
        <v>0</v>
      </c>
      <c r="AC272" s="530" t="s">
        <v>0</v>
      </c>
      <c r="AD272" s="530">
        <v>1183.5</v>
      </c>
      <c r="AE272" s="609">
        <v>176.85</v>
      </c>
      <c r="AF272" s="530">
        <v>0</v>
      </c>
      <c r="AG272" s="530">
        <v>1578.56</v>
      </c>
      <c r="AH272" s="530">
        <v>118</v>
      </c>
      <c r="AI272" s="531">
        <v>48726.7</v>
      </c>
      <c r="AJ272" s="530">
        <v>0</v>
      </c>
      <c r="AK272" s="531">
        <v>0</v>
      </c>
      <c r="AL272" s="530">
        <v>94</v>
      </c>
      <c r="AM272" s="597">
        <v>48423.8</v>
      </c>
      <c r="AO272" s="330"/>
      <c r="AQ272" s="370"/>
    </row>
    <row r="273" spans="1:43" s="329" customFormat="1" ht="15.75" thickBot="1" x14ac:dyDescent="0.25">
      <c r="A273" s="362" t="s">
        <v>658</v>
      </c>
      <c r="B273" s="398" t="s">
        <v>657</v>
      </c>
      <c r="C273" s="342" t="s">
        <v>848</v>
      </c>
      <c r="D273" s="328"/>
      <c r="E273" s="326">
        <v>83362501</v>
      </c>
      <c r="F273" s="326">
        <v>89914019</v>
      </c>
      <c r="G273" s="326">
        <v>47037</v>
      </c>
      <c r="H273" s="326">
        <v>50875</v>
      </c>
      <c r="I273" s="326">
        <v>83315464</v>
      </c>
      <c r="J273" s="530">
        <v>89863144</v>
      </c>
      <c r="K273" s="326">
        <v>16395850</v>
      </c>
      <c r="L273" s="326">
        <v>15854426</v>
      </c>
      <c r="M273" s="486">
        <v>68934.7</v>
      </c>
      <c r="N273" s="531">
        <v>70458.899999999994</v>
      </c>
      <c r="O273" s="469">
        <v>98</v>
      </c>
      <c r="P273" s="469">
        <v>98.5</v>
      </c>
      <c r="Q273" s="486">
        <v>0</v>
      </c>
      <c r="R273" s="531">
        <v>0</v>
      </c>
      <c r="S273" s="486">
        <v>67556</v>
      </c>
      <c r="T273" s="536">
        <v>69402</v>
      </c>
      <c r="U273" s="327">
        <v>1233.98</v>
      </c>
      <c r="V273" s="538">
        <v>1295.55</v>
      </c>
      <c r="W273" s="357">
        <v>1233.28</v>
      </c>
      <c r="X273" s="539">
        <v>1294.82</v>
      </c>
      <c r="Y273" s="587">
        <v>2567874</v>
      </c>
      <c r="Z273" s="610">
        <v>37</v>
      </c>
      <c r="AA273" s="610">
        <v>3</v>
      </c>
      <c r="AB273" s="530" t="s">
        <v>0</v>
      </c>
      <c r="AC273" s="530" t="s">
        <v>0</v>
      </c>
      <c r="AD273" s="530">
        <v>0</v>
      </c>
      <c r="AE273" s="609">
        <v>98.33</v>
      </c>
      <c r="AF273" s="530">
        <v>77.62</v>
      </c>
      <c r="AG273" s="530">
        <v>1471.5</v>
      </c>
      <c r="AH273" s="530">
        <v>1</v>
      </c>
      <c r="AI273" s="531">
        <v>3589</v>
      </c>
      <c r="AJ273" s="530">
        <v>0</v>
      </c>
      <c r="AK273" s="531">
        <v>0</v>
      </c>
      <c r="AL273" s="530">
        <v>1</v>
      </c>
      <c r="AM273" s="597">
        <v>3589</v>
      </c>
      <c r="AO273" s="330"/>
      <c r="AQ273" s="370"/>
    </row>
    <row r="274" spans="1:43" s="329" customFormat="1" ht="15.75" thickBot="1" x14ac:dyDescent="0.25">
      <c r="A274" s="362" t="s">
        <v>660</v>
      </c>
      <c r="B274" s="398" t="s">
        <v>659</v>
      </c>
      <c r="C274" s="342" t="s">
        <v>779</v>
      </c>
      <c r="D274" s="328"/>
      <c r="E274" s="326">
        <v>8139434</v>
      </c>
      <c r="F274" s="326">
        <v>8432285</v>
      </c>
      <c r="G274" s="326">
        <v>537437</v>
      </c>
      <c r="H274" s="326">
        <v>557575</v>
      </c>
      <c r="I274" s="326">
        <v>7601997</v>
      </c>
      <c r="J274" s="530">
        <v>7874710</v>
      </c>
      <c r="K274" s="326">
        <v>176000</v>
      </c>
      <c r="L274" s="326">
        <v>176000</v>
      </c>
      <c r="M274" s="486">
        <v>36982.400000000001</v>
      </c>
      <c r="N274" s="531">
        <v>37397.1</v>
      </c>
      <c r="O274" s="469">
        <v>98.5</v>
      </c>
      <c r="P274" s="469">
        <v>98.5</v>
      </c>
      <c r="Q274" s="486">
        <v>462.5</v>
      </c>
      <c r="R274" s="531">
        <v>481.9</v>
      </c>
      <c r="S274" s="486">
        <v>36890.199999999997</v>
      </c>
      <c r="T274" s="536">
        <v>37318</v>
      </c>
      <c r="U274" s="327">
        <v>220.64</v>
      </c>
      <c r="V274" s="538">
        <v>225.96</v>
      </c>
      <c r="W274" s="357">
        <v>206.07</v>
      </c>
      <c r="X274" s="539">
        <v>211.02</v>
      </c>
      <c r="Y274" s="587">
        <v>0</v>
      </c>
      <c r="Z274" s="610">
        <v>0</v>
      </c>
      <c r="AA274" s="610">
        <v>0</v>
      </c>
      <c r="AB274" s="530" t="s">
        <v>0</v>
      </c>
      <c r="AC274" s="530" t="s">
        <v>0</v>
      </c>
      <c r="AD274" s="530">
        <v>1331.55</v>
      </c>
      <c r="AE274" s="609">
        <v>224.57</v>
      </c>
      <c r="AF274" s="530">
        <v>0</v>
      </c>
      <c r="AG274" s="530">
        <v>1782.08</v>
      </c>
      <c r="AH274" s="530">
        <v>4</v>
      </c>
      <c r="AI274" s="531">
        <v>13507.5</v>
      </c>
      <c r="AJ274" s="530">
        <v>0</v>
      </c>
      <c r="AK274" s="531">
        <v>0</v>
      </c>
      <c r="AL274" s="530">
        <v>4</v>
      </c>
      <c r="AM274" s="597">
        <v>13507.5</v>
      </c>
      <c r="AO274" s="330"/>
      <c r="AQ274" s="370"/>
    </row>
    <row r="275" spans="1:43" s="329" customFormat="1" ht="15.75" thickBot="1" x14ac:dyDescent="0.25">
      <c r="A275" s="362" t="s">
        <v>662</v>
      </c>
      <c r="B275" s="398" t="s">
        <v>661</v>
      </c>
      <c r="C275" s="342" t="s">
        <v>951</v>
      </c>
      <c r="D275" s="328"/>
      <c r="E275" s="326">
        <v>85390825</v>
      </c>
      <c r="F275" s="326">
        <v>89928144</v>
      </c>
      <c r="G275" s="326">
        <v>0</v>
      </c>
      <c r="H275" s="326">
        <v>0</v>
      </c>
      <c r="I275" s="326">
        <v>85390825</v>
      </c>
      <c r="J275" s="530">
        <v>89928144</v>
      </c>
      <c r="K275" s="326">
        <v>620833</v>
      </c>
      <c r="L275" s="326">
        <v>606111</v>
      </c>
      <c r="M275" s="486">
        <v>71282</v>
      </c>
      <c r="N275" s="531">
        <v>72189.3</v>
      </c>
      <c r="O275" s="469">
        <v>99</v>
      </c>
      <c r="P275" s="469">
        <v>99</v>
      </c>
      <c r="Q275" s="486">
        <v>0</v>
      </c>
      <c r="R275" s="531">
        <v>0</v>
      </c>
      <c r="S275" s="486">
        <v>70569.2</v>
      </c>
      <c r="T275" s="536">
        <v>71467.399999999994</v>
      </c>
      <c r="U275" s="327">
        <v>1210.03</v>
      </c>
      <c r="V275" s="538">
        <v>1258.31</v>
      </c>
      <c r="W275" s="357">
        <v>1210.03</v>
      </c>
      <c r="X275" s="539">
        <v>1258.31</v>
      </c>
      <c r="Y275" s="587">
        <v>1729511</v>
      </c>
      <c r="Z275" s="610">
        <v>24.199998880608504</v>
      </c>
      <c r="AA275" s="610">
        <v>2</v>
      </c>
      <c r="AB275" s="530" t="s">
        <v>0</v>
      </c>
      <c r="AC275" s="530" t="s">
        <v>0</v>
      </c>
      <c r="AD275" s="530">
        <v>280.02</v>
      </c>
      <c r="AE275" s="609">
        <v>0</v>
      </c>
      <c r="AF275" s="530">
        <v>0</v>
      </c>
      <c r="AG275" s="530">
        <v>1538.33</v>
      </c>
      <c r="AH275" s="530">
        <v>0</v>
      </c>
      <c r="AI275" s="531">
        <v>0</v>
      </c>
      <c r="AJ275" s="530">
        <v>0</v>
      </c>
      <c r="AK275" s="531">
        <v>0</v>
      </c>
      <c r="AL275" s="530">
        <v>0</v>
      </c>
      <c r="AM275" s="597">
        <v>0</v>
      </c>
      <c r="AO275" s="330"/>
      <c r="AQ275" s="370"/>
    </row>
    <row r="276" spans="1:43" s="329" customFormat="1" ht="15.75" thickBot="1" x14ac:dyDescent="0.25">
      <c r="A276" s="362" t="s">
        <v>664</v>
      </c>
      <c r="B276" s="398" t="s">
        <v>663</v>
      </c>
      <c r="C276" s="342" t="s">
        <v>779</v>
      </c>
      <c r="D276" s="328"/>
      <c r="E276" s="326">
        <v>8069026</v>
      </c>
      <c r="F276" s="326">
        <v>8568999</v>
      </c>
      <c r="G276" s="326">
        <v>1038628</v>
      </c>
      <c r="H276" s="326">
        <v>1099953</v>
      </c>
      <c r="I276" s="326">
        <v>7030398</v>
      </c>
      <c r="J276" s="530">
        <v>7469046</v>
      </c>
      <c r="K276" s="326">
        <v>326840</v>
      </c>
      <c r="L276" s="326">
        <v>782840</v>
      </c>
      <c r="M276" s="486">
        <v>44448.1</v>
      </c>
      <c r="N276" s="531">
        <v>45785.2</v>
      </c>
      <c r="O276" s="469">
        <v>98.9</v>
      </c>
      <c r="P276" s="469">
        <v>98.94</v>
      </c>
      <c r="Q276" s="486">
        <v>0</v>
      </c>
      <c r="R276" s="531">
        <v>0</v>
      </c>
      <c r="S276" s="486">
        <v>43959.199999999997</v>
      </c>
      <c r="T276" s="536">
        <v>45299.9</v>
      </c>
      <c r="U276" s="327">
        <v>183.56</v>
      </c>
      <c r="V276" s="538">
        <v>189.16</v>
      </c>
      <c r="W276" s="357">
        <v>159.93</v>
      </c>
      <c r="X276" s="539">
        <v>164.88</v>
      </c>
      <c r="Y276" s="587">
        <v>0</v>
      </c>
      <c r="Z276" s="610">
        <v>0</v>
      </c>
      <c r="AA276" s="610">
        <v>0</v>
      </c>
      <c r="AB276" s="530" t="s">
        <v>0</v>
      </c>
      <c r="AC276" s="530" t="s">
        <v>0</v>
      </c>
      <c r="AD276" s="530">
        <v>1178.82</v>
      </c>
      <c r="AE276" s="609">
        <v>157.15</v>
      </c>
      <c r="AF276" s="530">
        <v>73.349999999999994</v>
      </c>
      <c r="AG276" s="530">
        <v>1598.48</v>
      </c>
      <c r="AH276" s="530">
        <v>40</v>
      </c>
      <c r="AI276" s="531">
        <v>27453.200000000001</v>
      </c>
      <c r="AJ276" s="530">
        <v>0</v>
      </c>
      <c r="AK276" s="531">
        <v>0</v>
      </c>
      <c r="AL276" s="530">
        <v>35</v>
      </c>
      <c r="AM276" s="597">
        <v>27407.1</v>
      </c>
      <c r="AO276" s="330"/>
      <c r="AQ276" s="370"/>
    </row>
    <row r="277" spans="1:43" s="329" customFormat="1" ht="15.75" thickBot="1" x14ac:dyDescent="0.25">
      <c r="A277" s="362" t="s">
        <v>665</v>
      </c>
      <c r="B277" s="398" t="s">
        <v>560</v>
      </c>
      <c r="C277" s="342" t="s">
        <v>780</v>
      </c>
      <c r="D277" s="328"/>
      <c r="E277" s="326">
        <v>85109095</v>
      </c>
      <c r="F277" s="326">
        <v>96629136</v>
      </c>
      <c r="G277" s="326">
        <v>2223020</v>
      </c>
      <c r="H277" s="326">
        <v>7097585</v>
      </c>
      <c r="I277" s="326">
        <v>82886075</v>
      </c>
      <c r="J277" s="530">
        <v>89531551</v>
      </c>
      <c r="K277" s="326">
        <v>158100</v>
      </c>
      <c r="L277" s="326">
        <v>162318</v>
      </c>
      <c r="M277" s="486">
        <v>70869.099999999991</v>
      </c>
      <c r="N277" s="531">
        <v>72545.5</v>
      </c>
      <c r="O277" s="469">
        <v>98</v>
      </c>
      <c r="P277" s="469">
        <v>98.5</v>
      </c>
      <c r="Q277" s="486">
        <v>94.1</v>
      </c>
      <c r="R277" s="531">
        <v>94.1</v>
      </c>
      <c r="S277" s="486">
        <v>69545.8</v>
      </c>
      <c r="T277" s="536">
        <v>71551.399999999994</v>
      </c>
      <c r="U277" s="327">
        <v>1223.78</v>
      </c>
      <c r="V277" s="538">
        <v>1350.49</v>
      </c>
      <c r="W277" s="357">
        <v>1191.82</v>
      </c>
      <c r="X277" s="539">
        <v>1251.29</v>
      </c>
      <c r="Y277" s="587">
        <v>2558291.69</v>
      </c>
      <c r="Z277" s="610">
        <v>35.754600049754444</v>
      </c>
      <c r="AA277" s="610">
        <v>3</v>
      </c>
      <c r="AB277" s="530" t="s">
        <v>0</v>
      </c>
      <c r="AC277" s="530" t="s">
        <v>0</v>
      </c>
      <c r="AD277" s="530">
        <v>0</v>
      </c>
      <c r="AE277" s="609">
        <v>170.27</v>
      </c>
      <c r="AF277" s="530">
        <v>70.59</v>
      </c>
      <c r="AG277" s="530">
        <v>1591.35</v>
      </c>
      <c r="AH277" s="530">
        <v>20</v>
      </c>
      <c r="AI277" s="531">
        <v>71551.399999999994</v>
      </c>
      <c r="AJ277" s="530">
        <v>0</v>
      </c>
      <c r="AK277" s="531">
        <v>0</v>
      </c>
      <c r="AL277" s="530">
        <v>19</v>
      </c>
      <c r="AM277" s="597">
        <v>71503.299999999988</v>
      </c>
      <c r="AO277" s="330"/>
      <c r="AQ277" s="370"/>
    </row>
    <row r="278" spans="1:43" s="329" customFormat="1" ht="15.75" thickBot="1" x14ac:dyDescent="0.25">
      <c r="A278" s="362" t="s">
        <v>667</v>
      </c>
      <c r="B278" s="398" t="s">
        <v>666</v>
      </c>
      <c r="C278" s="342" t="s">
        <v>848</v>
      </c>
      <c r="D278" s="328"/>
      <c r="E278" s="326">
        <v>74337766</v>
      </c>
      <c r="F278" s="326">
        <v>80491000</v>
      </c>
      <c r="G278" s="326">
        <v>31000</v>
      </c>
      <c r="H278" s="326">
        <v>31000</v>
      </c>
      <c r="I278" s="326">
        <v>74306766</v>
      </c>
      <c r="J278" s="530">
        <v>80460000</v>
      </c>
      <c r="K278" s="326">
        <v>29061605</v>
      </c>
      <c r="L278" s="326">
        <v>29168112</v>
      </c>
      <c r="M278" s="486">
        <v>61020.53</v>
      </c>
      <c r="N278" s="531">
        <v>61954.9</v>
      </c>
      <c r="O278" s="469">
        <v>95</v>
      </c>
      <c r="P278" s="469">
        <v>96.5</v>
      </c>
      <c r="Q278" s="486">
        <v>0</v>
      </c>
      <c r="R278" s="531">
        <v>0</v>
      </c>
      <c r="S278" s="486">
        <v>57969.5</v>
      </c>
      <c r="T278" s="536">
        <v>59786.5</v>
      </c>
      <c r="U278" s="327">
        <v>1282.3599999999999</v>
      </c>
      <c r="V278" s="538">
        <v>1346.31</v>
      </c>
      <c r="W278" s="357">
        <v>1281.83</v>
      </c>
      <c r="X278" s="539">
        <v>1345.79</v>
      </c>
      <c r="Y278" s="587">
        <v>2298791</v>
      </c>
      <c r="Z278" s="610">
        <v>38.4500012544638</v>
      </c>
      <c r="AA278" s="610">
        <v>3</v>
      </c>
      <c r="AB278" s="530" t="s">
        <v>0</v>
      </c>
      <c r="AC278" s="530" t="s">
        <v>0</v>
      </c>
      <c r="AD278" s="530">
        <v>0</v>
      </c>
      <c r="AE278" s="609">
        <v>162.30000000000001</v>
      </c>
      <c r="AF278" s="530">
        <v>59.95</v>
      </c>
      <c r="AG278" s="530">
        <v>1568.56</v>
      </c>
      <c r="AH278" s="530">
        <v>1</v>
      </c>
      <c r="AI278" s="531">
        <v>3238.7</v>
      </c>
      <c r="AJ278" s="530">
        <v>0</v>
      </c>
      <c r="AK278" s="531">
        <v>0</v>
      </c>
      <c r="AL278" s="530">
        <v>1</v>
      </c>
      <c r="AM278" s="597">
        <v>3238.7</v>
      </c>
      <c r="AO278" s="330"/>
      <c r="AQ278" s="370"/>
    </row>
    <row r="279" spans="1:43" s="329" customFormat="1" ht="15.75" thickBot="1" x14ac:dyDescent="0.25">
      <c r="A279" s="362" t="s">
        <v>669</v>
      </c>
      <c r="B279" s="398" t="s">
        <v>668</v>
      </c>
      <c r="C279" s="342" t="s">
        <v>779</v>
      </c>
      <c r="D279" s="328"/>
      <c r="E279" s="326">
        <v>3381222</v>
      </c>
      <c r="F279" s="326">
        <v>3517258</v>
      </c>
      <c r="G279" s="326">
        <v>0</v>
      </c>
      <c r="H279" s="326">
        <v>0</v>
      </c>
      <c r="I279" s="326">
        <v>3381222</v>
      </c>
      <c r="J279" s="530">
        <v>3517258</v>
      </c>
      <c r="K279" s="326">
        <v>0</v>
      </c>
      <c r="L279" s="326">
        <v>0</v>
      </c>
      <c r="M279" s="486">
        <v>21352.5</v>
      </c>
      <c r="N279" s="531">
        <v>21545.200000000001</v>
      </c>
      <c r="O279" s="469">
        <v>97.899999999999991</v>
      </c>
      <c r="P279" s="469">
        <v>97.899999999999991</v>
      </c>
      <c r="Q279" s="486">
        <v>0</v>
      </c>
      <c r="R279" s="531">
        <v>0</v>
      </c>
      <c r="S279" s="486">
        <v>20904</v>
      </c>
      <c r="T279" s="536">
        <v>21093</v>
      </c>
      <c r="U279" s="327">
        <v>161.75</v>
      </c>
      <c r="V279" s="538">
        <v>166.75</v>
      </c>
      <c r="W279" s="357">
        <v>161.75</v>
      </c>
      <c r="X279" s="539">
        <v>166.75</v>
      </c>
      <c r="Y279" s="587">
        <v>0</v>
      </c>
      <c r="Z279" s="610">
        <v>0</v>
      </c>
      <c r="AA279" s="610">
        <v>0</v>
      </c>
      <c r="AB279" s="530" t="s">
        <v>0</v>
      </c>
      <c r="AC279" s="530" t="s">
        <v>0</v>
      </c>
      <c r="AD279" s="530">
        <v>1142.54</v>
      </c>
      <c r="AE279" s="609">
        <v>181.16</v>
      </c>
      <c r="AF279" s="530">
        <v>71.56</v>
      </c>
      <c r="AG279" s="530">
        <v>1562.01</v>
      </c>
      <c r="AH279" s="530">
        <v>0</v>
      </c>
      <c r="AI279" s="531">
        <v>0</v>
      </c>
      <c r="AJ279" s="530">
        <v>0</v>
      </c>
      <c r="AK279" s="531">
        <v>0</v>
      </c>
      <c r="AL279" s="530">
        <v>0</v>
      </c>
      <c r="AM279" s="597">
        <v>0</v>
      </c>
      <c r="AO279" s="330"/>
      <c r="AQ279" s="370"/>
    </row>
    <row r="280" spans="1:43" s="329" customFormat="1" ht="15.75" thickBot="1" x14ac:dyDescent="0.25">
      <c r="A280" s="362" t="s">
        <v>671</v>
      </c>
      <c r="B280" s="398" t="s">
        <v>670</v>
      </c>
      <c r="C280" s="342" t="s">
        <v>779</v>
      </c>
      <c r="D280" s="328"/>
      <c r="E280" s="326">
        <v>8133157</v>
      </c>
      <c r="F280" s="326">
        <v>8485739</v>
      </c>
      <c r="G280" s="326">
        <v>790257</v>
      </c>
      <c r="H280" s="326">
        <v>838039</v>
      </c>
      <c r="I280" s="326">
        <v>7342900</v>
      </c>
      <c r="J280" s="530">
        <v>7647700</v>
      </c>
      <c r="K280" s="326">
        <v>0</v>
      </c>
      <c r="L280" s="326">
        <v>0</v>
      </c>
      <c r="M280" s="486">
        <v>37230.5</v>
      </c>
      <c r="N280" s="531">
        <v>37823.699999999997</v>
      </c>
      <c r="O280" s="469">
        <v>99.3</v>
      </c>
      <c r="P280" s="469">
        <v>99.3</v>
      </c>
      <c r="Q280" s="486">
        <v>0</v>
      </c>
      <c r="R280" s="531">
        <v>0</v>
      </c>
      <c r="S280" s="486">
        <v>36969.9</v>
      </c>
      <c r="T280" s="536">
        <v>37558.9</v>
      </c>
      <c r="U280" s="327">
        <v>219.99</v>
      </c>
      <c r="V280" s="538">
        <v>225.93</v>
      </c>
      <c r="W280" s="357">
        <v>198.62</v>
      </c>
      <c r="X280" s="539">
        <v>203.62</v>
      </c>
      <c r="Y280" s="587">
        <v>0</v>
      </c>
      <c r="Z280" s="610">
        <v>0</v>
      </c>
      <c r="AA280" s="610">
        <v>0</v>
      </c>
      <c r="AB280" s="530" t="s">
        <v>0</v>
      </c>
      <c r="AC280" s="530" t="s">
        <v>0</v>
      </c>
      <c r="AD280" s="530">
        <v>1331.55</v>
      </c>
      <c r="AE280" s="609">
        <v>224.57</v>
      </c>
      <c r="AF280" s="530">
        <v>0</v>
      </c>
      <c r="AG280" s="530">
        <v>1782.05</v>
      </c>
      <c r="AH280" s="530">
        <v>22</v>
      </c>
      <c r="AI280" s="531">
        <v>37558.9</v>
      </c>
      <c r="AJ280" s="530">
        <v>0</v>
      </c>
      <c r="AK280" s="531">
        <v>0</v>
      </c>
      <c r="AL280" s="530">
        <v>21</v>
      </c>
      <c r="AM280" s="597">
        <v>37786.300000000003</v>
      </c>
      <c r="AO280" s="330"/>
      <c r="AQ280" s="370"/>
    </row>
    <row r="281" spans="1:43" s="329" customFormat="1" ht="15.75" thickBot="1" x14ac:dyDescent="0.25">
      <c r="A281" s="362" t="s">
        <v>673</v>
      </c>
      <c r="B281" s="398" t="s">
        <v>672</v>
      </c>
      <c r="C281" s="342" t="s">
        <v>779</v>
      </c>
      <c r="D281" s="328"/>
      <c r="E281" s="326">
        <v>6334397</v>
      </c>
      <c r="F281" s="326">
        <v>6877088</v>
      </c>
      <c r="G281" s="326">
        <v>640316</v>
      </c>
      <c r="H281" s="326">
        <v>721233</v>
      </c>
      <c r="I281" s="326">
        <v>5694081</v>
      </c>
      <c r="J281" s="530">
        <v>6155855</v>
      </c>
      <c r="K281" s="326">
        <v>19860</v>
      </c>
      <c r="L281" s="326">
        <v>23860</v>
      </c>
      <c r="M281" s="486">
        <v>39766.5</v>
      </c>
      <c r="N281" s="531">
        <v>41361.89</v>
      </c>
      <c r="O281" s="469">
        <v>98</v>
      </c>
      <c r="P281" s="469">
        <v>98.5</v>
      </c>
      <c r="Q281" s="486">
        <v>101.7</v>
      </c>
      <c r="R281" s="531">
        <v>101.7</v>
      </c>
      <c r="S281" s="486">
        <v>39072.9</v>
      </c>
      <c r="T281" s="536">
        <v>40843.199999999997</v>
      </c>
      <c r="U281" s="327">
        <v>162.12</v>
      </c>
      <c r="V281" s="538">
        <v>168.38</v>
      </c>
      <c r="W281" s="357">
        <v>145.72999999999999</v>
      </c>
      <c r="X281" s="539">
        <v>150.72</v>
      </c>
      <c r="Y281" s="587">
        <v>0</v>
      </c>
      <c r="Z281" s="610">
        <v>0</v>
      </c>
      <c r="AA281" s="610">
        <v>0</v>
      </c>
      <c r="AB281" s="530" t="s">
        <v>0</v>
      </c>
      <c r="AC281" s="530" t="s">
        <v>0</v>
      </c>
      <c r="AD281" s="530">
        <v>1124.79</v>
      </c>
      <c r="AE281" s="609">
        <v>181.81</v>
      </c>
      <c r="AF281" s="530">
        <v>81.569999999999993</v>
      </c>
      <c r="AG281" s="530">
        <v>1556.55</v>
      </c>
      <c r="AH281" s="530">
        <v>50</v>
      </c>
      <c r="AI281" s="531">
        <v>25876.3</v>
      </c>
      <c r="AJ281" s="530">
        <v>0</v>
      </c>
      <c r="AK281" s="531">
        <v>0</v>
      </c>
      <c r="AL281" s="530">
        <v>42</v>
      </c>
      <c r="AM281" s="597">
        <v>25610.2</v>
      </c>
      <c r="AO281" s="330"/>
      <c r="AQ281" s="370"/>
    </row>
    <row r="282" spans="1:43" s="329" customFormat="1" ht="15.75" thickBot="1" x14ac:dyDescent="0.25">
      <c r="A282" s="362" t="s">
        <v>675</v>
      </c>
      <c r="B282" s="398" t="s">
        <v>674</v>
      </c>
      <c r="C282" s="342" t="s">
        <v>779</v>
      </c>
      <c r="D282" s="328"/>
      <c r="E282" s="326">
        <v>10063735</v>
      </c>
      <c r="F282" s="326">
        <v>10629975</v>
      </c>
      <c r="G282" s="326">
        <v>2802245</v>
      </c>
      <c r="H282" s="326">
        <v>3003641</v>
      </c>
      <c r="I282" s="326">
        <v>7261490</v>
      </c>
      <c r="J282" s="530">
        <v>7626334</v>
      </c>
      <c r="K282" s="326">
        <v>0</v>
      </c>
      <c r="L282" s="326">
        <v>0</v>
      </c>
      <c r="M282" s="486">
        <v>47268.1</v>
      </c>
      <c r="N282" s="531">
        <v>48093.3</v>
      </c>
      <c r="O282" s="469">
        <v>99</v>
      </c>
      <c r="P282" s="469">
        <v>99</v>
      </c>
      <c r="Q282" s="486">
        <v>1.6</v>
      </c>
      <c r="R282" s="531">
        <v>1.6</v>
      </c>
      <c r="S282" s="486">
        <v>46797</v>
      </c>
      <c r="T282" s="536">
        <v>47614</v>
      </c>
      <c r="U282" s="327">
        <v>215.05</v>
      </c>
      <c r="V282" s="538">
        <v>223.25</v>
      </c>
      <c r="W282" s="357">
        <v>155.16999999999999</v>
      </c>
      <c r="X282" s="539">
        <v>160.16999999999999</v>
      </c>
      <c r="Y282" s="587">
        <v>0</v>
      </c>
      <c r="Z282" s="610">
        <v>0</v>
      </c>
      <c r="AA282" s="610">
        <v>0</v>
      </c>
      <c r="AB282" s="530" t="s">
        <v>0</v>
      </c>
      <c r="AC282" s="530" t="s">
        <v>0</v>
      </c>
      <c r="AD282" s="530">
        <v>1267.92</v>
      </c>
      <c r="AE282" s="609">
        <v>176.28</v>
      </c>
      <c r="AF282" s="530">
        <v>81.569999999999993</v>
      </c>
      <c r="AG282" s="530">
        <v>1749.02</v>
      </c>
      <c r="AH282" s="530">
        <v>50</v>
      </c>
      <c r="AI282" s="531">
        <v>47614</v>
      </c>
      <c r="AJ282" s="530">
        <v>0</v>
      </c>
      <c r="AK282" s="531">
        <v>0</v>
      </c>
      <c r="AL282" s="530">
        <v>46</v>
      </c>
      <c r="AM282" s="597">
        <v>47373.2</v>
      </c>
      <c r="AO282" s="330"/>
      <c r="AQ282" s="370"/>
    </row>
    <row r="283" spans="1:43" s="329" customFormat="1" ht="15.75" thickBot="1" x14ac:dyDescent="0.25">
      <c r="A283" s="362" t="s">
        <v>676</v>
      </c>
      <c r="B283" s="398" t="s">
        <v>382</v>
      </c>
      <c r="C283" s="342" t="s">
        <v>780</v>
      </c>
      <c r="D283" s="328"/>
      <c r="E283" s="326">
        <v>59130115</v>
      </c>
      <c r="F283" s="326">
        <v>63413145</v>
      </c>
      <c r="G283" s="326">
        <v>3489389</v>
      </c>
      <c r="H283" s="326">
        <v>4003073</v>
      </c>
      <c r="I283" s="326">
        <v>55640726</v>
      </c>
      <c r="J283" s="530">
        <v>59410072</v>
      </c>
      <c r="K283" s="326">
        <v>55218</v>
      </c>
      <c r="L283" s="326">
        <v>57218</v>
      </c>
      <c r="M283" s="486">
        <v>47376.2</v>
      </c>
      <c r="N283" s="531">
        <v>48900.5</v>
      </c>
      <c r="O283" s="469">
        <v>98.75</v>
      </c>
      <c r="P283" s="469">
        <v>99</v>
      </c>
      <c r="Q283" s="486">
        <v>201.3</v>
      </c>
      <c r="R283" s="531">
        <v>201.3</v>
      </c>
      <c r="S283" s="486">
        <v>46985.3</v>
      </c>
      <c r="T283" s="536">
        <v>48612.800000000003</v>
      </c>
      <c r="U283" s="327">
        <v>1258.48</v>
      </c>
      <c r="V283" s="538">
        <v>1304.45</v>
      </c>
      <c r="W283" s="357">
        <v>1184.21</v>
      </c>
      <c r="X283" s="539">
        <v>1222.0999999999999</v>
      </c>
      <c r="Y283" s="587">
        <v>1151355</v>
      </c>
      <c r="Z283" s="610">
        <v>23.684194286278508</v>
      </c>
      <c r="AA283" s="610">
        <v>2</v>
      </c>
      <c r="AB283" s="530" t="s">
        <v>0</v>
      </c>
      <c r="AC283" s="530" t="s">
        <v>0</v>
      </c>
      <c r="AD283" s="530">
        <v>0</v>
      </c>
      <c r="AE283" s="609">
        <v>189.6</v>
      </c>
      <c r="AF283" s="530">
        <v>94.52</v>
      </c>
      <c r="AG283" s="530">
        <v>1588.57</v>
      </c>
      <c r="AH283" s="530">
        <v>29</v>
      </c>
      <c r="AI283" s="531">
        <v>48612.800000000003</v>
      </c>
      <c r="AJ283" s="530">
        <v>0</v>
      </c>
      <c r="AK283" s="531">
        <v>0</v>
      </c>
      <c r="AL283" s="530">
        <v>28</v>
      </c>
      <c r="AM283" s="597">
        <v>48575.3</v>
      </c>
      <c r="AO283" s="330"/>
      <c r="AQ283" s="370"/>
    </row>
    <row r="284" spans="1:43" s="329" customFormat="1" ht="15.75" thickBot="1" x14ac:dyDescent="0.25">
      <c r="A284" s="362" t="s">
        <v>678</v>
      </c>
      <c r="B284" s="398" t="s">
        <v>677</v>
      </c>
      <c r="C284" s="342" t="s">
        <v>779</v>
      </c>
      <c r="D284" s="328"/>
      <c r="E284" s="326">
        <v>8294063</v>
      </c>
      <c r="F284" s="326">
        <v>8829023</v>
      </c>
      <c r="G284" s="326">
        <v>1439263</v>
      </c>
      <c r="H284" s="326">
        <v>1599733</v>
      </c>
      <c r="I284" s="326">
        <v>6854800</v>
      </c>
      <c r="J284" s="530">
        <v>7229290</v>
      </c>
      <c r="K284" s="326">
        <v>0</v>
      </c>
      <c r="L284" s="326">
        <v>0</v>
      </c>
      <c r="M284" s="486">
        <v>46633.8</v>
      </c>
      <c r="N284" s="531">
        <v>47326.6</v>
      </c>
      <c r="O284" s="469">
        <v>96.3</v>
      </c>
      <c r="P284" s="469">
        <v>96.899999999999991</v>
      </c>
      <c r="Q284" s="486">
        <v>0</v>
      </c>
      <c r="R284" s="531">
        <v>0</v>
      </c>
      <c r="S284" s="486">
        <v>44908.3</v>
      </c>
      <c r="T284" s="536">
        <v>45859.5</v>
      </c>
      <c r="U284" s="327">
        <v>184.69</v>
      </c>
      <c r="V284" s="538">
        <v>192.52</v>
      </c>
      <c r="W284" s="357">
        <v>152.63999999999999</v>
      </c>
      <c r="X284" s="539">
        <v>157.63999999999999</v>
      </c>
      <c r="Y284" s="587">
        <v>0</v>
      </c>
      <c r="Z284" s="610">
        <v>0</v>
      </c>
      <c r="AA284" s="610">
        <v>0</v>
      </c>
      <c r="AB284" s="530" t="s">
        <v>0</v>
      </c>
      <c r="AC284" s="530" t="s">
        <v>0</v>
      </c>
      <c r="AD284" s="530">
        <v>1163.7</v>
      </c>
      <c r="AE284" s="609">
        <v>157.05000000000001</v>
      </c>
      <c r="AF284" s="530">
        <v>69.03</v>
      </c>
      <c r="AG284" s="530">
        <v>1582.3</v>
      </c>
      <c r="AH284" s="530">
        <v>27</v>
      </c>
      <c r="AI284" s="531">
        <v>29326.2</v>
      </c>
      <c r="AJ284" s="530">
        <v>0</v>
      </c>
      <c r="AK284" s="531">
        <v>0</v>
      </c>
      <c r="AL284" s="530">
        <v>27</v>
      </c>
      <c r="AM284" s="597">
        <v>29326.2</v>
      </c>
      <c r="AO284" s="330"/>
      <c r="AQ284" s="370"/>
    </row>
    <row r="285" spans="1:43" s="329" customFormat="1" ht="15.75" thickBot="1" x14ac:dyDescent="0.25">
      <c r="A285" s="362" t="s">
        <v>680</v>
      </c>
      <c r="B285" s="398" t="s">
        <v>679</v>
      </c>
      <c r="C285" s="342" t="s">
        <v>779</v>
      </c>
      <c r="D285" s="328"/>
      <c r="E285" s="326">
        <v>7747418</v>
      </c>
      <c r="F285" s="326">
        <v>8150482</v>
      </c>
      <c r="G285" s="326">
        <v>1343687</v>
      </c>
      <c r="H285" s="326">
        <v>1403513</v>
      </c>
      <c r="I285" s="326">
        <v>6403731</v>
      </c>
      <c r="J285" s="530">
        <v>6746969</v>
      </c>
      <c r="K285" s="326">
        <v>0</v>
      </c>
      <c r="L285" s="326">
        <v>0</v>
      </c>
      <c r="M285" s="486">
        <v>46375.6</v>
      </c>
      <c r="N285" s="531">
        <v>47264.800000000003</v>
      </c>
      <c r="O285" s="469">
        <v>98.5</v>
      </c>
      <c r="P285" s="469">
        <v>98.5</v>
      </c>
      <c r="Q285" s="486">
        <v>759</v>
      </c>
      <c r="R285" s="531">
        <v>759.3</v>
      </c>
      <c r="S285" s="486">
        <v>46439</v>
      </c>
      <c r="T285" s="536">
        <v>47315.1</v>
      </c>
      <c r="U285" s="327">
        <v>166.83</v>
      </c>
      <c r="V285" s="538">
        <v>172.26</v>
      </c>
      <c r="W285" s="357">
        <v>137.9</v>
      </c>
      <c r="X285" s="539">
        <v>142.6</v>
      </c>
      <c r="Y285" s="587">
        <v>0</v>
      </c>
      <c r="Z285" s="610">
        <v>0</v>
      </c>
      <c r="AA285" s="610">
        <v>0</v>
      </c>
      <c r="AB285" s="530" t="s">
        <v>0</v>
      </c>
      <c r="AC285" s="530" t="s">
        <v>0</v>
      </c>
      <c r="AD285" s="530">
        <v>1133.0999999999999</v>
      </c>
      <c r="AE285" s="609">
        <v>165.46</v>
      </c>
      <c r="AF285" s="530">
        <v>63.84</v>
      </c>
      <c r="AG285" s="530">
        <v>1534.6599999999999</v>
      </c>
      <c r="AH285" s="530">
        <v>58</v>
      </c>
      <c r="AI285" s="531">
        <v>47315</v>
      </c>
      <c r="AJ285" s="530">
        <v>0</v>
      </c>
      <c r="AK285" s="531">
        <v>0</v>
      </c>
      <c r="AL285" s="530">
        <v>51</v>
      </c>
      <c r="AM285" s="597">
        <v>47079</v>
      </c>
      <c r="AO285" s="330"/>
      <c r="AQ285" s="370"/>
    </row>
    <row r="286" spans="1:43" s="329" customFormat="1" ht="15.75" thickBot="1" x14ac:dyDescent="0.25">
      <c r="A286" s="362" t="s">
        <v>682</v>
      </c>
      <c r="B286" s="398" t="s">
        <v>681</v>
      </c>
      <c r="C286" s="342" t="s">
        <v>779</v>
      </c>
      <c r="D286" s="328"/>
      <c r="E286" s="326">
        <v>5022699</v>
      </c>
      <c r="F286" s="326">
        <v>5363249</v>
      </c>
      <c r="G286" s="326">
        <v>1702503</v>
      </c>
      <c r="H286" s="326">
        <v>1807702</v>
      </c>
      <c r="I286" s="326">
        <v>3320196</v>
      </c>
      <c r="J286" s="530">
        <v>3555547</v>
      </c>
      <c r="K286" s="326">
        <v>0</v>
      </c>
      <c r="L286" s="326">
        <v>0</v>
      </c>
      <c r="M286" s="486">
        <v>31827.4</v>
      </c>
      <c r="N286" s="531">
        <v>32540.400000000001</v>
      </c>
      <c r="O286" s="469">
        <v>98.5</v>
      </c>
      <c r="P286" s="469">
        <v>98.5</v>
      </c>
      <c r="Q286" s="486">
        <v>465</v>
      </c>
      <c r="R286" s="531">
        <v>460</v>
      </c>
      <c r="S286" s="486">
        <v>31815</v>
      </c>
      <c r="T286" s="536">
        <v>32512.3</v>
      </c>
      <c r="U286" s="327">
        <v>157.87</v>
      </c>
      <c r="V286" s="538">
        <v>164.96</v>
      </c>
      <c r="W286" s="357">
        <v>104.36</v>
      </c>
      <c r="X286" s="539">
        <v>109.36</v>
      </c>
      <c r="Y286" s="587">
        <v>0</v>
      </c>
      <c r="Z286" s="610">
        <v>0</v>
      </c>
      <c r="AA286" s="610">
        <v>0</v>
      </c>
      <c r="AB286" s="530" t="s">
        <v>0</v>
      </c>
      <c r="AC286" s="530" t="s">
        <v>0</v>
      </c>
      <c r="AD286" s="530">
        <v>1179.26</v>
      </c>
      <c r="AE286" s="609">
        <v>214.49</v>
      </c>
      <c r="AF286" s="530">
        <v>0</v>
      </c>
      <c r="AG286" s="530">
        <v>1558.71</v>
      </c>
      <c r="AH286" s="530">
        <v>50</v>
      </c>
      <c r="AI286" s="531">
        <v>32512.3</v>
      </c>
      <c r="AJ286" s="530">
        <v>0</v>
      </c>
      <c r="AK286" s="531">
        <v>0</v>
      </c>
      <c r="AL286" s="530">
        <v>47</v>
      </c>
      <c r="AM286" s="597">
        <v>32311.1</v>
      </c>
      <c r="AO286" s="330"/>
      <c r="AQ286" s="370"/>
    </row>
    <row r="287" spans="1:43" s="329" customFormat="1" ht="15.75" thickBot="1" x14ac:dyDescent="0.25">
      <c r="A287" s="362" t="s">
        <v>684</v>
      </c>
      <c r="B287" s="398" t="s">
        <v>683</v>
      </c>
      <c r="C287" s="342" t="s">
        <v>779</v>
      </c>
      <c r="D287" s="328"/>
      <c r="E287" s="326">
        <v>9891514</v>
      </c>
      <c r="F287" s="326">
        <v>10632810</v>
      </c>
      <c r="G287" s="326">
        <v>1146294</v>
      </c>
      <c r="H287" s="326">
        <v>1383190</v>
      </c>
      <c r="I287" s="326">
        <v>8745220</v>
      </c>
      <c r="J287" s="530">
        <v>9249620</v>
      </c>
      <c r="K287" s="326">
        <v>81164</v>
      </c>
      <c r="L287" s="326">
        <v>82779</v>
      </c>
      <c r="M287" s="486">
        <v>41816.21</v>
      </c>
      <c r="N287" s="531">
        <v>43233.2</v>
      </c>
      <c r="O287" s="469">
        <v>97.25</v>
      </c>
      <c r="P287" s="469">
        <v>97.25</v>
      </c>
      <c r="Q287" s="486">
        <v>24.3</v>
      </c>
      <c r="R287" s="531">
        <v>24.3</v>
      </c>
      <c r="S287" s="486">
        <v>40690.6</v>
      </c>
      <c r="T287" s="536">
        <v>42068.6</v>
      </c>
      <c r="U287" s="327">
        <v>243.09</v>
      </c>
      <c r="V287" s="538">
        <v>252.75</v>
      </c>
      <c r="W287" s="357">
        <v>214.92</v>
      </c>
      <c r="X287" s="539">
        <v>219.87</v>
      </c>
      <c r="Y287" s="587">
        <v>0</v>
      </c>
      <c r="Z287" s="610">
        <v>0</v>
      </c>
      <c r="AA287" s="610">
        <v>0</v>
      </c>
      <c r="AB287" s="530" t="s">
        <v>0</v>
      </c>
      <c r="AC287" s="530" t="s">
        <v>0</v>
      </c>
      <c r="AD287" s="530">
        <v>1178.82</v>
      </c>
      <c r="AE287" s="609">
        <v>157.15</v>
      </c>
      <c r="AF287" s="530">
        <v>73.349999999999994</v>
      </c>
      <c r="AG287" s="530">
        <v>1662.07</v>
      </c>
      <c r="AH287" s="530">
        <v>10</v>
      </c>
      <c r="AI287" s="531">
        <v>29854.400000000001</v>
      </c>
      <c r="AJ287" s="530">
        <v>1</v>
      </c>
      <c r="AK287" s="531">
        <v>12214.2</v>
      </c>
      <c r="AL287" s="530">
        <v>11</v>
      </c>
      <c r="AM287" s="597">
        <v>42068.6</v>
      </c>
      <c r="AO287" s="330"/>
      <c r="AQ287" s="370"/>
    </row>
    <row r="288" spans="1:43" s="329" customFormat="1" ht="15.75" thickBot="1" x14ac:dyDescent="0.25">
      <c r="A288" s="362" t="s">
        <v>686</v>
      </c>
      <c r="B288" s="398" t="s">
        <v>685</v>
      </c>
      <c r="C288" s="342" t="s">
        <v>779</v>
      </c>
      <c r="D288" s="328"/>
      <c r="E288" s="326">
        <v>7607660</v>
      </c>
      <c r="F288" s="326">
        <v>8021780</v>
      </c>
      <c r="G288" s="326">
        <v>1670003</v>
      </c>
      <c r="H288" s="326">
        <v>1824377</v>
      </c>
      <c r="I288" s="326">
        <v>5937657</v>
      </c>
      <c r="J288" s="530">
        <v>6197403</v>
      </c>
      <c r="K288" s="326">
        <v>0</v>
      </c>
      <c r="L288" s="326">
        <v>0</v>
      </c>
      <c r="M288" s="486">
        <v>37600.300000000003</v>
      </c>
      <c r="N288" s="531">
        <v>38048.6</v>
      </c>
      <c r="O288" s="469">
        <v>99</v>
      </c>
      <c r="P288" s="469">
        <v>99</v>
      </c>
      <c r="Q288" s="486">
        <v>143</v>
      </c>
      <c r="R288" s="531">
        <v>144</v>
      </c>
      <c r="S288" s="486">
        <v>37367.300000000003</v>
      </c>
      <c r="T288" s="536">
        <v>37812.1</v>
      </c>
      <c r="U288" s="327">
        <v>203.59</v>
      </c>
      <c r="V288" s="538">
        <v>212.15</v>
      </c>
      <c r="W288" s="357">
        <v>158.9</v>
      </c>
      <c r="X288" s="539">
        <v>163.9</v>
      </c>
      <c r="Y288" s="587">
        <v>0</v>
      </c>
      <c r="Z288" s="610">
        <v>0</v>
      </c>
      <c r="AA288" s="610">
        <v>0</v>
      </c>
      <c r="AB288" s="530" t="s">
        <v>0</v>
      </c>
      <c r="AC288" s="530" t="s">
        <v>0</v>
      </c>
      <c r="AD288" s="530">
        <v>1245.83</v>
      </c>
      <c r="AE288" s="609">
        <v>152</v>
      </c>
      <c r="AF288" s="530">
        <v>0</v>
      </c>
      <c r="AG288" s="530">
        <v>1609.98</v>
      </c>
      <c r="AH288" s="530">
        <v>6</v>
      </c>
      <c r="AI288" s="531">
        <v>34041.9</v>
      </c>
      <c r="AJ288" s="530">
        <v>0</v>
      </c>
      <c r="AK288" s="531">
        <v>0</v>
      </c>
      <c r="AL288" s="530">
        <v>6</v>
      </c>
      <c r="AM288" s="597">
        <v>34041.9</v>
      </c>
      <c r="AO288" s="330"/>
      <c r="AQ288" s="370"/>
    </row>
    <row r="289" spans="1:43" s="329" customFormat="1" ht="15.75" thickBot="1" x14ac:dyDescent="0.25">
      <c r="A289" s="362" t="s">
        <v>687</v>
      </c>
      <c r="B289" s="398" t="s">
        <v>383</v>
      </c>
      <c r="C289" s="342" t="s">
        <v>780</v>
      </c>
      <c r="D289" s="328"/>
      <c r="E289" s="326">
        <v>57135138</v>
      </c>
      <c r="F289" s="326">
        <v>61682537</v>
      </c>
      <c r="G289" s="326">
        <v>0</v>
      </c>
      <c r="H289" s="326">
        <v>0</v>
      </c>
      <c r="I289" s="326">
        <v>57135138</v>
      </c>
      <c r="J289" s="530">
        <v>61682537</v>
      </c>
      <c r="K289" s="326">
        <v>0</v>
      </c>
      <c r="L289" s="326">
        <v>0</v>
      </c>
      <c r="M289" s="486">
        <v>49475</v>
      </c>
      <c r="N289" s="531">
        <v>50795</v>
      </c>
      <c r="O289" s="469">
        <v>98.748999999999995</v>
      </c>
      <c r="P289" s="469">
        <v>99</v>
      </c>
      <c r="Q289" s="486">
        <v>0</v>
      </c>
      <c r="R289" s="531">
        <v>0</v>
      </c>
      <c r="S289" s="486">
        <v>48856.1</v>
      </c>
      <c r="T289" s="536">
        <v>50287.1</v>
      </c>
      <c r="U289" s="327">
        <v>1169.46</v>
      </c>
      <c r="V289" s="538">
        <v>1226.6099999999999</v>
      </c>
      <c r="W289" s="357">
        <v>1169.46</v>
      </c>
      <c r="X289" s="539">
        <v>1226.6099999999999</v>
      </c>
      <c r="Y289" s="587">
        <v>1763062.2200000002</v>
      </c>
      <c r="Z289" s="610">
        <v>35.059930280330349</v>
      </c>
      <c r="AA289" s="610">
        <v>3</v>
      </c>
      <c r="AB289" s="530" t="s">
        <v>0</v>
      </c>
      <c r="AC289" s="530" t="s">
        <v>0</v>
      </c>
      <c r="AD289" s="530">
        <v>0</v>
      </c>
      <c r="AE289" s="609">
        <v>157.05000000000001</v>
      </c>
      <c r="AF289" s="530">
        <v>69.03</v>
      </c>
      <c r="AG289" s="530">
        <v>1452.6899999999998</v>
      </c>
      <c r="AH289" s="530">
        <v>0</v>
      </c>
      <c r="AI289" s="531">
        <v>0</v>
      </c>
      <c r="AJ289" s="530">
        <v>0</v>
      </c>
      <c r="AK289" s="531">
        <v>0</v>
      </c>
      <c r="AL289" s="530">
        <v>0</v>
      </c>
      <c r="AM289" s="597">
        <v>0</v>
      </c>
      <c r="AO289" s="330"/>
      <c r="AQ289" s="370"/>
    </row>
    <row r="290" spans="1:43" s="329" customFormat="1" ht="15.75" thickBot="1" x14ac:dyDescent="0.25">
      <c r="A290" s="362" t="s">
        <v>688</v>
      </c>
      <c r="B290" s="398" t="s">
        <v>384</v>
      </c>
      <c r="C290" s="342" t="s">
        <v>779</v>
      </c>
      <c r="D290" s="328"/>
      <c r="E290" s="326">
        <v>11399072</v>
      </c>
      <c r="F290" s="326">
        <v>12319663</v>
      </c>
      <c r="G290" s="326">
        <v>2230015</v>
      </c>
      <c r="H290" s="326">
        <v>2665633</v>
      </c>
      <c r="I290" s="326">
        <v>9169057</v>
      </c>
      <c r="J290" s="530">
        <v>9654030</v>
      </c>
      <c r="K290" s="326">
        <v>391109</v>
      </c>
      <c r="L290" s="326">
        <v>394811</v>
      </c>
      <c r="M290" s="486">
        <v>48452.87</v>
      </c>
      <c r="N290" s="531">
        <v>49724.2</v>
      </c>
      <c r="O290" s="469">
        <v>98.3</v>
      </c>
      <c r="P290" s="469">
        <v>98.3</v>
      </c>
      <c r="Q290" s="486">
        <v>0</v>
      </c>
      <c r="R290" s="531">
        <v>0</v>
      </c>
      <c r="S290" s="486">
        <v>47629.2</v>
      </c>
      <c r="T290" s="536">
        <v>48878.9</v>
      </c>
      <c r="U290" s="327">
        <v>239.33</v>
      </c>
      <c r="V290" s="538">
        <v>252.04</v>
      </c>
      <c r="W290" s="357">
        <v>192.51</v>
      </c>
      <c r="X290" s="539">
        <v>197.51</v>
      </c>
      <c r="Y290" s="587">
        <v>0</v>
      </c>
      <c r="Z290" s="610">
        <v>0</v>
      </c>
      <c r="AA290" s="610">
        <v>0</v>
      </c>
      <c r="AB290" s="530" t="s">
        <v>0</v>
      </c>
      <c r="AC290" s="530" t="s">
        <v>0</v>
      </c>
      <c r="AD290" s="530">
        <v>1178.82</v>
      </c>
      <c r="AE290" s="609">
        <v>157.15</v>
      </c>
      <c r="AF290" s="530">
        <v>73.349999999999994</v>
      </c>
      <c r="AG290" s="530">
        <v>1661.36</v>
      </c>
      <c r="AH290" s="530">
        <v>27</v>
      </c>
      <c r="AI290" s="531">
        <v>35469.9</v>
      </c>
      <c r="AJ290" s="530">
        <v>0</v>
      </c>
      <c r="AK290" s="531">
        <v>0</v>
      </c>
      <c r="AL290" s="530">
        <v>27</v>
      </c>
      <c r="AM290" s="597">
        <v>35469.9</v>
      </c>
      <c r="AO290" s="330"/>
      <c r="AQ290" s="370"/>
    </row>
    <row r="291" spans="1:43" s="329" customFormat="1" ht="15.75" thickBot="1" x14ac:dyDescent="0.25">
      <c r="A291" s="362" t="s">
        <v>689</v>
      </c>
      <c r="B291" s="398" t="s">
        <v>213</v>
      </c>
      <c r="C291" s="342" t="s">
        <v>780</v>
      </c>
      <c r="D291" s="328"/>
      <c r="E291" s="326">
        <v>56864904</v>
      </c>
      <c r="F291" s="326">
        <v>60906457</v>
      </c>
      <c r="G291" s="326">
        <v>233848</v>
      </c>
      <c r="H291" s="326">
        <v>253972</v>
      </c>
      <c r="I291" s="326">
        <v>56631056</v>
      </c>
      <c r="J291" s="530">
        <v>60652485</v>
      </c>
      <c r="K291" s="326">
        <v>89500</v>
      </c>
      <c r="L291" s="326">
        <v>103500</v>
      </c>
      <c r="M291" s="486">
        <v>44979.9</v>
      </c>
      <c r="N291" s="531">
        <v>45884.604166666672</v>
      </c>
      <c r="O291" s="469">
        <v>96</v>
      </c>
      <c r="P291" s="469">
        <v>96</v>
      </c>
      <c r="Q291" s="486">
        <v>0</v>
      </c>
      <c r="R291" s="531">
        <v>0</v>
      </c>
      <c r="S291" s="486">
        <v>43180.7</v>
      </c>
      <c r="T291" s="536">
        <v>44049.2</v>
      </c>
      <c r="U291" s="327">
        <v>1316.91</v>
      </c>
      <c r="V291" s="538">
        <v>1382.69</v>
      </c>
      <c r="W291" s="357">
        <v>1311.49</v>
      </c>
      <c r="X291" s="539">
        <v>1376.93</v>
      </c>
      <c r="Y291" s="587">
        <v>1732900</v>
      </c>
      <c r="Z291" s="610">
        <v>39.340101522842644</v>
      </c>
      <c r="AA291" s="610">
        <v>3</v>
      </c>
      <c r="AB291" s="530" t="s">
        <v>0</v>
      </c>
      <c r="AC291" s="530" t="s">
        <v>0</v>
      </c>
      <c r="AD291" s="530">
        <v>0</v>
      </c>
      <c r="AE291" s="609">
        <v>176.28</v>
      </c>
      <c r="AF291" s="530">
        <v>81.569999999999993</v>
      </c>
      <c r="AG291" s="530">
        <v>1640.54</v>
      </c>
      <c r="AH291" s="530">
        <v>1</v>
      </c>
      <c r="AI291" s="531">
        <v>5900.8</v>
      </c>
      <c r="AJ291" s="530">
        <v>0</v>
      </c>
      <c r="AK291" s="531">
        <v>0</v>
      </c>
      <c r="AL291" s="530">
        <v>1</v>
      </c>
      <c r="AM291" s="597">
        <v>5900.8</v>
      </c>
      <c r="AO291" s="330"/>
      <c r="AQ291" s="370"/>
    </row>
    <row r="292" spans="1:43" s="329" customFormat="1" ht="15.75" thickBot="1" x14ac:dyDescent="0.25">
      <c r="A292" s="362" t="s">
        <v>691</v>
      </c>
      <c r="B292" s="398" t="s">
        <v>690</v>
      </c>
      <c r="C292" s="342" t="s">
        <v>779</v>
      </c>
      <c r="D292" s="328"/>
      <c r="E292" s="326">
        <v>4536905</v>
      </c>
      <c r="F292" s="326">
        <v>4867679</v>
      </c>
      <c r="G292" s="326">
        <v>1153280</v>
      </c>
      <c r="H292" s="326">
        <v>1268928</v>
      </c>
      <c r="I292" s="326">
        <v>3383625</v>
      </c>
      <c r="J292" s="530">
        <v>3598751</v>
      </c>
      <c r="K292" s="326">
        <v>0</v>
      </c>
      <c r="L292" s="326">
        <v>0</v>
      </c>
      <c r="M292" s="486">
        <v>23107.41</v>
      </c>
      <c r="N292" s="531">
        <v>23656.799999999999</v>
      </c>
      <c r="O292" s="469">
        <v>98.5</v>
      </c>
      <c r="P292" s="469">
        <v>99</v>
      </c>
      <c r="Q292" s="486">
        <v>0</v>
      </c>
      <c r="R292" s="531">
        <v>0</v>
      </c>
      <c r="S292" s="486">
        <v>22760.799999999999</v>
      </c>
      <c r="T292" s="536">
        <v>23420.2</v>
      </c>
      <c r="U292" s="327">
        <v>199.33</v>
      </c>
      <c r="V292" s="538">
        <v>207.84</v>
      </c>
      <c r="W292" s="357">
        <v>148.66</v>
      </c>
      <c r="X292" s="539">
        <v>153.66</v>
      </c>
      <c r="Y292" s="587">
        <v>0</v>
      </c>
      <c r="Z292" s="610">
        <v>0</v>
      </c>
      <c r="AA292" s="610">
        <v>0</v>
      </c>
      <c r="AB292" s="530" t="s">
        <v>0</v>
      </c>
      <c r="AC292" s="530" t="s">
        <v>0</v>
      </c>
      <c r="AD292" s="530">
        <v>1267.92</v>
      </c>
      <c r="AE292" s="609">
        <v>176.28</v>
      </c>
      <c r="AF292" s="530">
        <v>81.569999999999993</v>
      </c>
      <c r="AG292" s="530">
        <v>1733.61</v>
      </c>
      <c r="AH292" s="530">
        <v>64</v>
      </c>
      <c r="AI292" s="531">
        <v>23420.2</v>
      </c>
      <c r="AJ292" s="530">
        <v>0</v>
      </c>
      <c r="AK292" s="531">
        <v>0</v>
      </c>
      <c r="AL292" s="530">
        <v>50</v>
      </c>
      <c r="AM292" s="597">
        <v>23179.06</v>
      </c>
      <c r="AO292" s="330"/>
      <c r="AQ292" s="370"/>
    </row>
    <row r="293" spans="1:43" s="329" customFormat="1" ht="15.75" thickBot="1" x14ac:dyDescent="0.25">
      <c r="A293" s="362" t="s">
        <v>693</v>
      </c>
      <c r="B293" s="398" t="s">
        <v>692</v>
      </c>
      <c r="C293" s="342" t="s">
        <v>953</v>
      </c>
      <c r="D293" s="328"/>
      <c r="E293" s="326">
        <v>76884529</v>
      </c>
      <c r="F293" s="326">
        <v>85836371</v>
      </c>
      <c r="G293" s="326">
        <v>0</v>
      </c>
      <c r="H293" s="326">
        <v>0</v>
      </c>
      <c r="I293" s="326">
        <v>76884529</v>
      </c>
      <c r="J293" s="530">
        <v>85836371</v>
      </c>
      <c r="K293" s="326">
        <v>1739946</v>
      </c>
      <c r="L293" s="326">
        <v>1793001.92</v>
      </c>
      <c r="M293" s="486">
        <v>86075.3</v>
      </c>
      <c r="N293" s="531">
        <v>91529.9</v>
      </c>
      <c r="O293" s="469">
        <v>97</v>
      </c>
      <c r="P293" s="469">
        <v>97</v>
      </c>
      <c r="Q293" s="486">
        <v>0</v>
      </c>
      <c r="R293" s="531">
        <v>0</v>
      </c>
      <c r="S293" s="486">
        <v>83493</v>
      </c>
      <c r="T293" s="536">
        <v>88784</v>
      </c>
      <c r="U293" s="327">
        <v>920.85</v>
      </c>
      <c r="V293" s="538">
        <v>966.8</v>
      </c>
      <c r="W293" s="357">
        <v>920.85</v>
      </c>
      <c r="X293" s="539">
        <v>966.8</v>
      </c>
      <c r="Y293" s="587">
        <v>2452702</v>
      </c>
      <c r="Z293" s="610">
        <v>27.625495584790052</v>
      </c>
      <c r="AA293" s="610">
        <v>3</v>
      </c>
      <c r="AB293" s="530" t="s">
        <v>0</v>
      </c>
      <c r="AC293" s="530" t="s">
        <v>0</v>
      </c>
      <c r="AD293" s="530">
        <v>280.02</v>
      </c>
      <c r="AE293" s="609">
        <v>0</v>
      </c>
      <c r="AF293" s="530">
        <v>0</v>
      </c>
      <c r="AG293" s="530">
        <v>1246.82</v>
      </c>
      <c r="AH293" s="530">
        <v>0</v>
      </c>
      <c r="AI293" s="531">
        <v>0</v>
      </c>
      <c r="AJ293" s="530">
        <v>0</v>
      </c>
      <c r="AK293" s="531">
        <v>0</v>
      </c>
      <c r="AL293" s="530">
        <v>0</v>
      </c>
      <c r="AM293" s="597">
        <v>0</v>
      </c>
      <c r="AO293" s="330"/>
      <c r="AQ293" s="370"/>
    </row>
    <row r="294" spans="1:43" s="329" customFormat="1" ht="15.75" thickBot="1" x14ac:dyDescent="0.25">
      <c r="A294" s="362" t="s">
        <v>695</v>
      </c>
      <c r="B294" s="398" t="s">
        <v>694</v>
      </c>
      <c r="C294" s="342" t="s">
        <v>848</v>
      </c>
      <c r="D294" s="328"/>
      <c r="E294" s="326">
        <v>83312644</v>
      </c>
      <c r="F294" s="326">
        <v>88713994</v>
      </c>
      <c r="G294" s="326">
        <v>66088</v>
      </c>
      <c r="H294" s="326">
        <v>83973</v>
      </c>
      <c r="I294" s="326">
        <v>83246556</v>
      </c>
      <c r="J294" s="530">
        <v>88630021</v>
      </c>
      <c r="K294" s="326">
        <v>30598956</v>
      </c>
      <c r="L294" s="326">
        <v>31906052</v>
      </c>
      <c r="M294" s="486">
        <v>74552.2</v>
      </c>
      <c r="N294" s="531">
        <v>75601.2</v>
      </c>
      <c r="O294" s="469">
        <v>99.050000000000011</v>
      </c>
      <c r="P294" s="469">
        <v>99.050000000000011</v>
      </c>
      <c r="Q294" s="486">
        <v>0</v>
      </c>
      <c r="R294" s="531">
        <v>0</v>
      </c>
      <c r="S294" s="486">
        <v>73844</v>
      </c>
      <c r="T294" s="536">
        <v>74883</v>
      </c>
      <c r="U294" s="327">
        <v>1128.22</v>
      </c>
      <c r="V294" s="538">
        <v>1184.7</v>
      </c>
      <c r="W294" s="357">
        <v>1127.33</v>
      </c>
      <c r="X294" s="539">
        <v>1183.58</v>
      </c>
      <c r="Y294" s="587">
        <v>2532543</v>
      </c>
      <c r="Z294" s="610">
        <v>33.819999198750047</v>
      </c>
      <c r="AA294" s="610">
        <v>3</v>
      </c>
      <c r="AB294" s="530" t="s">
        <v>0</v>
      </c>
      <c r="AC294" s="530" t="s">
        <v>0</v>
      </c>
      <c r="AD294" s="530">
        <v>0</v>
      </c>
      <c r="AE294" s="609">
        <v>162.30000000000001</v>
      </c>
      <c r="AF294" s="530">
        <v>59.95</v>
      </c>
      <c r="AG294" s="530">
        <v>1406.95</v>
      </c>
      <c r="AH294" s="530">
        <v>4</v>
      </c>
      <c r="AI294" s="531">
        <v>2030</v>
      </c>
      <c r="AJ294" s="530">
        <v>0</v>
      </c>
      <c r="AK294" s="531">
        <v>0</v>
      </c>
      <c r="AL294" s="530">
        <v>3</v>
      </c>
      <c r="AM294" s="597">
        <v>1907</v>
      </c>
      <c r="AO294" s="330"/>
      <c r="AQ294" s="370"/>
    </row>
    <row r="295" spans="1:43" s="329" customFormat="1" ht="15.75" thickBot="1" x14ac:dyDescent="0.25">
      <c r="A295" s="362" t="s">
        <v>697</v>
      </c>
      <c r="B295" s="398" t="s">
        <v>696</v>
      </c>
      <c r="C295" s="342" t="s">
        <v>779</v>
      </c>
      <c r="D295" s="328"/>
      <c r="E295" s="326">
        <v>9195723</v>
      </c>
      <c r="F295" s="326">
        <v>9800080</v>
      </c>
      <c r="G295" s="326">
        <v>2072608</v>
      </c>
      <c r="H295" s="326">
        <v>2306480</v>
      </c>
      <c r="I295" s="326">
        <v>7123115</v>
      </c>
      <c r="J295" s="530">
        <v>7493600</v>
      </c>
      <c r="K295" s="326">
        <v>228670</v>
      </c>
      <c r="L295" s="326">
        <v>233800</v>
      </c>
      <c r="M295" s="486">
        <v>44111.9</v>
      </c>
      <c r="N295" s="531">
        <v>45034</v>
      </c>
      <c r="O295" s="469">
        <v>98.7</v>
      </c>
      <c r="P295" s="469">
        <v>98.7</v>
      </c>
      <c r="Q295" s="486">
        <v>0</v>
      </c>
      <c r="R295" s="531">
        <v>0</v>
      </c>
      <c r="S295" s="486">
        <v>43538.400000000001</v>
      </c>
      <c r="T295" s="536">
        <v>44448.6</v>
      </c>
      <c r="U295" s="327">
        <v>211.21</v>
      </c>
      <c r="V295" s="538">
        <v>220.48</v>
      </c>
      <c r="W295" s="357">
        <v>163.61000000000001</v>
      </c>
      <c r="X295" s="539">
        <v>168.59</v>
      </c>
      <c r="Y295" s="587">
        <v>0</v>
      </c>
      <c r="Z295" s="610">
        <v>0</v>
      </c>
      <c r="AA295" s="610">
        <v>0</v>
      </c>
      <c r="AB295" s="530" t="s">
        <v>0</v>
      </c>
      <c r="AC295" s="530" t="s">
        <v>0</v>
      </c>
      <c r="AD295" s="530">
        <v>1178.82</v>
      </c>
      <c r="AE295" s="609">
        <v>157.15</v>
      </c>
      <c r="AF295" s="530">
        <v>73.349999999999994</v>
      </c>
      <c r="AG295" s="530">
        <v>1629.8</v>
      </c>
      <c r="AH295" s="530">
        <v>16</v>
      </c>
      <c r="AI295" s="531">
        <v>25576.46</v>
      </c>
      <c r="AJ295" s="530">
        <v>0</v>
      </c>
      <c r="AK295" s="531">
        <v>0</v>
      </c>
      <c r="AL295" s="530">
        <v>16</v>
      </c>
      <c r="AM295" s="597">
        <v>25576.5</v>
      </c>
      <c r="AO295" s="330"/>
      <c r="AQ295" s="370"/>
    </row>
    <row r="296" spans="1:43" s="329" customFormat="1" ht="15.75" thickBot="1" x14ac:dyDescent="0.25">
      <c r="A296" s="362" t="s">
        <v>325</v>
      </c>
      <c r="B296" s="398" t="s">
        <v>324</v>
      </c>
      <c r="C296" s="342" t="s">
        <v>779</v>
      </c>
      <c r="D296" s="328"/>
      <c r="E296" s="326">
        <v>7546531</v>
      </c>
      <c r="F296" s="326">
        <v>7920415</v>
      </c>
      <c r="G296" s="326">
        <v>2718947</v>
      </c>
      <c r="H296" s="326">
        <v>2885794</v>
      </c>
      <c r="I296" s="326">
        <v>4827584</v>
      </c>
      <c r="J296" s="530">
        <v>5034621</v>
      </c>
      <c r="K296" s="326">
        <v>0</v>
      </c>
      <c r="L296" s="326">
        <v>0</v>
      </c>
      <c r="M296" s="486">
        <v>34696.6</v>
      </c>
      <c r="N296" s="531">
        <v>35443.74</v>
      </c>
      <c r="O296" s="469">
        <v>98.7</v>
      </c>
      <c r="P296" s="469">
        <v>98.8</v>
      </c>
      <c r="Q296" s="486">
        <v>205.3</v>
      </c>
      <c r="R296" s="531">
        <v>205.33</v>
      </c>
      <c r="S296" s="486">
        <v>34450.800000000003</v>
      </c>
      <c r="T296" s="536">
        <v>35223.699999999997</v>
      </c>
      <c r="U296" s="327">
        <v>219.05</v>
      </c>
      <c r="V296" s="538">
        <v>224.86</v>
      </c>
      <c r="W296" s="357">
        <v>140.13</v>
      </c>
      <c r="X296" s="539">
        <v>142.93</v>
      </c>
      <c r="Y296" s="587">
        <v>0</v>
      </c>
      <c r="Z296" s="610">
        <v>0</v>
      </c>
      <c r="AA296" s="610">
        <v>0</v>
      </c>
      <c r="AB296" s="530" t="s">
        <v>0</v>
      </c>
      <c r="AC296" s="530" t="s">
        <v>0</v>
      </c>
      <c r="AD296" s="530">
        <v>1163.7</v>
      </c>
      <c r="AE296" s="609">
        <v>157.05000000000001</v>
      </c>
      <c r="AF296" s="530">
        <v>69.03</v>
      </c>
      <c r="AG296" s="530">
        <v>1614.6399999999999</v>
      </c>
      <c r="AH296" s="530">
        <v>57</v>
      </c>
      <c r="AI296" s="531">
        <v>35223.699999999997</v>
      </c>
      <c r="AJ296" s="530">
        <v>0</v>
      </c>
      <c r="AK296" s="531">
        <v>0</v>
      </c>
      <c r="AL296" s="530">
        <v>54</v>
      </c>
      <c r="AM296" s="597">
        <v>35067.4</v>
      </c>
      <c r="AO296" s="330"/>
      <c r="AQ296" s="370"/>
    </row>
    <row r="297" spans="1:43" s="329" customFormat="1" ht="15.75" thickBot="1" x14ac:dyDescent="0.25">
      <c r="A297" s="362" t="s">
        <v>327</v>
      </c>
      <c r="B297" s="398" t="s">
        <v>326</v>
      </c>
      <c r="C297" s="342" t="s">
        <v>779</v>
      </c>
      <c r="D297" s="328"/>
      <c r="E297" s="326">
        <v>8982738</v>
      </c>
      <c r="F297" s="326">
        <v>9652462</v>
      </c>
      <c r="G297" s="326">
        <v>3360976</v>
      </c>
      <c r="H297" s="326">
        <v>3640246</v>
      </c>
      <c r="I297" s="326">
        <v>5621762</v>
      </c>
      <c r="J297" s="530">
        <v>6012216</v>
      </c>
      <c r="K297" s="326">
        <v>0</v>
      </c>
      <c r="L297" s="326">
        <v>0</v>
      </c>
      <c r="M297" s="486">
        <v>48015.4</v>
      </c>
      <c r="N297" s="531">
        <v>49242.2</v>
      </c>
      <c r="O297" s="469">
        <v>98</v>
      </c>
      <c r="P297" s="469">
        <v>98</v>
      </c>
      <c r="Q297" s="486">
        <v>1121.8</v>
      </c>
      <c r="R297" s="531">
        <v>1148.5999999999999</v>
      </c>
      <c r="S297" s="486">
        <v>48176.9</v>
      </c>
      <c r="T297" s="536">
        <v>49406</v>
      </c>
      <c r="U297" s="327">
        <v>186.45</v>
      </c>
      <c r="V297" s="538">
        <v>195.37</v>
      </c>
      <c r="W297" s="357">
        <v>116.69</v>
      </c>
      <c r="X297" s="539">
        <v>121.69</v>
      </c>
      <c r="Y297" s="587">
        <v>0</v>
      </c>
      <c r="Z297" s="610">
        <v>0</v>
      </c>
      <c r="AA297" s="610">
        <v>0</v>
      </c>
      <c r="AB297" s="530" t="s">
        <v>0</v>
      </c>
      <c r="AC297" s="530" t="s">
        <v>0</v>
      </c>
      <c r="AD297" s="530">
        <v>1345.59</v>
      </c>
      <c r="AE297" s="609">
        <v>170.28</v>
      </c>
      <c r="AF297" s="530">
        <v>0</v>
      </c>
      <c r="AG297" s="530">
        <v>1711.24</v>
      </c>
      <c r="AH297" s="530">
        <v>68</v>
      </c>
      <c r="AI297" s="531">
        <v>49406</v>
      </c>
      <c r="AJ297" s="530">
        <v>0</v>
      </c>
      <c r="AK297" s="531">
        <v>0</v>
      </c>
      <c r="AL297" s="530">
        <v>63</v>
      </c>
      <c r="AM297" s="597">
        <v>49154</v>
      </c>
      <c r="AO297" s="330"/>
      <c r="AQ297" s="370"/>
    </row>
    <row r="298" spans="1:43" s="329" customFormat="1" ht="15.75" thickBot="1" x14ac:dyDescent="0.25">
      <c r="A298" s="362" t="s">
        <v>329</v>
      </c>
      <c r="B298" s="398" t="s">
        <v>328</v>
      </c>
      <c r="C298" s="342" t="s">
        <v>848</v>
      </c>
      <c r="D298" s="328"/>
      <c r="E298" s="326">
        <v>116147438</v>
      </c>
      <c r="F298" s="326">
        <v>124240374</v>
      </c>
      <c r="G298" s="326">
        <v>3047024</v>
      </c>
      <c r="H298" s="326">
        <v>3127337</v>
      </c>
      <c r="I298" s="326">
        <v>113100414</v>
      </c>
      <c r="J298" s="530">
        <v>121113037</v>
      </c>
      <c r="K298" s="326">
        <v>15833163</v>
      </c>
      <c r="L298" s="326">
        <v>15694847</v>
      </c>
      <c r="M298" s="486">
        <v>96045.1</v>
      </c>
      <c r="N298" s="531">
        <v>97961</v>
      </c>
      <c r="O298" s="469">
        <v>97.5</v>
      </c>
      <c r="P298" s="469">
        <v>97.5</v>
      </c>
      <c r="Q298" s="486">
        <v>0</v>
      </c>
      <c r="R298" s="531">
        <v>0</v>
      </c>
      <c r="S298" s="486">
        <v>93644</v>
      </c>
      <c r="T298" s="536">
        <v>95512</v>
      </c>
      <c r="U298" s="327">
        <v>1240.31</v>
      </c>
      <c r="V298" s="538">
        <v>1300.78</v>
      </c>
      <c r="W298" s="357">
        <v>1207.77</v>
      </c>
      <c r="X298" s="539">
        <v>1268.04</v>
      </c>
      <c r="Y298" s="587">
        <v>3460696</v>
      </c>
      <c r="Z298" s="610">
        <v>36.233101599798978</v>
      </c>
      <c r="AA298" s="610">
        <v>3</v>
      </c>
      <c r="AB298" s="530" t="s">
        <v>0</v>
      </c>
      <c r="AC298" s="530" t="s">
        <v>0</v>
      </c>
      <c r="AD298" s="530">
        <v>0</v>
      </c>
      <c r="AE298" s="609">
        <v>150.94999999999999</v>
      </c>
      <c r="AF298" s="530">
        <v>60.9</v>
      </c>
      <c r="AG298" s="530">
        <v>1512.63</v>
      </c>
      <c r="AH298" s="530">
        <v>25</v>
      </c>
      <c r="AI298" s="531">
        <v>36295</v>
      </c>
      <c r="AJ298" s="530">
        <v>0</v>
      </c>
      <c r="AK298" s="531">
        <v>0</v>
      </c>
      <c r="AL298" s="530">
        <v>24</v>
      </c>
      <c r="AM298" s="597">
        <v>36275</v>
      </c>
      <c r="AO298" s="330"/>
      <c r="AQ298" s="370"/>
    </row>
    <row r="299" spans="1:43" s="329" customFormat="1" ht="15.75" thickBot="1" x14ac:dyDescent="0.25">
      <c r="A299" s="362" t="s">
        <v>331</v>
      </c>
      <c r="B299" s="398" t="s">
        <v>330</v>
      </c>
      <c r="C299" s="342" t="s">
        <v>848</v>
      </c>
      <c r="D299" s="328"/>
      <c r="E299" s="326">
        <v>100990893</v>
      </c>
      <c r="F299" s="326">
        <v>108471439</v>
      </c>
      <c r="G299" s="326">
        <v>0</v>
      </c>
      <c r="H299" s="326">
        <v>0</v>
      </c>
      <c r="I299" s="326">
        <v>100990893</v>
      </c>
      <c r="J299" s="530">
        <v>108471439</v>
      </c>
      <c r="K299" s="326">
        <v>12264058</v>
      </c>
      <c r="L299" s="326">
        <v>11921816</v>
      </c>
      <c r="M299" s="486">
        <v>68898.34</v>
      </c>
      <c r="N299" s="531">
        <v>70628.52</v>
      </c>
      <c r="O299" s="469">
        <v>98</v>
      </c>
      <c r="P299" s="469">
        <v>97.8</v>
      </c>
      <c r="Q299" s="486">
        <v>0</v>
      </c>
      <c r="R299" s="531">
        <v>0</v>
      </c>
      <c r="S299" s="486">
        <v>67520.399999999994</v>
      </c>
      <c r="T299" s="536">
        <v>69074.7</v>
      </c>
      <c r="U299" s="327">
        <v>1495.71</v>
      </c>
      <c r="V299" s="538">
        <v>1570.35</v>
      </c>
      <c r="W299" s="357">
        <v>1495.71</v>
      </c>
      <c r="X299" s="539">
        <v>1570.35</v>
      </c>
      <c r="Y299" s="587">
        <v>3099381</v>
      </c>
      <c r="Z299" s="610">
        <v>44.869988577583399</v>
      </c>
      <c r="AA299" s="610">
        <v>3</v>
      </c>
      <c r="AB299" s="530" t="s">
        <v>0</v>
      </c>
      <c r="AC299" s="530" t="s">
        <v>0</v>
      </c>
      <c r="AD299" s="530">
        <v>0</v>
      </c>
      <c r="AE299" s="609">
        <v>116.55</v>
      </c>
      <c r="AF299" s="530">
        <v>57.14</v>
      </c>
      <c r="AG299" s="530">
        <v>1744.04</v>
      </c>
      <c r="AH299" s="530">
        <v>0</v>
      </c>
      <c r="AI299" s="531">
        <v>0</v>
      </c>
      <c r="AJ299" s="530">
        <v>0</v>
      </c>
      <c r="AK299" s="531">
        <v>0</v>
      </c>
      <c r="AL299" s="530">
        <v>0</v>
      </c>
      <c r="AM299" s="597">
        <v>0</v>
      </c>
      <c r="AO299" s="330"/>
      <c r="AQ299" s="370"/>
    </row>
    <row r="300" spans="1:43" s="329" customFormat="1" ht="15.75" thickBot="1" x14ac:dyDescent="0.25">
      <c r="A300" s="362" t="s">
        <v>333</v>
      </c>
      <c r="B300" s="398" t="s">
        <v>332</v>
      </c>
      <c r="C300" s="342" t="s">
        <v>951</v>
      </c>
      <c r="D300" s="328"/>
      <c r="E300" s="326">
        <v>86128000</v>
      </c>
      <c r="F300" s="326">
        <v>92784000</v>
      </c>
      <c r="G300" s="326">
        <v>0</v>
      </c>
      <c r="H300" s="326">
        <v>0</v>
      </c>
      <c r="I300" s="326">
        <v>86128000</v>
      </c>
      <c r="J300" s="530">
        <v>92784000</v>
      </c>
      <c r="K300" s="326">
        <v>7819700</v>
      </c>
      <c r="L300" s="326">
        <v>8435500</v>
      </c>
      <c r="M300" s="486">
        <v>73725.31</v>
      </c>
      <c r="N300" s="531">
        <v>75648.2</v>
      </c>
      <c r="O300" s="469">
        <v>97.5</v>
      </c>
      <c r="P300" s="469">
        <v>97.5</v>
      </c>
      <c r="Q300" s="486">
        <v>0</v>
      </c>
      <c r="R300" s="531">
        <v>0</v>
      </c>
      <c r="S300" s="486">
        <v>71882.2</v>
      </c>
      <c r="T300" s="536">
        <v>73757</v>
      </c>
      <c r="U300" s="327">
        <v>1198.18</v>
      </c>
      <c r="V300" s="538">
        <v>1257.97</v>
      </c>
      <c r="W300" s="357">
        <v>1198.18</v>
      </c>
      <c r="X300" s="539">
        <v>1257.97</v>
      </c>
      <c r="Y300" s="587">
        <v>2651600</v>
      </c>
      <c r="Z300" s="610">
        <v>35.95048605556083</v>
      </c>
      <c r="AA300" s="610">
        <v>3</v>
      </c>
      <c r="AB300" s="530" t="s">
        <v>0</v>
      </c>
      <c r="AC300" s="530" t="s">
        <v>0</v>
      </c>
      <c r="AD300" s="530">
        <v>280.02</v>
      </c>
      <c r="AE300" s="609">
        <v>0</v>
      </c>
      <c r="AF300" s="530">
        <v>0</v>
      </c>
      <c r="AG300" s="530">
        <v>1537.99</v>
      </c>
      <c r="AH300" s="530">
        <v>0</v>
      </c>
      <c r="AI300" s="531">
        <v>0</v>
      </c>
      <c r="AJ300" s="530">
        <v>0</v>
      </c>
      <c r="AK300" s="531">
        <v>0</v>
      </c>
      <c r="AL300" s="530">
        <v>0</v>
      </c>
      <c r="AM300" s="597">
        <v>0</v>
      </c>
      <c r="AO300" s="330"/>
      <c r="AQ300" s="370"/>
    </row>
    <row r="301" spans="1:43" s="329" customFormat="1" ht="15.75" thickBot="1" x14ac:dyDescent="0.25">
      <c r="A301" s="362" t="s">
        <v>335</v>
      </c>
      <c r="B301" s="398" t="s">
        <v>334</v>
      </c>
      <c r="C301" s="342" t="s">
        <v>953</v>
      </c>
      <c r="D301" s="328"/>
      <c r="E301" s="326">
        <v>50785654</v>
      </c>
      <c r="F301" s="326">
        <v>53890000</v>
      </c>
      <c r="G301" s="326">
        <v>0</v>
      </c>
      <c r="H301" s="326">
        <v>0</v>
      </c>
      <c r="I301" s="326">
        <v>50785654</v>
      </c>
      <c r="J301" s="530">
        <v>53890000</v>
      </c>
      <c r="K301" s="326">
        <v>5532727</v>
      </c>
      <c r="L301" s="326">
        <v>5491088</v>
      </c>
      <c r="M301" s="486">
        <v>129474.2</v>
      </c>
      <c r="N301" s="531">
        <v>132122.70000000001</v>
      </c>
      <c r="O301" s="469">
        <v>97</v>
      </c>
      <c r="P301" s="469">
        <v>97</v>
      </c>
      <c r="Q301" s="486">
        <v>144</v>
      </c>
      <c r="R301" s="531">
        <v>144</v>
      </c>
      <c r="S301" s="486">
        <v>125734</v>
      </c>
      <c r="T301" s="536">
        <v>128303</v>
      </c>
      <c r="U301" s="327">
        <v>403.91</v>
      </c>
      <c r="V301" s="538">
        <v>420.02</v>
      </c>
      <c r="W301" s="357">
        <v>403.91</v>
      </c>
      <c r="X301" s="539">
        <v>420.02</v>
      </c>
      <c r="Y301" s="587">
        <v>1036457</v>
      </c>
      <c r="Z301" s="610">
        <v>8.0781977038728634</v>
      </c>
      <c r="AA301" s="610">
        <v>2</v>
      </c>
      <c r="AB301" s="530" t="s">
        <v>0</v>
      </c>
      <c r="AC301" s="530" t="s">
        <v>0</v>
      </c>
      <c r="AD301" s="530">
        <v>280.02</v>
      </c>
      <c r="AE301" s="609">
        <v>0</v>
      </c>
      <c r="AF301" s="530">
        <v>0</v>
      </c>
      <c r="AG301" s="530">
        <v>700.04</v>
      </c>
      <c r="AH301" s="530">
        <v>0</v>
      </c>
      <c r="AI301" s="531">
        <v>0</v>
      </c>
      <c r="AJ301" s="530">
        <v>0</v>
      </c>
      <c r="AK301" s="531">
        <v>0</v>
      </c>
      <c r="AL301" s="530">
        <v>0</v>
      </c>
      <c r="AM301" s="597">
        <v>0</v>
      </c>
      <c r="AO301" s="330"/>
      <c r="AQ301" s="370"/>
    </row>
    <row r="302" spans="1:43" s="329" customFormat="1" ht="15.75" thickBot="1" x14ac:dyDescent="0.25">
      <c r="A302" s="362" t="s">
        <v>336</v>
      </c>
      <c r="B302" s="398" t="s">
        <v>214</v>
      </c>
      <c r="C302" s="342" t="s">
        <v>780</v>
      </c>
      <c r="D302" s="328"/>
      <c r="E302" s="326">
        <v>83217047</v>
      </c>
      <c r="F302" s="326">
        <v>89331321</v>
      </c>
      <c r="G302" s="326">
        <v>1545377</v>
      </c>
      <c r="H302" s="326">
        <v>1788222</v>
      </c>
      <c r="I302" s="326">
        <v>81671670</v>
      </c>
      <c r="J302" s="530">
        <v>87543099</v>
      </c>
      <c r="K302" s="326">
        <v>0</v>
      </c>
      <c r="L302" s="326">
        <v>0</v>
      </c>
      <c r="M302" s="486">
        <v>65814.100000000006</v>
      </c>
      <c r="N302" s="531">
        <v>67199</v>
      </c>
      <c r="O302" s="469">
        <v>99</v>
      </c>
      <c r="P302" s="469">
        <v>99</v>
      </c>
      <c r="Q302" s="486">
        <v>0</v>
      </c>
      <c r="R302" s="531">
        <v>0</v>
      </c>
      <c r="S302" s="486">
        <v>65156</v>
      </c>
      <c r="T302" s="536">
        <v>66527</v>
      </c>
      <c r="U302" s="327">
        <v>1277.2</v>
      </c>
      <c r="V302" s="538">
        <v>1342.78</v>
      </c>
      <c r="W302" s="357">
        <v>1253.48</v>
      </c>
      <c r="X302" s="539">
        <v>1315.9</v>
      </c>
      <c r="Y302" s="587">
        <v>2501415</v>
      </c>
      <c r="Z302" s="610">
        <v>37.599996993701808</v>
      </c>
      <c r="AA302" s="610">
        <v>3</v>
      </c>
      <c r="AB302" s="530" t="s">
        <v>0</v>
      </c>
      <c r="AC302" s="530" t="s">
        <v>0</v>
      </c>
      <c r="AD302" s="530">
        <v>0</v>
      </c>
      <c r="AE302" s="609">
        <v>164.44</v>
      </c>
      <c r="AF302" s="530">
        <v>73.290000000000006</v>
      </c>
      <c r="AG302" s="530">
        <v>1580.51</v>
      </c>
      <c r="AH302" s="530">
        <v>18</v>
      </c>
      <c r="AI302" s="531">
        <v>48836.3</v>
      </c>
      <c r="AJ302" s="530">
        <v>0</v>
      </c>
      <c r="AK302" s="531">
        <v>0</v>
      </c>
      <c r="AL302" s="530">
        <v>17</v>
      </c>
      <c r="AM302" s="597">
        <v>48795.1</v>
      </c>
      <c r="AO302" s="330"/>
      <c r="AQ302" s="370"/>
    </row>
    <row r="303" spans="1:43" s="329" customFormat="1" ht="15.75" thickBot="1" x14ac:dyDescent="0.25">
      <c r="A303" s="362" t="s">
        <v>338</v>
      </c>
      <c r="B303" s="398" t="s">
        <v>337</v>
      </c>
      <c r="C303" s="342" t="s">
        <v>779</v>
      </c>
      <c r="D303" s="328"/>
      <c r="E303" s="326">
        <v>9184148</v>
      </c>
      <c r="F303" s="326">
        <v>9680652.0800000001</v>
      </c>
      <c r="G303" s="326">
        <v>1305773</v>
      </c>
      <c r="H303" s="326">
        <v>1412612.08</v>
      </c>
      <c r="I303" s="326">
        <v>7878375</v>
      </c>
      <c r="J303" s="530">
        <v>8268040</v>
      </c>
      <c r="K303" s="326">
        <v>0</v>
      </c>
      <c r="L303" s="326">
        <v>0</v>
      </c>
      <c r="M303" s="486">
        <v>52139.9</v>
      </c>
      <c r="N303" s="531">
        <v>52974.53</v>
      </c>
      <c r="O303" s="469">
        <v>99.5</v>
      </c>
      <c r="P303" s="469">
        <v>99.5</v>
      </c>
      <c r="Q303" s="486">
        <v>0</v>
      </c>
      <c r="R303" s="531">
        <v>0</v>
      </c>
      <c r="S303" s="486">
        <v>51879.199999999997</v>
      </c>
      <c r="T303" s="536">
        <v>52709.7</v>
      </c>
      <c r="U303" s="327">
        <v>177.03</v>
      </c>
      <c r="V303" s="538">
        <v>183.66</v>
      </c>
      <c r="W303" s="357">
        <v>151.86000000000001</v>
      </c>
      <c r="X303" s="539">
        <v>156.86000000000001</v>
      </c>
      <c r="Y303" s="587">
        <v>0</v>
      </c>
      <c r="Z303" s="610">
        <v>0</v>
      </c>
      <c r="AA303" s="610">
        <v>0</v>
      </c>
      <c r="AB303" s="530" t="s">
        <v>0</v>
      </c>
      <c r="AC303" s="530" t="s">
        <v>0</v>
      </c>
      <c r="AD303" s="530">
        <v>1298.8800000000001</v>
      </c>
      <c r="AE303" s="609">
        <v>191.98</v>
      </c>
      <c r="AF303" s="530">
        <v>0</v>
      </c>
      <c r="AG303" s="530">
        <v>1674.5200000000002</v>
      </c>
      <c r="AH303" s="530">
        <v>36</v>
      </c>
      <c r="AI303" s="531">
        <v>52709.679999999986</v>
      </c>
      <c r="AJ303" s="530">
        <v>0</v>
      </c>
      <c r="AK303" s="531">
        <v>0</v>
      </c>
      <c r="AL303" s="530">
        <v>25</v>
      </c>
      <c r="AM303" s="597">
        <v>52695.979999999989</v>
      </c>
      <c r="AO303" s="330"/>
      <c r="AQ303" s="370"/>
    </row>
    <row r="304" spans="1:43" s="329" customFormat="1" ht="15.75" thickBot="1" x14ac:dyDescent="0.25">
      <c r="A304" s="362" t="s">
        <v>340</v>
      </c>
      <c r="B304" s="398" t="s">
        <v>339</v>
      </c>
      <c r="C304" s="342" t="s">
        <v>779</v>
      </c>
      <c r="D304" s="328"/>
      <c r="E304" s="326">
        <v>7823667</v>
      </c>
      <c r="F304" s="326">
        <v>8170715</v>
      </c>
      <c r="G304" s="326">
        <v>0</v>
      </c>
      <c r="H304" s="326">
        <v>0</v>
      </c>
      <c r="I304" s="326">
        <v>7823667</v>
      </c>
      <c r="J304" s="530">
        <v>8170715</v>
      </c>
      <c r="K304" s="326">
        <v>0</v>
      </c>
      <c r="L304" s="326">
        <v>0</v>
      </c>
      <c r="M304" s="486">
        <v>32283.200000000001</v>
      </c>
      <c r="N304" s="531">
        <v>33053.699999999997</v>
      </c>
      <c r="O304" s="469">
        <v>97</v>
      </c>
      <c r="P304" s="469">
        <v>97</v>
      </c>
      <c r="Q304" s="486">
        <v>0</v>
      </c>
      <c r="R304" s="531">
        <v>0</v>
      </c>
      <c r="S304" s="486">
        <v>31314.7</v>
      </c>
      <c r="T304" s="536">
        <v>32062.1</v>
      </c>
      <c r="U304" s="327">
        <v>249.84</v>
      </c>
      <c r="V304" s="538">
        <v>254.84</v>
      </c>
      <c r="W304" s="357">
        <v>249.84</v>
      </c>
      <c r="X304" s="539">
        <v>254.84</v>
      </c>
      <c r="Y304" s="587">
        <v>0</v>
      </c>
      <c r="Z304" s="610">
        <v>0</v>
      </c>
      <c r="AA304" s="610">
        <v>0</v>
      </c>
      <c r="AB304" s="530" t="s">
        <v>0</v>
      </c>
      <c r="AC304" s="530" t="s">
        <v>0</v>
      </c>
      <c r="AD304" s="530">
        <v>1245.83</v>
      </c>
      <c r="AE304" s="609">
        <v>152</v>
      </c>
      <c r="AF304" s="530">
        <v>0</v>
      </c>
      <c r="AG304" s="530">
        <v>1652.6699999999998</v>
      </c>
      <c r="AH304" s="530">
        <v>0</v>
      </c>
      <c r="AI304" s="531">
        <v>0</v>
      </c>
      <c r="AJ304" s="530">
        <v>0</v>
      </c>
      <c r="AK304" s="531">
        <v>0</v>
      </c>
      <c r="AL304" s="530">
        <v>0</v>
      </c>
      <c r="AM304" s="597">
        <v>0</v>
      </c>
      <c r="AO304" s="330"/>
      <c r="AQ304" s="370"/>
    </row>
    <row r="305" spans="1:43" s="329" customFormat="1" ht="15.75" thickBot="1" x14ac:dyDescent="0.25">
      <c r="A305" s="362" t="s">
        <v>342</v>
      </c>
      <c r="B305" s="398" t="s">
        <v>341</v>
      </c>
      <c r="C305" s="342" t="s">
        <v>779</v>
      </c>
      <c r="D305" s="328"/>
      <c r="E305" s="326">
        <v>6129310</v>
      </c>
      <c r="F305" s="326">
        <v>7914660</v>
      </c>
      <c r="G305" s="326">
        <v>734324</v>
      </c>
      <c r="H305" s="326">
        <v>2306816</v>
      </c>
      <c r="I305" s="326">
        <v>5394986</v>
      </c>
      <c r="J305" s="530">
        <v>5607844</v>
      </c>
      <c r="K305" s="326">
        <v>24457.59</v>
      </c>
      <c r="L305" s="326">
        <v>24302.79</v>
      </c>
      <c r="M305" s="486">
        <v>36016.480000000003</v>
      </c>
      <c r="N305" s="531">
        <v>36260.300000000003</v>
      </c>
      <c r="O305" s="469">
        <v>98.25</v>
      </c>
      <c r="P305" s="469">
        <v>98.25</v>
      </c>
      <c r="Q305" s="486">
        <v>0</v>
      </c>
      <c r="R305" s="531">
        <v>0</v>
      </c>
      <c r="S305" s="486">
        <v>35386.199999999997</v>
      </c>
      <c r="T305" s="536">
        <v>35625.699999999997</v>
      </c>
      <c r="U305" s="327">
        <v>173.21</v>
      </c>
      <c r="V305" s="538">
        <v>222.16</v>
      </c>
      <c r="W305" s="357">
        <v>152.46</v>
      </c>
      <c r="X305" s="539">
        <v>157.41</v>
      </c>
      <c r="Y305" s="587">
        <v>0</v>
      </c>
      <c r="Z305" s="610">
        <v>0</v>
      </c>
      <c r="AA305" s="610">
        <v>0</v>
      </c>
      <c r="AB305" s="530" t="s">
        <v>0</v>
      </c>
      <c r="AC305" s="530" t="s">
        <v>0</v>
      </c>
      <c r="AD305" s="530">
        <v>1183.5</v>
      </c>
      <c r="AE305" s="609">
        <v>176.85</v>
      </c>
      <c r="AF305" s="530">
        <v>0</v>
      </c>
      <c r="AG305" s="530">
        <v>1582.51</v>
      </c>
      <c r="AH305" s="530">
        <v>59</v>
      </c>
      <c r="AI305" s="531">
        <v>35625.699999999997</v>
      </c>
      <c r="AJ305" s="530">
        <v>0</v>
      </c>
      <c r="AK305" s="531">
        <v>0</v>
      </c>
      <c r="AL305" s="530">
        <v>40</v>
      </c>
      <c r="AM305" s="597">
        <v>35418.5</v>
      </c>
      <c r="AO305" s="330"/>
      <c r="AQ305" s="370"/>
    </row>
    <row r="306" spans="1:43" s="329" customFormat="1" ht="15.75" thickBot="1" x14ac:dyDescent="0.25">
      <c r="A306" s="362" t="s">
        <v>344</v>
      </c>
      <c r="B306" s="398" t="s">
        <v>343</v>
      </c>
      <c r="C306" s="342" t="s">
        <v>779</v>
      </c>
      <c r="D306" s="328"/>
      <c r="E306" s="326">
        <v>11716522</v>
      </c>
      <c r="F306" s="326">
        <v>12199021</v>
      </c>
      <c r="G306" s="326">
        <v>2762522</v>
      </c>
      <c r="H306" s="326">
        <v>2926921</v>
      </c>
      <c r="I306" s="326">
        <v>8954000</v>
      </c>
      <c r="J306" s="530">
        <v>9272100</v>
      </c>
      <c r="K306" s="326">
        <v>0</v>
      </c>
      <c r="L306" s="326">
        <v>0</v>
      </c>
      <c r="M306" s="486">
        <v>54187.8</v>
      </c>
      <c r="N306" s="531">
        <v>54480.9</v>
      </c>
      <c r="O306" s="469">
        <v>99</v>
      </c>
      <c r="P306" s="469">
        <v>99</v>
      </c>
      <c r="Q306" s="486">
        <v>0</v>
      </c>
      <c r="R306" s="531">
        <v>0</v>
      </c>
      <c r="S306" s="486">
        <v>53645.9</v>
      </c>
      <c r="T306" s="536">
        <v>53936.1</v>
      </c>
      <c r="U306" s="327">
        <v>218.4</v>
      </c>
      <c r="V306" s="538">
        <v>226.18</v>
      </c>
      <c r="W306" s="357">
        <v>166.91</v>
      </c>
      <c r="X306" s="539">
        <v>171.91</v>
      </c>
      <c r="Y306" s="587">
        <v>0</v>
      </c>
      <c r="Z306" s="610">
        <v>0</v>
      </c>
      <c r="AA306" s="610">
        <v>0</v>
      </c>
      <c r="AB306" s="530" t="s">
        <v>0</v>
      </c>
      <c r="AC306" s="530" t="s">
        <v>0</v>
      </c>
      <c r="AD306" s="530">
        <v>1331.55</v>
      </c>
      <c r="AE306" s="609">
        <v>224.57</v>
      </c>
      <c r="AF306" s="530">
        <v>0</v>
      </c>
      <c r="AG306" s="530">
        <v>1782.3</v>
      </c>
      <c r="AH306" s="530">
        <v>21</v>
      </c>
      <c r="AI306" s="531">
        <v>53936.1</v>
      </c>
      <c r="AJ306" s="530">
        <v>0</v>
      </c>
      <c r="AK306" s="531">
        <v>0</v>
      </c>
      <c r="AL306" s="530">
        <v>21</v>
      </c>
      <c r="AM306" s="597">
        <v>53936.1</v>
      </c>
      <c r="AO306" s="330"/>
      <c r="AQ306" s="370"/>
    </row>
    <row r="307" spans="1:43" s="329" customFormat="1" ht="15.75" thickBot="1" x14ac:dyDescent="0.25">
      <c r="A307" s="362" t="s">
        <v>346</v>
      </c>
      <c r="B307" s="398" t="s">
        <v>345</v>
      </c>
      <c r="C307" s="342" t="s">
        <v>779</v>
      </c>
      <c r="D307" s="328"/>
      <c r="E307" s="326">
        <v>17029840</v>
      </c>
      <c r="F307" s="326">
        <v>17500424</v>
      </c>
      <c r="G307" s="326">
        <v>5865140</v>
      </c>
      <c r="H307" s="326">
        <v>5970624</v>
      </c>
      <c r="I307" s="326">
        <v>11164700</v>
      </c>
      <c r="J307" s="530">
        <v>11529800</v>
      </c>
      <c r="K307" s="326">
        <v>70964</v>
      </c>
      <c r="L307" s="326">
        <v>64007.59</v>
      </c>
      <c r="M307" s="486">
        <v>63878.7</v>
      </c>
      <c r="N307" s="531">
        <v>64159</v>
      </c>
      <c r="O307" s="469">
        <v>98.5</v>
      </c>
      <c r="P307" s="469">
        <v>98.5</v>
      </c>
      <c r="Q307" s="486">
        <v>0</v>
      </c>
      <c r="R307" s="531">
        <v>0</v>
      </c>
      <c r="S307" s="486">
        <v>62920.5</v>
      </c>
      <c r="T307" s="536">
        <v>63196.6</v>
      </c>
      <c r="U307" s="327">
        <v>270.66000000000003</v>
      </c>
      <c r="V307" s="538">
        <v>276.92</v>
      </c>
      <c r="W307" s="357">
        <v>177.44</v>
      </c>
      <c r="X307" s="539">
        <v>182.44</v>
      </c>
      <c r="Y307" s="587">
        <v>0</v>
      </c>
      <c r="Z307" s="610">
        <v>0</v>
      </c>
      <c r="AA307" s="610">
        <v>0</v>
      </c>
      <c r="AB307" s="530" t="s">
        <v>0</v>
      </c>
      <c r="AC307" s="530" t="s">
        <v>0</v>
      </c>
      <c r="AD307" s="530">
        <v>1314.36</v>
      </c>
      <c r="AE307" s="609">
        <v>153.91</v>
      </c>
      <c r="AF307" s="530">
        <v>88.4</v>
      </c>
      <c r="AG307" s="530">
        <v>1833.5900000000001</v>
      </c>
      <c r="AH307" s="530">
        <v>42</v>
      </c>
      <c r="AI307" s="531">
        <v>63196.6</v>
      </c>
      <c r="AJ307" s="530">
        <v>0</v>
      </c>
      <c r="AK307" s="531">
        <v>0</v>
      </c>
      <c r="AL307" s="530">
        <v>41</v>
      </c>
      <c r="AM307" s="597">
        <v>63091.9</v>
      </c>
      <c r="AO307" s="330"/>
      <c r="AQ307" s="370"/>
    </row>
    <row r="308" spans="1:43" s="329" customFormat="1" ht="15.75" thickBot="1" x14ac:dyDescent="0.25">
      <c r="A308" s="362" t="s">
        <v>348</v>
      </c>
      <c r="B308" s="398" t="s">
        <v>347</v>
      </c>
      <c r="C308" s="342" t="s">
        <v>779</v>
      </c>
      <c r="D308" s="328"/>
      <c r="E308" s="326">
        <v>3678296</v>
      </c>
      <c r="F308" s="326">
        <v>3865840</v>
      </c>
      <c r="G308" s="326">
        <v>482903</v>
      </c>
      <c r="H308" s="326">
        <v>501779</v>
      </c>
      <c r="I308" s="326">
        <v>3195393</v>
      </c>
      <c r="J308" s="530">
        <v>3364061</v>
      </c>
      <c r="K308" s="326">
        <v>0</v>
      </c>
      <c r="L308" s="326">
        <v>0</v>
      </c>
      <c r="M308" s="486">
        <v>24032.799999999999</v>
      </c>
      <c r="N308" s="531">
        <v>24410.400000000001</v>
      </c>
      <c r="O308" s="469">
        <v>97.7</v>
      </c>
      <c r="P308" s="469">
        <v>97.7</v>
      </c>
      <c r="Q308" s="486">
        <v>0</v>
      </c>
      <c r="R308" s="531">
        <v>0</v>
      </c>
      <c r="S308" s="486">
        <v>23480</v>
      </c>
      <c r="T308" s="536">
        <v>23849</v>
      </c>
      <c r="U308" s="327">
        <v>156.66</v>
      </c>
      <c r="V308" s="538">
        <v>162.1</v>
      </c>
      <c r="W308" s="357">
        <v>136.09</v>
      </c>
      <c r="X308" s="539">
        <v>141.06</v>
      </c>
      <c r="Y308" s="587">
        <v>0</v>
      </c>
      <c r="Z308" s="610">
        <v>0</v>
      </c>
      <c r="AA308" s="610">
        <v>0</v>
      </c>
      <c r="AB308" s="530" t="s">
        <v>0</v>
      </c>
      <c r="AC308" s="530" t="s">
        <v>0</v>
      </c>
      <c r="AD308" s="530">
        <v>1166.5899999999999</v>
      </c>
      <c r="AE308" s="609">
        <v>209.04</v>
      </c>
      <c r="AF308" s="530">
        <v>0</v>
      </c>
      <c r="AG308" s="530">
        <v>1537.7299999999998</v>
      </c>
      <c r="AH308" s="530">
        <v>18</v>
      </c>
      <c r="AI308" s="531">
        <v>9619</v>
      </c>
      <c r="AJ308" s="530">
        <v>0</v>
      </c>
      <c r="AK308" s="531">
        <v>0</v>
      </c>
      <c r="AL308" s="530">
        <v>18</v>
      </c>
      <c r="AM308" s="597">
        <v>9619</v>
      </c>
      <c r="AO308" s="330"/>
      <c r="AQ308" s="370"/>
    </row>
    <row r="309" spans="1:43" s="329" customFormat="1" ht="15.75" thickBot="1" x14ac:dyDescent="0.25">
      <c r="A309" s="362" t="s">
        <v>350</v>
      </c>
      <c r="B309" s="398" t="s">
        <v>349</v>
      </c>
      <c r="C309" s="342" t="s">
        <v>779</v>
      </c>
      <c r="D309" s="328"/>
      <c r="E309" s="326">
        <v>9304185</v>
      </c>
      <c r="F309" s="326">
        <v>9761918</v>
      </c>
      <c r="G309" s="326">
        <v>1544088</v>
      </c>
      <c r="H309" s="326">
        <v>1632156</v>
      </c>
      <c r="I309" s="326">
        <v>7760097</v>
      </c>
      <c r="J309" s="530">
        <v>8129762</v>
      </c>
      <c r="K309" s="326">
        <v>0</v>
      </c>
      <c r="L309" s="326">
        <v>0</v>
      </c>
      <c r="M309" s="486">
        <v>40482.199999999997</v>
      </c>
      <c r="N309" s="531">
        <v>41273.5</v>
      </c>
      <c r="O309" s="469">
        <v>97.5</v>
      </c>
      <c r="P309" s="469">
        <v>97.7</v>
      </c>
      <c r="Q309" s="486">
        <v>0</v>
      </c>
      <c r="R309" s="531">
        <v>0</v>
      </c>
      <c r="S309" s="486">
        <v>39470.1</v>
      </c>
      <c r="T309" s="536">
        <v>40324.199999999997</v>
      </c>
      <c r="U309" s="327">
        <v>235.73</v>
      </c>
      <c r="V309" s="538">
        <v>242.09</v>
      </c>
      <c r="W309" s="357">
        <v>196.61</v>
      </c>
      <c r="X309" s="539">
        <v>201.61</v>
      </c>
      <c r="Y309" s="587">
        <v>0</v>
      </c>
      <c r="Z309" s="610">
        <v>0</v>
      </c>
      <c r="AA309" s="610">
        <v>0</v>
      </c>
      <c r="AB309" s="530" t="s">
        <v>0</v>
      </c>
      <c r="AC309" s="530" t="s">
        <v>0</v>
      </c>
      <c r="AD309" s="530">
        <v>1245.83</v>
      </c>
      <c r="AE309" s="609">
        <v>152</v>
      </c>
      <c r="AF309" s="530">
        <v>0</v>
      </c>
      <c r="AG309" s="530">
        <v>1639.9199999999998</v>
      </c>
      <c r="AH309" s="530">
        <v>8</v>
      </c>
      <c r="AI309" s="531">
        <v>24024.400000000001</v>
      </c>
      <c r="AJ309" s="530">
        <v>0</v>
      </c>
      <c r="AK309" s="531">
        <v>0</v>
      </c>
      <c r="AL309" s="530">
        <v>8</v>
      </c>
      <c r="AM309" s="597">
        <v>24024.400000000001</v>
      </c>
      <c r="AO309" s="330"/>
      <c r="AQ309" s="370"/>
    </row>
    <row r="310" spans="1:43" s="329" customFormat="1" ht="15.75" thickBot="1" x14ac:dyDescent="0.25">
      <c r="A310" s="362" t="s">
        <v>351</v>
      </c>
      <c r="B310" s="398" t="s">
        <v>215</v>
      </c>
      <c r="C310" s="342" t="s">
        <v>780</v>
      </c>
      <c r="D310" s="328"/>
      <c r="E310" s="326">
        <v>86142270</v>
      </c>
      <c r="F310" s="326">
        <v>92437776</v>
      </c>
      <c r="G310" s="326">
        <v>3860930</v>
      </c>
      <c r="H310" s="326">
        <v>4071504</v>
      </c>
      <c r="I310" s="326">
        <v>82281340</v>
      </c>
      <c r="J310" s="530">
        <v>88366272</v>
      </c>
      <c r="K310" s="326">
        <v>0</v>
      </c>
      <c r="L310" s="326">
        <v>0</v>
      </c>
      <c r="M310" s="486">
        <v>62506.400000000001</v>
      </c>
      <c r="N310" s="531">
        <v>64161.919999999998</v>
      </c>
      <c r="O310" s="469">
        <v>99.7</v>
      </c>
      <c r="P310" s="469">
        <v>99.4</v>
      </c>
      <c r="Q310" s="486">
        <v>307.22000000000003</v>
      </c>
      <c r="R310" s="531">
        <v>307.22000000000003</v>
      </c>
      <c r="S310" s="486">
        <v>62626.1</v>
      </c>
      <c r="T310" s="536">
        <v>64084.2</v>
      </c>
      <c r="U310" s="327">
        <v>1375.5</v>
      </c>
      <c r="V310" s="538">
        <v>1442.44</v>
      </c>
      <c r="W310" s="357">
        <v>1313.85</v>
      </c>
      <c r="X310" s="539">
        <v>1378.91</v>
      </c>
      <c r="Y310" s="587">
        <v>2525556</v>
      </c>
      <c r="Z310" s="610">
        <v>39.409963766419807</v>
      </c>
      <c r="AA310" s="610">
        <v>3</v>
      </c>
      <c r="AB310" s="530" t="s">
        <v>0</v>
      </c>
      <c r="AC310" s="530" t="s">
        <v>0</v>
      </c>
      <c r="AD310" s="530">
        <v>0</v>
      </c>
      <c r="AE310" s="609">
        <v>170.28</v>
      </c>
      <c r="AF310" s="530">
        <v>62.49</v>
      </c>
      <c r="AG310" s="530">
        <v>1675.21</v>
      </c>
      <c r="AH310" s="530">
        <v>63</v>
      </c>
      <c r="AI310" s="531">
        <v>64084.2</v>
      </c>
      <c r="AJ310" s="530">
        <v>0</v>
      </c>
      <c r="AK310" s="531">
        <v>0</v>
      </c>
      <c r="AL310" s="530">
        <v>56</v>
      </c>
      <c r="AM310" s="597">
        <v>63846.1</v>
      </c>
      <c r="AO310" s="330"/>
      <c r="AQ310" s="370"/>
    </row>
    <row r="311" spans="1:43" s="329" customFormat="1" ht="15.75" thickBot="1" x14ac:dyDescent="0.25">
      <c r="A311" s="362" t="s">
        <v>353</v>
      </c>
      <c r="B311" s="398" t="s">
        <v>352</v>
      </c>
      <c r="C311" s="342" t="s">
        <v>779</v>
      </c>
      <c r="D311" s="328"/>
      <c r="E311" s="326">
        <v>5440217</v>
      </c>
      <c r="F311" s="326">
        <v>5642258</v>
      </c>
      <c r="G311" s="326">
        <v>1229305</v>
      </c>
      <c r="H311" s="326">
        <v>1285646</v>
      </c>
      <c r="I311" s="326">
        <v>4210912</v>
      </c>
      <c r="J311" s="530">
        <v>4356612</v>
      </c>
      <c r="K311" s="326">
        <v>0</v>
      </c>
      <c r="L311" s="326">
        <v>0</v>
      </c>
      <c r="M311" s="486">
        <v>20321.669999999998</v>
      </c>
      <c r="N311" s="531">
        <v>20544.62</v>
      </c>
      <c r="O311" s="469">
        <v>97</v>
      </c>
      <c r="P311" s="469">
        <v>97</v>
      </c>
      <c r="Q311" s="486">
        <v>21.4</v>
      </c>
      <c r="R311" s="531">
        <v>20.5</v>
      </c>
      <c r="S311" s="486">
        <v>19733.400000000001</v>
      </c>
      <c r="T311" s="536">
        <v>19948.8</v>
      </c>
      <c r="U311" s="327">
        <v>275.69</v>
      </c>
      <c r="V311" s="538">
        <v>282.83999999999997</v>
      </c>
      <c r="W311" s="357">
        <v>213.39</v>
      </c>
      <c r="X311" s="539">
        <v>218.39</v>
      </c>
      <c r="Y311" s="587">
        <v>0</v>
      </c>
      <c r="Z311" s="610">
        <v>0</v>
      </c>
      <c r="AA311" s="610">
        <v>0</v>
      </c>
      <c r="AB311" s="530" t="s">
        <v>0</v>
      </c>
      <c r="AC311" s="530" t="s">
        <v>0</v>
      </c>
      <c r="AD311" s="530">
        <v>1267.92</v>
      </c>
      <c r="AE311" s="609">
        <v>176.28</v>
      </c>
      <c r="AF311" s="530">
        <v>81.569999999999993</v>
      </c>
      <c r="AG311" s="530">
        <v>1808.61</v>
      </c>
      <c r="AH311" s="530">
        <v>46</v>
      </c>
      <c r="AI311" s="531">
        <v>19948.8</v>
      </c>
      <c r="AJ311" s="530">
        <v>0</v>
      </c>
      <c r="AK311" s="531">
        <v>0</v>
      </c>
      <c r="AL311" s="530">
        <v>45</v>
      </c>
      <c r="AM311" s="597">
        <v>19889.45</v>
      </c>
      <c r="AO311" s="330"/>
      <c r="AQ311" s="370"/>
    </row>
    <row r="312" spans="1:43" s="329" customFormat="1" ht="15.75" thickBot="1" x14ac:dyDescent="0.25">
      <c r="A312" s="362" t="s">
        <v>355</v>
      </c>
      <c r="B312" s="398" t="s">
        <v>354</v>
      </c>
      <c r="C312" s="342" t="s">
        <v>779</v>
      </c>
      <c r="D312" s="328"/>
      <c r="E312" s="326">
        <v>8993549</v>
      </c>
      <c r="F312" s="326">
        <v>9491371</v>
      </c>
      <c r="G312" s="326">
        <v>3484726</v>
      </c>
      <c r="H312" s="326">
        <v>3725900</v>
      </c>
      <c r="I312" s="326">
        <v>5508823</v>
      </c>
      <c r="J312" s="530">
        <v>5765471</v>
      </c>
      <c r="K312" s="326">
        <v>0</v>
      </c>
      <c r="L312" s="326">
        <v>0</v>
      </c>
      <c r="M312" s="486">
        <v>41716.1</v>
      </c>
      <c r="N312" s="531">
        <v>42097.599999999999</v>
      </c>
      <c r="O312" s="469">
        <v>98</v>
      </c>
      <c r="P312" s="469">
        <v>98</v>
      </c>
      <c r="Q312" s="486">
        <v>0</v>
      </c>
      <c r="R312" s="531">
        <v>0</v>
      </c>
      <c r="S312" s="486">
        <v>40881.800000000003</v>
      </c>
      <c r="T312" s="536">
        <v>41255.599999999999</v>
      </c>
      <c r="U312" s="327">
        <v>219.99</v>
      </c>
      <c r="V312" s="538">
        <v>230.06</v>
      </c>
      <c r="W312" s="357">
        <v>134.75</v>
      </c>
      <c r="X312" s="539">
        <v>139.75</v>
      </c>
      <c r="Y312" s="587">
        <v>0</v>
      </c>
      <c r="Z312" s="610">
        <v>0</v>
      </c>
      <c r="AA312" s="610">
        <v>0</v>
      </c>
      <c r="AB312" s="530" t="s">
        <v>0</v>
      </c>
      <c r="AC312" s="530" t="s">
        <v>0</v>
      </c>
      <c r="AD312" s="530">
        <v>1326.87</v>
      </c>
      <c r="AE312" s="609">
        <v>194.58</v>
      </c>
      <c r="AF312" s="530">
        <v>70.59</v>
      </c>
      <c r="AG312" s="530">
        <v>1822.0999999999997</v>
      </c>
      <c r="AH312" s="530">
        <v>138</v>
      </c>
      <c r="AI312" s="531">
        <v>41255.599999999999</v>
      </c>
      <c r="AJ312" s="530">
        <v>0</v>
      </c>
      <c r="AK312" s="531">
        <v>0</v>
      </c>
      <c r="AL312" s="530">
        <v>81</v>
      </c>
      <c r="AM312" s="597">
        <v>40896.5</v>
      </c>
      <c r="AO312" s="330"/>
      <c r="AQ312" s="370"/>
    </row>
    <row r="313" spans="1:43" s="329" customFormat="1" ht="15.75" thickBot="1" x14ac:dyDescent="0.25">
      <c r="A313" s="362" t="s">
        <v>357</v>
      </c>
      <c r="B313" s="398" t="s">
        <v>356</v>
      </c>
      <c r="C313" s="342" t="s">
        <v>779</v>
      </c>
      <c r="D313" s="328"/>
      <c r="E313" s="326">
        <v>6903270</v>
      </c>
      <c r="F313" s="326">
        <v>7170048</v>
      </c>
      <c r="G313" s="326">
        <v>549516</v>
      </c>
      <c r="H313" s="326">
        <v>575383</v>
      </c>
      <c r="I313" s="326">
        <v>6353754</v>
      </c>
      <c r="J313" s="530">
        <v>6594665</v>
      </c>
      <c r="K313" s="326">
        <v>0</v>
      </c>
      <c r="L313" s="326">
        <v>0</v>
      </c>
      <c r="M313" s="486">
        <v>34715.279999999999</v>
      </c>
      <c r="N313" s="531">
        <v>35092.03</v>
      </c>
      <c r="O313" s="469">
        <v>98</v>
      </c>
      <c r="P313" s="469">
        <v>98</v>
      </c>
      <c r="Q313" s="486">
        <v>0</v>
      </c>
      <c r="R313" s="531">
        <v>0</v>
      </c>
      <c r="S313" s="486">
        <v>34021</v>
      </c>
      <c r="T313" s="536">
        <v>34390.199999999997</v>
      </c>
      <c r="U313" s="327">
        <v>202.91</v>
      </c>
      <c r="V313" s="538">
        <v>208.49</v>
      </c>
      <c r="W313" s="357">
        <v>186.76</v>
      </c>
      <c r="X313" s="539">
        <v>191.76</v>
      </c>
      <c r="Y313" s="587">
        <v>0</v>
      </c>
      <c r="Z313" s="610">
        <v>0</v>
      </c>
      <c r="AA313" s="610">
        <v>0</v>
      </c>
      <c r="AB313" s="530" t="s">
        <v>0</v>
      </c>
      <c r="AC313" s="530" t="s">
        <v>0</v>
      </c>
      <c r="AD313" s="530">
        <v>1221.74</v>
      </c>
      <c r="AE313" s="609">
        <v>165.45</v>
      </c>
      <c r="AF313" s="530">
        <v>65.5</v>
      </c>
      <c r="AG313" s="530">
        <v>1661.18</v>
      </c>
      <c r="AH313" s="530">
        <v>21</v>
      </c>
      <c r="AI313" s="531">
        <v>21679.4</v>
      </c>
      <c r="AJ313" s="530">
        <v>0</v>
      </c>
      <c r="AK313" s="531">
        <v>0</v>
      </c>
      <c r="AL313" s="530">
        <v>21</v>
      </c>
      <c r="AM313" s="597">
        <v>21679.4</v>
      </c>
      <c r="AO313" s="330"/>
      <c r="AQ313" s="370"/>
    </row>
    <row r="314" spans="1:43" s="329" customFormat="1" ht="15.75" thickBot="1" x14ac:dyDescent="0.25">
      <c r="A314" s="362" t="s">
        <v>359</v>
      </c>
      <c r="B314" s="398" t="s">
        <v>358</v>
      </c>
      <c r="C314" s="342" t="s">
        <v>779</v>
      </c>
      <c r="D314" s="328"/>
      <c r="E314" s="326">
        <v>7278652</v>
      </c>
      <c r="F314" s="326">
        <v>7695190</v>
      </c>
      <c r="G314" s="326">
        <v>1610050</v>
      </c>
      <c r="H314" s="326">
        <v>1867387</v>
      </c>
      <c r="I314" s="326">
        <v>5668602</v>
      </c>
      <c r="J314" s="530">
        <v>5827803</v>
      </c>
      <c r="K314" s="326">
        <v>337900</v>
      </c>
      <c r="L314" s="326">
        <v>343428</v>
      </c>
      <c r="M314" s="486">
        <v>29241.69</v>
      </c>
      <c r="N314" s="531">
        <v>29333.4</v>
      </c>
      <c r="O314" s="469">
        <v>98.3</v>
      </c>
      <c r="P314" s="469">
        <v>98.3</v>
      </c>
      <c r="Q314" s="486">
        <v>134.13999999999999</v>
      </c>
      <c r="R314" s="531">
        <v>124.8</v>
      </c>
      <c r="S314" s="486">
        <v>28878.7</v>
      </c>
      <c r="T314" s="536">
        <v>28959.5</v>
      </c>
      <c r="U314" s="327">
        <v>252.04</v>
      </c>
      <c r="V314" s="538">
        <v>265.72000000000003</v>
      </c>
      <c r="W314" s="357">
        <v>196.29</v>
      </c>
      <c r="X314" s="539">
        <v>201.24</v>
      </c>
      <c r="Y314" s="587">
        <v>0</v>
      </c>
      <c r="Z314" s="610">
        <v>0</v>
      </c>
      <c r="AA314" s="610">
        <v>0</v>
      </c>
      <c r="AB314" s="530" t="s">
        <v>0</v>
      </c>
      <c r="AC314" s="530" t="s">
        <v>0</v>
      </c>
      <c r="AD314" s="530">
        <v>1173.42</v>
      </c>
      <c r="AE314" s="609">
        <v>205.47</v>
      </c>
      <c r="AF314" s="530">
        <v>0</v>
      </c>
      <c r="AG314" s="530">
        <v>1644.6100000000001</v>
      </c>
      <c r="AH314" s="530">
        <v>128</v>
      </c>
      <c r="AI314" s="531">
        <v>28959.46</v>
      </c>
      <c r="AJ314" s="530">
        <v>0</v>
      </c>
      <c r="AK314" s="531">
        <v>0</v>
      </c>
      <c r="AL314" s="530">
        <v>78</v>
      </c>
      <c r="AM314" s="597">
        <v>27640.92</v>
      </c>
      <c r="AO314" s="330"/>
      <c r="AQ314" s="370"/>
    </row>
    <row r="315" spans="1:43" s="329" customFormat="1" ht="15.75" thickBot="1" x14ac:dyDescent="0.25">
      <c r="A315" s="362" t="s">
        <v>361</v>
      </c>
      <c r="B315" s="398" t="s">
        <v>360</v>
      </c>
      <c r="C315" s="342" t="s">
        <v>779</v>
      </c>
      <c r="D315" s="328"/>
      <c r="E315" s="326">
        <v>6839092</v>
      </c>
      <c r="F315" s="326">
        <v>7385412</v>
      </c>
      <c r="G315" s="326">
        <v>3242905</v>
      </c>
      <c r="H315" s="326">
        <v>3483742</v>
      </c>
      <c r="I315" s="326">
        <v>3596187</v>
      </c>
      <c r="J315" s="530">
        <v>3901670</v>
      </c>
      <c r="K315" s="326">
        <v>0</v>
      </c>
      <c r="L315" s="326">
        <v>0</v>
      </c>
      <c r="M315" s="486">
        <v>41225.11</v>
      </c>
      <c r="N315" s="531">
        <v>42275.4</v>
      </c>
      <c r="O315" s="469">
        <v>98.5</v>
      </c>
      <c r="P315" s="469">
        <v>98.5</v>
      </c>
      <c r="Q315" s="486">
        <v>905.3</v>
      </c>
      <c r="R315" s="531">
        <v>939.44</v>
      </c>
      <c r="S315" s="486">
        <v>41512</v>
      </c>
      <c r="T315" s="536">
        <v>42580.7</v>
      </c>
      <c r="U315" s="327">
        <v>164.75</v>
      </c>
      <c r="V315" s="538">
        <v>173.45</v>
      </c>
      <c r="W315" s="357">
        <v>86.63</v>
      </c>
      <c r="X315" s="539">
        <v>91.63</v>
      </c>
      <c r="Y315" s="587">
        <v>0</v>
      </c>
      <c r="Z315" s="610">
        <v>0</v>
      </c>
      <c r="AA315" s="610">
        <v>0</v>
      </c>
      <c r="AB315" s="530" t="s">
        <v>0</v>
      </c>
      <c r="AC315" s="530" t="s">
        <v>0</v>
      </c>
      <c r="AD315" s="530">
        <v>1345.59</v>
      </c>
      <c r="AE315" s="609">
        <v>170.28</v>
      </c>
      <c r="AF315" s="530">
        <v>0</v>
      </c>
      <c r="AG315" s="530">
        <v>1689.32</v>
      </c>
      <c r="AH315" s="530">
        <v>81</v>
      </c>
      <c r="AI315" s="531">
        <v>42580.7</v>
      </c>
      <c r="AJ315" s="530">
        <v>0</v>
      </c>
      <c r="AK315" s="531">
        <v>0</v>
      </c>
      <c r="AL315" s="530">
        <v>61</v>
      </c>
      <c r="AM315" s="597">
        <v>41621.089999999997</v>
      </c>
      <c r="AO315" s="330"/>
      <c r="AQ315" s="370"/>
    </row>
    <row r="316" spans="1:43" s="329" customFormat="1" ht="15.75" thickBot="1" x14ac:dyDescent="0.25">
      <c r="A316" s="362" t="s">
        <v>363</v>
      </c>
      <c r="B316" s="398" t="s">
        <v>362</v>
      </c>
      <c r="C316" s="342" t="s">
        <v>779</v>
      </c>
      <c r="D316" s="328"/>
      <c r="E316" s="326">
        <v>2890637</v>
      </c>
      <c r="F316" s="326">
        <v>3064326</v>
      </c>
      <c r="G316" s="326">
        <v>904471</v>
      </c>
      <c r="H316" s="326">
        <v>953109</v>
      </c>
      <c r="I316" s="326">
        <v>1986166</v>
      </c>
      <c r="J316" s="530">
        <v>2111217</v>
      </c>
      <c r="K316" s="326">
        <v>0</v>
      </c>
      <c r="L316" s="326">
        <v>0</v>
      </c>
      <c r="M316" s="486">
        <v>13687.3</v>
      </c>
      <c r="N316" s="531">
        <v>14071.48</v>
      </c>
      <c r="O316" s="469">
        <v>98.5</v>
      </c>
      <c r="P316" s="469">
        <v>98.5</v>
      </c>
      <c r="Q316" s="486">
        <v>0</v>
      </c>
      <c r="R316" s="531">
        <v>0</v>
      </c>
      <c r="S316" s="486">
        <v>13482</v>
      </c>
      <c r="T316" s="536">
        <v>13860.4</v>
      </c>
      <c r="U316" s="327">
        <v>214.41</v>
      </c>
      <c r="V316" s="538">
        <v>221.08</v>
      </c>
      <c r="W316" s="357">
        <v>147.32</v>
      </c>
      <c r="X316" s="539">
        <v>152.32</v>
      </c>
      <c r="Y316" s="587">
        <v>0</v>
      </c>
      <c r="Z316" s="610">
        <v>0</v>
      </c>
      <c r="AA316" s="610">
        <v>0</v>
      </c>
      <c r="AB316" s="530" t="s">
        <v>0</v>
      </c>
      <c r="AC316" s="530" t="s">
        <v>0</v>
      </c>
      <c r="AD316" s="530">
        <v>1124.79</v>
      </c>
      <c r="AE316" s="609">
        <v>181.81</v>
      </c>
      <c r="AF316" s="530">
        <v>81.569999999999993</v>
      </c>
      <c r="AG316" s="530">
        <v>1609.2499999999998</v>
      </c>
      <c r="AH316" s="530">
        <v>42</v>
      </c>
      <c r="AI316" s="531">
        <v>13860.4</v>
      </c>
      <c r="AJ316" s="530">
        <v>0</v>
      </c>
      <c r="AK316" s="531">
        <v>0</v>
      </c>
      <c r="AL316" s="530">
        <v>36</v>
      </c>
      <c r="AM316" s="597">
        <v>13624.8</v>
      </c>
      <c r="AO316" s="330"/>
      <c r="AQ316" s="370"/>
    </row>
    <row r="317" spans="1:43" s="329" customFormat="1" ht="15.75" thickBot="1" x14ac:dyDescent="0.25">
      <c r="A317" s="362" t="s">
        <v>365</v>
      </c>
      <c r="B317" s="398" t="s">
        <v>364</v>
      </c>
      <c r="C317" s="342" t="s">
        <v>953</v>
      </c>
      <c r="D317" s="328"/>
      <c r="E317" s="326">
        <v>49204900</v>
      </c>
      <c r="F317" s="326">
        <v>51821278</v>
      </c>
      <c r="G317" s="326">
        <v>145151</v>
      </c>
      <c r="H317" s="326">
        <v>155200</v>
      </c>
      <c r="I317" s="326">
        <v>49059749</v>
      </c>
      <c r="J317" s="530">
        <v>51666078</v>
      </c>
      <c r="K317" s="326">
        <v>2607705</v>
      </c>
      <c r="L317" s="326">
        <v>2609285.6</v>
      </c>
      <c r="M317" s="486">
        <v>129931.1</v>
      </c>
      <c r="N317" s="531">
        <v>131792.18</v>
      </c>
      <c r="O317" s="469">
        <v>96</v>
      </c>
      <c r="P317" s="469">
        <v>96</v>
      </c>
      <c r="Q317" s="486">
        <v>447.2</v>
      </c>
      <c r="R317" s="531">
        <v>455.1</v>
      </c>
      <c r="S317" s="486">
        <v>125181.1</v>
      </c>
      <c r="T317" s="536">
        <v>126975.6</v>
      </c>
      <c r="U317" s="327">
        <v>393.07</v>
      </c>
      <c r="V317" s="538">
        <v>408.12</v>
      </c>
      <c r="W317" s="357">
        <v>391.91</v>
      </c>
      <c r="X317" s="539">
        <v>406.9</v>
      </c>
      <c r="Y317" s="587">
        <v>997345.63015799993</v>
      </c>
      <c r="Z317" s="610">
        <v>7.8546242755143503</v>
      </c>
      <c r="AA317" s="610">
        <v>2</v>
      </c>
      <c r="AB317" s="530" t="s">
        <v>0</v>
      </c>
      <c r="AC317" s="530" t="s">
        <v>0</v>
      </c>
      <c r="AD317" s="530">
        <v>280.02</v>
      </c>
      <c r="AE317" s="609">
        <v>0</v>
      </c>
      <c r="AF317" s="530">
        <v>0</v>
      </c>
      <c r="AG317" s="530">
        <v>688.14</v>
      </c>
      <c r="AH317" s="530">
        <v>1</v>
      </c>
      <c r="AI317" s="531">
        <v>3346.3</v>
      </c>
      <c r="AJ317" s="530">
        <v>0</v>
      </c>
      <c r="AK317" s="531">
        <v>0</v>
      </c>
      <c r="AL317" s="530">
        <v>1</v>
      </c>
      <c r="AM317" s="597">
        <v>3346.3</v>
      </c>
      <c r="AO317" s="330"/>
      <c r="AQ317" s="370"/>
    </row>
    <row r="318" spans="1:43" s="329" customFormat="1" ht="15.75" thickBot="1" x14ac:dyDescent="0.25">
      <c r="A318" s="362" t="s">
        <v>366</v>
      </c>
      <c r="B318" s="398" t="s">
        <v>216</v>
      </c>
      <c r="C318" s="342" t="s">
        <v>779</v>
      </c>
      <c r="D318" s="328"/>
      <c r="E318" s="326">
        <v>6015207</v>
      </c>
      <c r="F318" s="326">
        <v>6191402</v>
      </c>
      <c r="G318" s="326">
        <v>63679</v>
      </c>
      <c r="H318" s="326">
        <v>76132</v>
      </c>
      <c r="I318" s="326">
        <v>5951528</v>
      </c>
      <c r="J318" s="530">
        <v>6115270</v>
      </c>
      <c r="K318" s="326">
        <v>0</v>
      </c>
      <c r="L318" s="326">
        <v>0</v>
      </c>
      <c r="M318" s="486">
        <v>21311.8</v>
      </c>
      <c r="N318" s="531">
        <v>21470.799999999999</v>
      </c>
      <c r="O318" s="469">
        <v>96.5</v>
      </c>
      <c r="P318" s="469">
        <v>96.5</v>
      </c>
      <c r="Q318" s="486">
        <v>2</v>
      </c>
      <c r="R318" s="531">
        <v>2</v>
      </c>
      <c r="S318" s="486">
        <v>20567.900000000001</v>
      </c>
      <c r="T318" s="536">
        <v>20721.3</v>
      </c>
      <c r="U318" s="327">
        <v>292.45999999999998</v>
      </c>
      <c r="V318" s="538">
        <v>298.79000000000002</v>
      </c>
      <c r="W318" s="357">
        <v>289.36</v>
      </c>
      <c r="X318" s="539">
        <v>295.12</v>
      </c>
      <c r="Y318" s="587">
        <v>0</v>
      </c>
      <c r="Z318" s="610">
        <v>0</v>
      </c>
      <c r="AA318" s="610">
        <v>0</v>
      </c>
      <c r="AB318" s="530" t="s">
        <v>0</v>
      </c>
      <c r="AC318" s="530" t="s">
        <v>0</v>
      </c>
      <c r="AD318" s="530">
        <v>1326.87</v>
      </c>
      <c r="AE318" s="609">
        <v>194.58</v>
      </c>
      <c r="AF318" s="530">
        <v>70.59</v>
      </c>
      <c r="AG318" s="530">
        <v>1890.8299999999997</v>
      </c>
      <c r="AH318" s="530">
        <v>1</v>
      </c>
      <c r="AI318" s="531">
        <v>3447.8</v>
      </c>
      <c r="AJ318" s="530">
        <v>0</v>
      </c>
      <c r="AK318" s="531">
        <v>0</v>
      </c>
      <c r="AL318" s="530">
        <v>1</v>
      </c>
      <c r="AM318" s="597">
        <v>3447.8</v>
      </c>
      <c r="AO318" s="330"/>
      <c r="AQ318" s="370"/>
    </row>
    <row r="319" spans="1:43" s="329" customFormat="1" ht="15.75" thickBot="1" x14ac:dyDescent="0.25">
      <c r="A319" s="362" t="s">
        <v>368</v>
      </c>
      <c r="B319" s="398" t="s">
        <v>367</v>
      </c>
      <c r="C319" s="342" t="s">
        <v>848</v>
      </c>
      <c r="D319" s="328"/>
      <c r="E319" s="326">
        <v>104546981</v>
      </c>
      <c r="F319" s="326">
        <v>110020470</v>
      </c>
      <c r="G319" s="326">
        <v>68764</v>
      </c>
      <c r="H319" s="326">
        <v>70764</v>
      </c>
      <c r="I319" s="326">
        <v>104478217</v>
      </c>
      <c r="J319" s="530">
        <v>109949706</v>
      </c>
      <c r="K319" s="326">
        <v>22236076</v>
      </c>
      <c r="L319" s="326">
        <v>22416000</v>
      </c>
      <c r="M319" s="486">
        <v>86788.9</v>
      </c>
      <c r="N319" s="531">
        <v>89578.57</v>
      </c>
      <c r="O319" s="469">
        <v>99</v>
      </c>
      <c r="P319" s="469">
        <v>98</v>
      </c>
      <c r="Q319" s="486">
        <v>0</v>
      </c>
      <c r="R319" s="531">
        <v>0</v>
      </c>
      <c r="S319" s="486">
        <v>85921</v>
      </c>
      <c r="T319" s="536">
        <v>87787</v>
      </c>
      <c r="U319" s="327">
        <v>1216.78</v>
      </c>
      <c r="V319" s="538">
        <v>1253.27</v>
      </c>
      <c r="W319" s="357">
        <v>1215.98</v>
      </c>
      <c r="X319" s="539">
        <v>1252.46</v>
      </c>
      <c r="Y319" s="587">
        <v>3202417</v>
      </c>
      <c r="Z319" s="610">
        <v>36.479398999851917</v>
      </c>
      <c r="AA319" s="610">
        <v>3</v>
      </c>
      <c r="AB319" s="530" t="s">
        <v>0</v>
      </c>
      <c r="AC319" s="530" t="s">
        <v>0</v>
      </c>
      <c r="AD319" s="530">
        <v>0</v>
      </c>
      <c r="AE319" s="609">
        <v>162.30000000000001</v>
      </c>
      <c r="AF319" s="530">
        <v>59.95</v>
      </c>
      <c r="AG319" s="530">
        <v>1475.52</v>
      </c>
      <c r="AH319" s="530">
        <v>2</v>
      </c>
      <c r="AI319" s="531">
        <v>3581</v>
      </c>
      <c r="AJ319" s="530">
        <v>0</v>
      </c>
      <c r="AK319" s="531">
        <v>0</v>
      </c>
      <c r="AL319" s="530">
        <v>2</v>
      </c>
      <c r="AM319" s="597">
        <v>3581</v>
      </c>
      <c r="AO319" s="330"/>
      <c r="AQ319" s="370"/>
    </row>
    <row r="320" spans="1:43" s="329" customFormat="1" ht="15.75" thickBot="1" x14ac:dyDescent="0.25">
      <c r="A320" s="362" t="s">
        <v>521</v>
      </c>
      <c r="B320" s="398" t="s">
        <v>153</v>
      </c>
      <c r="C320" s="342" t="s">
        <v>780</v>
      </c>
      <c r="D320" s="328"/>
      <c r="E320" s="326">
        <v>240139687</v>
      </c>
      <c r="F320" s="326">
        <v>254258094</v>
      </c>
      <c r="G320" s="326">
        <v>15415782</v>
      </c>
      <c r="H320" s="326">
        <v>16954101</v>
      </c>
      <c r="I320" s="326">
        <v>224723905</v>
      </c>
      <c r="J320" s="530">
        <v>237303993</v>
      </c>
      <c r="K320" s="326">
        <v>0</v>
      </c>
      <c r="L320" s="326">
        <v>0</v>
      </c>
      <c r="M320" s="486">
        <v>172362</v>
      </c>
      <c r="N320" s="531">
        <v>173325.59</v>
      </c>
      <c r="O320" s="469">
        <v>99.75</v>
      </c>
      <c r="P320" s="469">
        <v>99.75</v>
      </c>
      <c r="Q320" s="486">
        <v>4849.2</v>
      </c>
      <c r="R320" s="531">
        <v>4912.8</v>
      </c>
      <c r="S320" s="486">
        <v>176780.3</v>
      </c>
      <c r="T320" s="536">
        <v>177805.1</v>
      </c>
      <c r="U320" s="327">
        <v>1358.41</v>
      </c>
      <c r="V320" s="538">
        <v>1429.98</v>
      </c>
      <c r="W320" s="357">
        <v>1271.2</v>
      </c>
      <c r="X320" s="539">
        <v>1334.63</v>
      </c>
      <c r="Y320" s="587">
        <v>6781485.75</v>
      </c>
      <c r="Z320" s="610">
        <v>38.139995703160366</v>
      </c>
      <c r="AA320" s="610">
        <v>3</v>
      </c>
      <c r="AB320" s="530" t="s">
        <v>0</v>
      </c>
      <c r="AC320" s="530" t="s">
        <v>0</v>
      </c>
      <c r="AD320" s="530">
        <v>0</v>
      </c>
      <c r="AE320" s="609">
        <v>170.27</v>
      </c>
      <c r="AF320" s="530">
        <v>70.59</v>
      </c>
      <c r="AG320" s="530">
        <v>1670.84</v>
      </c>
      <c r="AH320" s="530">
        <v>252</v>
      </c>
      <c r="AI320" s="531">
        <v>177805.08</v>
      </c>
      <c r="AJ320" s="530">
        <v>0</v>
      </c>
      <c r="AK320" s="531">
        <v>0</v>
      </c>
      <c r="AL320" s="530">
        <v>238</v>
      </c>
      <c r="AM320" s="597">
        <v>177081.76</v>
      </c>
      <c r="AO320" s="330"/>
      <c r="AQ320" s="370"/>
    </row>
    <row r="321" spans="1:43" s="329" customFormat="1" ht="15.75" thickBot="1" x14ac:dyDescent="0.25">
      <c r="A321" s="362" t="s">
        <v>370</v>
      </c>
      <c r="B321" s="398" t="s">
        <v>369</v>
      </c>
      <c r="C321" s="342" t="s">
        <v>779</v>
      </c>
      <c r="D321" s="328"/>
      <c r="E321" s="326">
        <v>9482869</v>
      </c>
      <c r="F321" s="326">
        <v>10048204</v>
      </c>
      <c r="G321" s="326">
        <v>2521258</v>
      </c>
      <c r="H321" s="326">
        <v>2708208</v>
      </c>
      <c r="I321" s="326">
        <v>6961611</v>
      </c>
      <c r="J321" s="530">
        <v>7339996</v>
      </c>
      <c r="K321" s="326">
        <v>0</v>
      </c>
      <c r="L321" s="326">
        <v>0</v>
      </c>
      <c r="M321" s="486">
        <v>47152.9</v>
      </c>
      <c r="N321" s="531">
        <v>48067.43</v>
      </c>
      <c r="O321" s="469">
        <v>98.6</v>
      </c>
      <c r="P321" s="469">
        <v>98.7</v>
      </c>
      <c r="Q321" s="486">
        <v>342.4</v>
      </c>
      <c r="R321" s="531">
        <v>351.76</v>
      </c>
      <c r="S321" s="486">
        <v>46835.199999999997</v>
      </c>
      <c r="T321" s="536">
        <v>47794.3</v>
      </c>
      <c r="U321" s="327">
        <v>202.47</v>
      </c>
      <c r="V321" s="538">
        <v>210.24</v>
      </c>
      <c r="W321" s="357">
        <v>148.63999999999999</v>
      </c>
      <c r="X321" s="539">
        <v>153.57</v>
      </c>
      <c r="Y321" s="587">
        <v>0</v>
      </c>
      <c r="Z321" s="610">
        <v>0</v>
      </c>
      <c r="AA321" s="610">
        <v>0</v>
      </c>
      <c r="AB321" s="530" t="s">
        <v>0</v>
      </c>
      <c r="AC321" s="530" t="s">
        <v>0</v>
      </c>
      <c r="AD321" s="530">
        <v>1133.0999999999999</v>
      </c>
      <c r="AE321" s="609">
        <v>165.46</v>
      </c>
      <c r="AF321" s="530">
        <v>63.84</v>
      </c>
      <c r="AG321" s="530">
        <v>1572.6399999999999</v>
      </c>
      <c r="AH321" s="530">
        <v>47</v>
      </c>
      <c r="AI321" s="531">
        <v>34173.1</v>
      </c>
      <c r="AJ321" s="530">
        <v>0</v>
      </c>
      <c r="AK321" s="531">
        <v>0</v>
      </c>
      <c r="AL321" s="530">
        <v>45</v>
      </c>
      <c r="AM321" s="597">
        <v>34056</v>
      </c>
      <c r="AO321" s="330"/>
      <c r="AQ321" s="370"/>
    </row>
    <row r="322" spans="1:43" s="329" customFormat="1" ht="15.75" thickBot="1" x14ac:dyDescent="0.25">
      <c r="A322" s="362" t="s">
        <v>371</v>
      </c>
      <c r="B322" s="398" t="s">
        <v>217</v>
      </c>
      <c r="C322" s="342" t="s">
        <v>780</v>
      </c>
      <c r="D322" s="328"/>
      <c r="E322" s="326">
        <v>62011505</v>
      </c>
      <c r="F322" s="326">
        <v>65447627</v>
      </c>
      <c r="G322" s="326">
        <v>1236238</v>
      </c>
      <c r="H322" s="326">
        <v>1309306</v>
      </c>
      <c r="I322" s="326">
        <v>60775267</v>
      </c>
      <c r="J322" s="530">
        <v>64138321</v>
      </c>
      <c r="K322" s="326">
        <v>0</v>
      </c>
      <c r="L322" s="326">
        <v>0</v>
      </c>
      <c r="M322" s="486">
        <v>66026.759999999995</v>
      </c>
      <c r="N322" s="531">
        <v>67044.87</v>
      </c>
      <c r="O322" s="469">
        <v>99.5</v>
      </c>
      <c r="P322" s="469">
        <v>99.5</v>
      </c>
      <c r="Q322" s="486">
        <v>0</v>
      </c>
      <c r="R322" s="531">
        <v>0</v>
      </c>
      <c r="S322" s="486">
        <v>65696.600000000006</v>
      </c>
      <c r="T322" s="536">
        <v>66709.600000000006</v>
      </c>
      <c r="U322" s="327">
        <v>943.91</v>
      </c>
      <c r="V322" s="538">
        <v>981.08</v>
      </c>
      <c r="W322" s="357">
        <v>925.09</v>
      </c>
      <c r="X322" s="539">
        <v>961.46</v>
      </c>
      <c r="Y322" s="587">
        <v>1851000</v>
      </c>
      <c r="Z322" s="610">
        <v>27.747130847734056</v>
      </c>
      <c r="AA322" s="610">
        <v>3</v>
      </c>
      <c r="AB322" s="530" t="s">
        <v>0</v>
      </c>
      <c r="AC322" s="530" t="s">
        <v>0</v>
      </c>
      <c r="AD322" s="530">
        <v>0</v>
      </c>
      <c r="AE322" s="609">
        <v>170.28</v>
      </c>
      <c r="AF322" s="530">
        <v>62.49</v>
      </c>
      <c r="AG322" s="530">
        <v>1213.8500000000001</v>
      </c>
      <c r="AH322" s="530">
        <v>15</v>
      </c>
      <c r="AI322" s="531">
        <v>32542.400000000001</v>
      </c>
      <c r="AJ322" s="530">
        <v>0</v>
      </c>
      <c r="AK322" s="531">
        <v>0</v>
      </c>
      <c r="AL322" s="530">
        <v>14</v>
      </c>
      <c r="AM322" s="597">
        <v>32471.8</v>
      </c>
      <c r="AO322" s="330"/>
      <c r="AQ322" s="370"/>
    </row>
    <row r="323" spans="1:43" s="329" customFormat="1" ht="15.75" thickBot="1" x14ac:dyDescent="0.25">
      <c r="A323" s="362" t="s">
        <v>373</v>
      </c>
      <c r="B323" s="398" t="s">
        <v>372</v>
      </c>
      <c r="C323" s="342" t="s">
        <v>848</v>
      </c>
      <c r="D323" s="328"/>
      <c r="E323" s="326">
        <v>120274132.01838</v>
      </c>
      <c r="F323" s="326">
        <v>127430400</v>
      </c>
      <c r="G323" s="326">
        <v>0</v>
      </c>
      <c r="H323" s="326">
        <v>0</v>
      </c>
      <c r="I323" s="326">
        <v>120274132.01838</v>
      </c>
      <c r="J323" s="530">
        <v>127430400</v>
      </c>
      <c r="K323" s="326">
        <v>40077376</v>
      </c>
      <c r="L323" s="326">
        <v>37540700</v>
      </c>
      <c r="M323" s="486">
        <v>93521.29333333332</v>
      </c>
      <c r="N323" s="531">
        <v>94376.744185999996</v>
      </c>
      <c r="O323" s="469">
        <v>96.75</v>
      </c>
      <c r="P323" s="469">
        <v>96.75</v>
      </c>
      <c r="Q323" s="486">
        <v>0</v>
      </c>
      <c r="R323" s="531">
        <v>0</v>
      </c>
      <c r="S323" s="486">
        <v>90481.9</v>
      </c>
      <c r="T323" s="536">
        <v>91309.5</v>
      </c>
      <c r="U323" s="327">
        <v>1329.26</v>
      </c>
      <c r="V323" s="538">
        <v>1395.59</v>
      </c>
      <c r="W323" s="357">
        <v>1329.26</v>
      </c>
      <c r="X323" s="539">
        <v>1395.59</v>
      </c>
      <c r="Y323" s="587">
        <v>3641417.9398049996</v>
      </c>
      <c r="Z323" s="610">
        <v>39.879946115190641</v>
      </c>
      <c r="AA323" s="610">
        <v>3</v>
      </c>
      <c r="AB323" s="530" t="s">
        <v>0</v>
      </c>
      <c r="AC323" s="530" t="s">
        <v>0</v>
      </c>
      <c r="AD323" s="530">
        <v>0</v>
      </c>
      <c r="AE323" s="609">
        <v>165.97</v>
      </c>
      <c r="AF323" s="530">
        <v>74.34</v>
      </c>
      <c r="AG323" s="530">
        <v>1635.8999999999999</v>
      </c>
      <c r="AH323" s="530">
        <v>0</v>
      </c>
      <c r="AI323" s="531">
        <v>0</v>
      </c>
      <c r="AJ323" s="530">
        <v>0</v>
      </c>
      <c r="AK323" s="531">
        <v>0</v>
      </c>
      <c r="AL323" s="530">
        <v>0</v>
      </c>
      <c r="AM323" s="597">
        <v>0</v>
      </c>
      <c r="AO323" s="330"/>
      <c r="AQ323" s="370"/>
    </row>
    <row r="324" spans="1:43" s="329" customFormat="1" ht="15.75" thickBot="1" x14ac:dyDescent="0.25">
      <c r="A324" s="362" t="s">
        <v>375</v>
      </c>
      <c r="B324" s="398" t="s">
        <v>374</v>
      </c>
      <c r="C324" s="342" t="s">
        <v>779</v>
      </c>
      <c r="D324" s="328"/>
      <c r="E324" s="326">
        <v>8839797</v>
      </c>
      <c r="F324" s="326">
        <v>9186516</v>
      </c>
      <c r="G324" s="326">
        <v>0</v>
      </c>
      <c r="H324" s="326">
        <v>0</v>
      </c>
      <c r="I324" s="326">
        <v>8839797</v>
      </c>
      <c r="J324" s="530">
        <v>9186516</v>
      </c>
      <c r="K324" s="326">
        <v>0</v>
      </c>
      <c r="L324" s="326">
        <v>0</v>
      </c>
      <c r="M324" s="486">
        <v>40574.5</v>
      </c>
      <c r="N324" s="531">
        <v>41076.400000000001</v>
      </c>
      <c r="O324" s="469">
        <v>98</v>
      </c>
      <c r="P324" s="469">
        <v>98.4</v>
      </c>
      <c r="Q324" s="486">
        <v>99</v>
      </c>
      <c r="R324" s="531">
        <v>101.8</v>
      </c>
      <c r="S324" s="486">
        <v>39862</v>
      </c>
      <c r="T324" s="536">
        <v>40521</v>
      </c>
      <c r="U324" s="327">
        <v>221.76</v>
      </c>
      <c r="V324" s="538">
        <v>226.71</v>
      </c>
      <c r="W324" s="357">
        <v>221.76</v>
      </c>
      <c r="X324" s="539">
        <v>226.71</v>
      </c>
      <c r="Y324" s="587">
        <v>0</v>
      </c>
      <c r="Z324" s="610">
        <v>0</v>
      </c>
      <c r="AA324" s="610">
        <v>0</v>
      </c>
      <c r="AB324" s="530" t="s">
        <v>0</v>
      </c>
      <c r="AC324" s="530" t="s">
        <v>0</v>
      </c>
      <c r="AD324" s="530">
        <v>1331.55</v>
      </c>
      <c r="AE324" s="609">
        <v>224.57</v>
      </c>
      <c r="AF324" s="530">
        <v>0</v>
      </c>
      <c r="AG324" s="530">
        <v>1782.83</v>
      </c>
      <c r="AH324" s="530">
        <v>0</v>
      </c>
      <c r="AI324" s="531">
        <v>0</v>
      </c>
      <c r="AJ324" s="530">
        <v>0</v>
      </c>
      <c r="AK324" s="531">
        <v>0</v>
      </c>
      <c r="AL324" s="530">
        <v>0</v>
      </c>
      <c r="AM324" s="597">
        <v>0</v>
      </c>
      <c r="AO324" s="330"/>
      <c r="AQ324" s="370"/>
    </row>
    <row r="325" spans="1:43" s="329" customFormat="1" ht="15.75" thickBot="1" x14ac:dyDescent="0.25">
      <c r="A325" s="362" t="s">
        <v>376</v>
      </c>
      <c r="B325" s="398" t="s">
        <v>218</v>
      </c>
      <c r="C325" s="342" t="s">
        <v>780</v>
      </c>
      <c r="D325" s="328"/>
      <c r="E325" s="326">
        <v>89226153</v>
      </c>
      <c r="F325" s="326">
        <v>95592060</v>
      </c>
      <c r="G325" s="326">
        <v>3733880</v>
      </c>
      <c r="H325" s="326">
        <v>3931863</v>
      </c>
      <c r="I325" s="326">
        <v>85492273</v>
      </c>
      <c r="J325" s="530">
        <v>91660197</v>
      </c>
      <c r="K325" s="326">
        <v>0</v>
      </c>
      <c r="L325" s="326">
        <v>0</v>
      </c>
      <c r="M325" s="486">
        <v>66357.56</v>
      </c>
      <c r="N325" s="531">
        <v>68114.59</v>
      </c>
      <c r="O325" s="469">
        <v>99</v>
      </c>
      <c r="P325" s="469">
        <v>99</v>
      </c>
      <c r="Q325" s="486">
        <v>307.39499999999998</v>
      </c>
      <c r="R325" s="531">
        <v>0</v>
      </c>
      <c r="S325" s="486">
        <v>66001.399999999994</v>
      </c>
      <c r="T325" s="536">
        <v>67433.399999999994</v>
      </c>
      <c r="U325" s="327">
        <v>1351.88</v>
      </c>
      <c r="V325" s="538">
        <v>1417.58</v>
      </c>
      <c r="W325" s="357">
        <v>1295.31</v>
      </c>
      <c r="X325" s="539">
        <v>1359.27</v>
      </c>
      <c r="Y325" s="587">
        <v>2620415</v>
      </c>
      <c r="Z325" s="610">
        <v>38.859304143050778</v>
      </c>
      <c r="AA325" s="610">
        <v>3</v>
      </c>
      <c r="AB325" s="530" t="s">
        <v>0</v>
      </c>
      <c r="AC325" s="530" t="s">
        <v>0</v>
      </c>
      <c r="AD325" s="530">
        <v>0</v>
      </c>
      <c r="AE325" s="609">
        <v>170.28</v>
      </c>
      <c r="AF325" s="530">
        <v>62.49</v>
      </c>
      <c r="AG325" s="530">
        <v>1650.35</v>
      </c>
      <c r="AH325" s="530">
        <v>17</v>
      </c>
      <c r="AI325" s="531">
        <v>67433.400000000009</v>
      </c>
      <c r="AJ325" s="530">
        <v>0</v>
      </c>
      <c r="AK325" s="531">
        <v>0</v>
      </c>
      <c r="AL325" s="530">
        <v>17</v>
      </c>
      <c r="AM325" s="597">
        <v>67433.400000000009</v>
      </c>
      <c r="AO325" s="330"/>
      <c r="AQ325" s="370"/>
    </row>
    <row r="326" spans="1:43" s="329" customFormat="1" ht="15.75" thickBot="1" x14ac:dyDescent="0.25">
      <c r="A326" s="362" t="s">
        <v>378</v>
      </c>
      <c r="B326" s="398" t="s">
        <v>377</v>
      </c>
      <c r="C326" s="342" t="s">
        <v>848</v>
      </c>
      <c r="D326" s="328"/>
      <c r="E326" s="326">
        <v>86035576</v>
      </c>
      <c r="F326" s="326">
        <v>90936991</v>
      </c>
      <c r="G326" s="326">
        <v>0</v>
      </c>
      <c r="H326" s="326">
        <v>0</v>
      </c>
      <c r="I326" s="326">
        <v>86035576</v>
      </c>
      <c r="J326" s="530">
        <v>90936991</v>
      </c>
      <c r="K326" s="326">
        <v>11315046</v>
      </c>
      <c r="L326" s="326">
        <v>10983129</v>
      </c>
      <c r="M326" s="486">
        <v>62310.6</v>
      </c>
      <c r="N326" s="531">
        <v>63235.6</v>
      </c>
      <c r="O326" s="469">
        <v>96.943290000000005</v>
      </c>
      <c r="P326" s="469">
        <v>97.093220000000002</v>
      </c>
      <c r="Q326" s="486">
        <v>0</v>
      </c>
      <c r="R326" s="531">
        <v>0</v>
      </c>
      <c r="S326" s="486">
        <v>60405.9</v>
      </c>
      <c r="T326" s="536">
        <v>61397.5</v>
      </c>
      <c r="U326" s="327">
        <v>1424.29</v>
      </c>
      <c r="V326" s="538">
        <v>1481.12</v>
      </c>
      <c r="W326" s="357">
        <v>1424.29</v>
      </c>
      <c r="X326" s="539">
        <v>1481.12</v>
      </c>
      <c r="Y326" s="587">
        <v>1749213</v>
      </c>
      <c r="Z326" s="610">
        <v>28.489971090028096</v>
      </c>
      <c r="AA326" s="610">
        <v>2</v>
      </c>
      <c r="AB326" s="530" t="s">
        <v>0</v>
      </c>
      <c r="AC326" s="530" t="s">
        <v>0</v>
      </c>
      <c r="AD326" s="530">
        <v>0</v>
      </c>
      <c r="AE326" s="609">
        <v>116.55</v>
      </c>
      <c r="AF326" s="530">
        <v>57.14</v>
      </c>
      <c r="AG326" s="530">
        <v>1654.81</v>
      </c>
      <c r="AH326" s="530">
        <v>0</v>
      </c>
      <c r="AI326" s="531">
        <v>0</v>
      </c>
      <c r="AJ326" s="530">
        <v>0</v>
      </c>
      <c r="AK326" s="531">
        <v>0</v>
      </c>
      <c r="AL326" s="530">
        <v>0</v>
      </c>
      <c r="AM326" s="597">
        <v>0</v>
      </c>
      <c r="AO326" s="330"/>
      <c r="AQ326" s="370"/>
    </row>
    <row r="327" spans="1:43" s="329" customFormat="1" ht="15.75" thickBot="1" x14ac:dyDescent="0.25">
      <c r="A327" s="362" t="s">
        <v>380</v>
      </c>
      <c r="B327" s="398" t="s">
        <v>379</v>
      </c>
      <c r="C327" s="342" t="s">
        <v>779</v>
      </c>
      <c r="D327" s="328"/>
      <c r="E327" s="326">
        <v>5346922</v>
      </c>
      <c r="F327" s="326">
        <v>5593035</v>
      </c>
      <c r="G327" s="326">
        <v>130258</v>
      </c>
      <c r="H327" s="326">
        <v>135886</v>
      </c>
      <c r="I327" s="326">
        <v>5216664</v>
      </c>
      <c r="J327" s="530">
        <v>5457149</v>
      </c>
      <c r="K327" s="326">
        <v>0</v>
      </c>
      <c r="L327" s="326">
        <v>0</v>
      </c>
      <c r="M327" s="486">
        <v>30952.5</v>
      </c>
      <c r="N327" s="531">
        <v>31455.55</v>
      </c>
      <c r="O327" s="469">
        <v>99</v>
      </c>
      <c r="P327" s="469">
        <v>99</v>
      </c>
      <c r="Q327" s="486">
        <v>0</v>
      </c>
      <c r="R327" s="531">
        <v>0</v>
      </c>
      <c r="S327" s="486">
        <v>30643</v>
      </c>
      <c r="T327" s="536">
        <v>31141</v>
      </c>
      <c r="U327" s="327">
        <v>174.49</v>
      </c>
      <c r="V327" s="538">
        <v>179.6</v>
      </c>
      <c r="W327" s="357">
        <v>170.24</v>
      </c>
      <c r="X327" s="539">
        <v>175.24</v>
      </c>
      <c r="Y327" s="587">
        <v>0</v>
      </c>
      <c r="Z327" s="610">
        <v>0</v>
      </c>
      <c r="AA327" s="610">
        <v>0</v>
      </c>
      <c r="AB327" s="530" t="s">
        <v>0</v>
      </c>
      <c r="AC327" s="530" t="s">
        <v>0</v>
      </c>
      <c r="AD327" s="530">
        <v>1155.31</v>
      </c>
      <c r="AE327" s="609">
        <v>189.6</v>
      </c>
      <c r="AF327" s="530">
        <v>79.53</v>
      </c>
      <c r="AG327" s="530">
        <v>1604.0399999999997</v>
      </c>
      <c r="AH327" s="530">
        <v>2</v>
      </c>
      <c r="AI327" s="531">
        <v>6109</v>
      </c>
      <c r="AJ327" s="530">
        <v>0</v>
      </c>
      <c r="AK327" s="531">
        <v>0</v>
      </c>
      <c r="AL327" s="530">
        <v>2</v>
      </c>
      <c r="AM327" s="597">
        <v>6109</v>
      </c>
      <c r="AO327" s="330"/>
      <c r="AQ327" s="370"/>
    </row>
    <row r="328" spans="1:43" s="329" customFormat="1" ht="15.75" thickBot="1" x14ac:dyDescent="0.25">
      <c r="A328" s="362" t="s">
        <v>588</v>
      </c>
      <c r="B328" s="398" t="s">
        <v>381</v>
      </c>
      <c r="C328" s="342" t="s">
        <v>779</v>
      </c>
      <c r="D328" s="328"/>
      <c r="E328" s="326">
        <v>8227860</v>
      </c>
      <c r="F328" s="326">
        <v>8497970</v>
      </c>
      <c r="G328" s="326">
        <v>0</v>
      </c>
      <c r="H328" s="326">
        <v>0</v>
      </c>
      <c r="I328" s="326">
        <v>8227860</v>
      </c>
      <c r="J328" s="530">
        <v>8497970</v>
      </c>
      <c r="K328" s="326">
        <v>0</v>
      </c>
      <c r="L328" s="326">
        <v>0</v>
      </c>
      <c r="M328" s="486">
        <v>38220.26</v>
      </c>
      <c r="N328" s="531">
        <v>38700.050000000003</v>
      </c>
      <c r="O328" s="469">
        <v>97.75</v>
      </c>
      <c r="P328" s="469">
        <v>97.75</v>
      </c>
      <c r="Q328" s="486">
        <v>0</v>
      </c>
      <c r="R328" s="531">
        <v>0</v>
      </c>
      <c r="S328" s="486">
        <v>37360.300000000003</v>
      </c>
      <c r="T328" s="536">
        <v>37829.300000000003</v>
      </c>
      <c r="U328" s="327">
        <v>220.23</v>
      </c>
      <c r="V328" s="538">
        <v>224.64</v>
      </c>
      <c r="W328" s="357">
        <v>220.23</v>
      </c>
      <c r="X328" s="539">
        <v>224.64</v>
      </c>
      <c r="Y328" s="587">
        <v>0</v>
      </c>
      <c r="Z328" s="610">
        <v>0</v>
      </c>
      <c r="AA328" s="610">
        <v>0</v>
      </c>
      <c r="AB328" s="530" t="s">
        <v>0</v>
      </c>
      <c r="AC328" s="530" t="s">
        <v>0</v>
      </c>
      <c r="AD328" s="530">
        <v>1255.5899999999999</v>
      </c>
      <c r="AE328" s="609">
        <v>153.91</v>
      </c>
      <c r="AF328" s="530">
        <v>0</v>
      </c>
      <c r="AG328" s="530">
        <v>1634.14</v>
      </c>
      <c r="AH328" s="530">
        <v>0</v>
      </c>
      <c r="AI328" s="531">
        <v>0</v>
      </c>
      <c r="AJ328" s="530">
        <v>0</v>
      </c>
      <c r="AK328" s="531">
        <v>0</v>
      </c>
      <c r="AL328" s="530">
        <v>0</v>
      </c>
      <c r="AM328" s="597">
        <v>0</v>
      </c>
      <c r="AO328" s="330"/>
      <c r="AQ328" s="370"/>
    </row>
    <row r="329" spans="1:43" s="329" customFormat="1" ht="15.75" thickBot="1" x14ac:dyDescent="0.25">
      <c r="A329" s="362" t="s">
        <v>590</v>
      </c>
      <c r="B329" s="398" t="s">
        <v>589</v>
      </c>
      <c r="C329" s="342" t="s">
        <v>779</v>
      </c>
      <c r="D329" s="328"/>
      <c r="E329" s="326">
        <v>7606230</v>
      </c>
      <c r="F329" s="326">
        <v>8042703</v>
      </c>
      <c r="G329" s="326">
        <v>1994416</v>
      </c>
      <c r="H329" s="326">
        <v>2138587</v>
      </c>
      <c r="I329" s="326">
        <v>5611814</v>
      </c>
      <c r="J329" s="530">
        <v>5904116</v>
      </c>
      <c r="K329" s="326">
        <v>0</v>
      </c>
      <c r="L329" s="326">
        <v>0</v>
      </c>
      <c r="M329" s="486">
        <v>47395</v>
      </c>
      <c r="N329" s="531">
        <v>48949</v>
      </c>
      <c r="O329" s="469">
        <v>99.5</v>
      </c>
      <c r="P329" s="469">
        <v>99.5</v>
      </c>
      <c r="Q329" s="486">
        <v>0</v>
      </c>
      <c r="R329" s="531">
        <v>0</v>
      </c>
      <c r="S329" s="486">
        <v>47158</v>
      </c>
      <c r="T329" s="536">
        <v>48704.3</v>
      </c>
      <c r="U329" s="327">
        <v>161.29</v>
      </c>
      <c r="V329" s="538">
        <v>165.13</v>
      </c>
      <c r="W329" s="357">
        <v>119</v>
      </c>
      <c r="X329" s="539">
        <v>121.22</v>
      </c>
      <c r="Y329" s="587">
        <v>0</v>
      </c>
      <c r="Z329" s="610">
        <v>0</v>
      </c>
      <c r="AA329" s="610">
        <v>0</v>
      </c>
      <c r="AB329" s="530" t="s">
        <v>0</v>
      </c>
      <c r="AC329" s="530" t="s">
        <v>0</v>
      </c>
      <c r="AD329" s="530">
        <v>1155.31</v>
      </c>
      <c r="AE329" s="609">
        <v>189.6</v>
      </c>
      <c r="AF329" s="530">
        <v>79.53</v>
      </c>
      <c r="AG329" s="530">
        <v>1589.57</v>
      </c>
      <c r="AH329" s="530">
        <v>93</v>
      </c>
      <c r="AI329" s="531">
        <v>48704.3</v>
      </c>
      <c r="AJ329" s="530">
        <v>0</v>
      </c>
      <c r="AK329" s="531">
        <v>0</v>
      </c>
      <c r="AL329" s="530">
        <v>68</v>
      </c>
      <c r="AM329" s="597">
        <v>48377.9</v>
      </c>
      <c r="AO329" s="330"/>
      <c r="AQ329" s="370"/>
    </row>
    <row r="330" spans="1:43" s="329" customFormat="1" ht="15.75" thickBot="1" x14ac:dyDescent="0.25">
      <c r="A330" s="362" t="s">
        <v>592</v>
      </c>
      <c r="B330" s="398" t="s">
        <v>591</v>
      </c>
      <c r="C330" s="342" t="s">
        <v>779</v>
      </c>
      <c r="D330" s="328"/>
      <c r="E330" s="326">
        <v>11519453.0612</v>
      </c>
      <c r="F330" s="326">
        <v>11850726</v>
      </c>
      <c r="G330" s="326">
        <v>2383113</v>
      </c>
      <c r="H330" s="326">
        <v>2609937</v>
      </c>
      <c r="I330" s="326">
        <v>9136340.0612000003</v>
      </c>
      <c r="J330" s="530">
        <v>9240789</v>
      </c>
      <c r="K330" s="326">
        <v>0</v>
      </c>
      <c r="L330" s="326">
        <v>0</v>
      </c>
      <c r="M330" s="486">
        <v>66967.100000000006</v>
      </c>
      <c r="N330" s="531">
        <v>67731.399999999994</v>
      </c>
      <c r="O330" s="469">
        <v>98</v>
      </c>
      <c r="P330" s="469">
        <v>98</v>
      </c>
      <c r="Q330" s="486">
        <v>745.1</v>
      </c>
      <c r="R330" s="531">
        <v>762.4</v>
      </c>
      <c r="S330" s="486">
        <v>66372.899999999994</v>
      </c>
      <c r="T330" s="536">
        <v>67139.199999999997</v>
      </c>
      <c r="U330" s="327">
        <v>173.56</v>
      </c>
      <c r="V330" s="538">
        <v>176.51</v>
      </c>
      <c r="W330" s="357">
        <v>137.65</v>
      </c>
      <c r="X330" s="539">
        <v>137.63999999999999</v>
      </c>
      <c r="Y330" s="587">
        <v>0</v>
      </c>
      <c r="Z330" s="610">
        <v>0</v>
      </c>
      <c r="AA330" s="610">
        <v>0</v>
      </c>
      <c r="AB330" s="530" t="s">
        <v>0</v>
      </c>
      <c r="AC330" s="530" t="s">
        <v>0</v>
      </c>
      <c r="AD330" s="530">
        <v>1218.08</v>
      </c>
      <c r="AE330" s="609">
        <v>170.28</v>
      </c>
      <c r="AF330" s="530">
        <v>60.88</v>
      </c>
      <c r="AG330" s="530">
        <v>1625.75</v>
      </c>
      <c r="AH330" s="530">
        <v>28</v>
      </c>
      <c r="AI330" s="531">
        <v>45168.65</v>
      </c>
      <c r="AJ330" s="530">
        <v>1</v>
      </c>
      <c r="AK330" s="531">
        <v>21970.52</v>
      </c>
      <c r="AL330" s="530">
        <v>27</v>
      </c>
      <c r="AM330" s="597">
        <v>66917.75</v>
      </c>
      <c r="AO330" s="330"/>
      <c r="AQ330" s="370"/>
    </row>
    <row r="331" spans="1:43" s="329" customFormat="1" ht="15.75" thickBot="1" x14ac:dyDescent="0.25">
      <c r="A331" s="362" t="s">
        <v>594</v>
      </c>
      <c r="B331" s="398" t="s">
        <v>593</v>
      </c>
      <c r="C331" s="342" t="s">
        <v>779</v>
      </c>
      <c r="D331" s="328"/>
      <c r="E331" s="326">
        <v>7070150</v>
      </c>
      <c r="F331" s="326">
        <v>7383399</v>
      </c>
      <c r="G331" s="326">
        <v>603430</v>
      </c>
      <c r="H331" s="326">
        <v>644769</v>
      </c>
      <c r="I331" s="326">
        <v>6466720</v>
      </c>
      <c r="J331" s="530">
        <v>6738630</v>
      </c>
      <c r="K331" s="326">
        <v>0</v>
      </c>
      <c r="L331" s="326">
        <v>0</v>
      </c>
      <c r="M331" s="486">
        <v>35997.4</v>
      </c>
      <c r="N331" s="531">
        <v>36515.06</v>
      </c>
      <c r="O331" s="469">
        <v>98</v>
      </c>
      <c r="P331" s="469">
        <v>98</v>
      </c>
      <c r="Q331" s="486">
        <v>0</v>
      </c>
      <c r="R331" s="531">
        <v>0</v>
      </c>
      <c r="S331" s="486">
        <v>35277.5</v>
      </c>
      <c r="T331" s="536">
        <v>35784.800000000003</v>
      </c>
      <c r="U331" s="327">
        <v>200.42</v>
      </c>
      <c r="V331" s="538">
        <v>206.33</v>
      </c>
      <c r="W331" s="357">
        <v>183.31</v>
      </c>
      <c r="X331" s="539">
        <v>188.31</v>
      </c>
      <c r="Y331" s="587">
        <v>0</v>
      </c>
      <c r="Z331" s="610">
        <v>0</v>
      </c>
      <c r="AA331" s="610">
        <v>0</v>
      </c>
      <c r="AB331" s="530" t="s">
        <v>0</v>
      </c>
      <c r="AC331" s="530" t="s">
        <v>0</v>
      </c>
      <c r="AD331" s="530">
        <v>1221.74</v>
      </c>
      <c r="AE331" s="609">
        <v>165.45</v>
      </c>
      <c r="AF331" s="530">
        <v>65.5</v>
      </c>
      <c r="AG331" s="530">
        <v>1659.02</v>
      </c>
      <c r="AH331" s="530">
        <v>21</v>
      </c>
      <c r="AI331" s="531">
        <v>18177.400000000001</v>
      </c>
      <c r="AJ331" s="530">
        <v>0</v>
      </c>
      <c r="AK331" s="531">
        <v>0</v>
      </c>
      <c r="AL331" s="530">
        <v>21</v>
      </c>
      <c r="AM331" s="597">
        <v>18177.400000000001</v>
      </c>
      <c r="AO331" s="330"/>
      <c r="AQ331" s="370"/>
    </row>
    <row r="332" spans="1:43" s="329" customFormat="1" ht="15.75" thickBot="1" x14ac:dyDescent="0.25">
      <c r="A332" s="362" t="s">
        <v>596</v>
      </c>
      <c r="B332" s="398" t="s">
        <v>595</v>
      </c>
      <c r="C332" s="342" t="s">
        <v>779</v>
      </c>
      <c r="D332" s="328"/>
      <c r="E332" s="326">
        <v>7636360</v>
      </c>
      <c r="F332" s="326">
        <v>7760335</v>
      </c>
      <c r="G332" s="326">
        <v>915540</v>
      </c>
      <c r="H332" s="326">
        <v>976475</v>
      </c>
      <c r="I332" s="326">
        <v>6720820</v>
      </c>
      <c r="J332" s="530">
        <v>6783860</v>
      </c>
      <c r="K332" s="326">
        <v>0</v>
      </c>
      <c r="L332" s="326">
        <v>0</v>
      </c>
      <c r="M332" s="486">
        <v>33225.5</v>
      </c>
      <c r="N332" s="531">
        <v>33537.129999999997</v>
      </c>
      <c r="O332" s="469">
        <v>98.5</v>
      </c>
      <c r="P332" s="469">
        <v>98.5</v>
      </c>
      <c r="Q332" s="486">
        <v>0</v>
      </c>
      <c r="R332" s="531">
        <v>0</v>
      </c>
      <c r="S332" s="486">
        <v>32727.1</v>
      </c>
      <c r="T332" s="536">
        <v>33034.1</v>
      </c>
      <c r="U332" s="327">
        <v>233.33</v>
      </c>
      <c r="V332" s="538">
        <v>234.92</v>
      </c>
      <c r="W332" s="357">
        <v>205.36</v>
      </c>
      <c r="X332" s="539">
        <v>205.36</v>
      </c>
      <c r="Y332" s="587">
        <v>0</v>
      </c>
      <c r="Z332" s="610">
        <v>0</v>
      </c>
      <c r="AA332" s="610">
        <v>0</v>
      </c>
      <c r="AB332" s="530" t="s">
        <v>0</v>
      </c>
      <c r="AC332" s="530" t="s">
        <v>0</v>
      </c>
      <c r="AD332" s="530">
        <v>1155.31</v>
      </c>
      <c r="AE332" s="609">
        <v>189.6</v>
      </c>
      <c r="AF332" s="530">
        <v>79.53</v>
      </c>
      <c r="AG332" s="530">
        <v>1659.36</v>
      </c>
      <c r="AH332" s="530">
        <v>13</v>
      </c>
      <c r="AI332" s="531">
        <v>33034</v>
      </c>
      <c r="AJ332" s="530">
        <v>0</v>
      </c>
      <c r="AK332" s="531">
        <v>0</v>
      </c>
      <c r="AL332" s="530">
        <v>12</v>
      </c>
      <c r="AM332" s="597">
        <v>32873</v>
      </c>
      <c r="AO332" s="330"/>
      <c r="AQ332" s="370"/>
    </row>
    <row r="333" spans="1:43" s="332" customFormat="1" ht="15" customHeight="1" thickBot="1" x14ac:dyDescent="0.25">
      <c r="A333" s="362" t="s">
        <v>597</v>
      </c>
      <c r="B333" s="398" t="s">
        <v>219</v>
      </c>
      <c r="C333" s="342" t="s">
        <v>780</v>
      </c>
      <c r="D333" s="328"/>
      <c r="E333" s="326">
        <v>77739476</v>
      </c>
      <c r="F333" s="326">
        <v>82333108</v>
      </c>
      <c r="G333" s="326">
        <v>667456</v>
      </c>
      <c r="H333" s="326">
        <v>703048</v>
      </c>
      <c r="I333" s="326">
        <v>77072020</v>
      </c>
      <c r="J333" s="530">
        <v>81630060</v>
      </c>
      <c r="K333" s="326">
        <v>830062</v>
      </c>
      <c r="L333" s="326">
        <v>855647</v>
      </c>
      <c r="M333" s="486">
        <v>64723.4</v>
      </c>
      <c r="N333" s="531">
        <v>65876.800000000003</v>
      </c>
      <c r="O333" s="469">
        <v>98.7</v>
      </c>
      <c r="P333" s="469">
        <v>99</v>
      </c>
      <c r="Q333" s="486">
        <v>317.2</v>
      </c>
      <c r="R333" s="531">
        <v>352</v>
      </c>
      <c r="S333" s="486">
        <v>64199.199999999997</v>
      </c>
      <c r="T333" s="536">
        <v>65570</v>
      </c>
      <c r="U333" s="327">
        <v>1210.9100000000001</v>
      </c>
      <c r="V333" s="538">
        <v>1255.6500000000001</v>
      </c>
      <c r="W333" s="357">
        <v>1200.51</v>
      </c>
      <c r="X333" s="539">
        <v>1244.93</v>
      </c>
      <c r="Y333" s="587">
        <v>2361831</v>
      </c>
      <c r="Z333" s="610">
        <v>36.019993899649229</v>
      </c>
      <c r="AA333" s="610">
        <v>3</v>
      </c>
      <c r="AB333" s="530" t="s">
        <v>0</v>
      </c>
      <c r="AC333" s="530" t="s">
        <v>0</v>
      </c>
      <c r="AD333" s="530">
        <v>0</v>
      </c>
      <c r="AE333" s="609">
        <v>221.32</v>
      </c>
      <c r="AF333" s="530">
        <v>67.19</v>
      </c>
      <c r="AG333" s="530">
        <v>1544.16</v>
      </c>
      <c r="AH333" s="530">
        <v>31</v>
      </c>
      <c r="AI333" s="531">
        <v>29435.3</v>
      </c>
      <c r="AJ333" s="530">
        <v>0</v>
      </c>
      <c r="AK333" s="531">
        <v>0</v>
      </c>
      <c r="AL333" s="530">
        <v>31</v>
      </c>
      <c r="AM333" s="597">
        <v>29435.3</v>
      </c>
      <c r="AO333" s="333"/>
      <c r="AP333" s="329"/>
      <c r="AQ333" s="370"/>
    </row>
    <row r="334" spans="1:43" s="335" customFormat="1" ht="5.45" customHeight="1" x14ac:dyDescent="0.2">
      <c r="A334" s="363"/>
      <c r="B334" s="399"/>
      <c r="C334" s="399"/>
      <c r="D334" s="336"/>
      <c r="E334" s="356"/>
      <c r="F334" s="336"/>
      <c r="G334" s="336"/>
      <c r="H334" s="364"/>
      <c r="I334" s="365"/>
      <c r="J334" s="336"/>
      <c r="K334" s="336"/>
      <c r="L334" s="336"/>
      <c r="M334" s="336"/>
      <c r="N334" s="336"/>
      <c r="O334" s="336"/>
      <c r="P334" s="336"/>
      <c r="Q334" s="336"/>
      <c r="R334" s="336"/>
      <c r="S334" s="493"/>
      <c r="T334" s="494"/>
      <c r="U334" s="470"/>
      <c r="V334" s="470"/>
      <c r="W334" s="497"/>
      <c r="X334" s="497"/>
      <c r="Y334" s="501"/>
      <c r="Z334" s="611"/>
      <c r="AA334" s="611"/>
      <c r="AB334" s="612"/>
      <c r="AC334" s="613"/>
      <c r="AD334" s="613"/>
      <c r="AE334" s="336"/>
      <c r="AF334" s="336"/>
      <c r="AG334" s="588"/>
      <c r="AH334" s="336"/>
      <c r="AI334" s="336"/>
      <c r="AJ334" s="336"/>
      <c r="AK334" s="589"/>
      <c r="AL334" s="336"/>
      <c r="AM334" s="598"/>
    </row>
    <row r="335" spans="1:43" s="335" customFormat="1" ht="5.45" customHeight="1" x14ac:dyDescent="0.2">
      <c r="A335" s="363"/>
      <c r="B335" s="399"/>
      <c r="C335" s="399"/>
      <c r="D335" s="336"/>
      <c r="E335" s="356"/>
      <c r="F335" s="336"/>
      <c r="G335" s="336"/>
      <c r="H335" s="364"/>
      <c r="I335" s="365"/>
      <c r="J335" s="336"/>
      <c r="K335" s="336"/>
      <c r="L335" s="336"/>
      <c r="M335" s="336"/>
      <c r="N335" s="336"/>
      <c r="O335" s="336"/>
      <c r="P335" s="336"/>
      <c r="Q335" s="336"/>
      <c r="R335" s="336"/>
      <c r="S335" s="493"/>
      <c r="T335" s="494"/>
      <c r="U335" s="470"/>
      <c r="V335" s="470"/>
      <c r="W335" s="497"/>
      <c r="X335" s="497"/>
      <c r="Y335" s="501"/>
      <c r="Z335" s="611"/>
      <c r="AA335" s="611"/>
      <c r="AB335" s="612"/>
      <c r="AC335" s="613"/>
      <c r="AD335" s="613"/>
      <c r="AE335" s="336"/>
      <c r="AF335" s="336"/>
      <c r="AG335" s="590"/>
      <c r="AH335" s="591"/>
      <c r="AI335" s="591"/>
      <c r="AJ335" s="591"/>
      <c r="AK335" s="592"/>
      <c r="AL335" s="336"/>
      <c r="AM335" s="598"/>
    </row>
    <row r="336" spans="1:43" s="478" customFormat="1" ht="17.25" customHeight="1" x14ac:dyDescent="0.2">
      <c r="A336" s="475"/>
      <c r="B336" s="468"/>
      <c r="C336" s="468"/>
      <c r="D336" s="476"/>
      <c r="E336" s="476">
        <v>3</v>
      </c>
      <c r="F336" s="476">
        <v>4</v>
      </c>
      <c r="G336" s="476"/>
      <c r="H336" s="476"/>
      <c r="I336" s="476"/>
      <c r="J336" s="476"/>
      <c r="K336" s="476">
        <v>5</v>
      </c>
      <c r="L336" s="541">
        <v>6</v>
      </c>
      <c r="M336" s="476"/>
      <c r="N336" s="476"/>
      <c r="O336" s="476"/>
      <c r="P336" s="476"/>
      <c r="Q336" s="476"/>
      <c r="R336" s="476"/>
      <c r="S336" s="495">
        <v>7</v>
      </c>
      <c r="T336" s="495">
        <v>8</v>
      </c>
      <c r="U336" s="477">
        <v>9</v>
      </c>
      <c r="V336" s="477">
        <v>10</v>
      </c>
      <c r="W336" s="498"/>
      <c r="X336" s="498"/>
      <c r="Y336" s="502">
        <v>14</v>
      </c>
      <c r="Z336" s="614">
        <v>17</v>
      </c>
      <c r="AA336" s="614">
        <v>19</v>
      </c>
      <c r="AB336" s="615">
        <v>22</v>
      </c>
      <c r="AC336" s="615"/>
      <c r="AD336" s="616"/>
      <c r="AF336" s="476"/>
      <c r="AG336" s="476"/>
      <c r="AH336" s="476"/>
      <c r="AI336" s="476"/>
      <c r="AJ336" s="476"/>
      <c r="AK336" s="476"/>
      <c r="AL336" s="476"/>
      <c r="AM336" s="599"/>
    </row>
    <row r="337" spans="1:39" s="335" customFormat="1" ht="5.45" customHeight="1" x14ac:dyDescent="0.2">
      <c r="A337" s="363"/>
      <c r="B337" s="399"/>
      <c r="C337" s="399"/>
      <c r="D337" s="336"/>
      <c r="E337" s="356"/>
      <c r="F337" s="336"/>
      <c r="G337" s="336"/>
      <c r="H337" s="364"/>
      <c r="I337" s="365"/>
      <c r="J337" s="336"/>
      <c r="K337" s="336"/>
      <c r="L337" s="336"/>
      <c r="M337" s="336"/>
      <c r="N337" s="336"/>
      <c r="O337" s="336"/>
      <c r="P337" s="336"/>
      <c r="Q337" s="336"/>
      <c r="R337" s="336"/>
      <c r="S337" s="493"/>
      <c r="T337" s="494"/>
      <c r="U337" s="470"/>
      <c r="V337" s="470"/>
      <c r="W337" s="497"/>
      <c r="X337" s="497"/>
      <c r="Y337" s="501"/>
      <c r="Z337" s="497"/>
      <c r="AA337" s="497"/>
      <c r="AB337" s="366"/>
      <c r="AC337" s="336"/>
      <c r="AD337" s="336"/>
      <c r="AE337" s="336"/>
      <c r="AF337" s="336"/>
      <c r="AG337" s="336"/>
      <c r="AH337" s="336"/>
      <c r="AI337" s="336"/>
      <c r="AJ337" s="336"/>
      <c r="AK337" s="336"/>
      <c r="AL337" s="336"/>
      <c r="AM337" s="598"/>
    </row>
    <row r="338" spans="1:39" ht="20.25" x14ac:dyDescent="0.3">
      <c r="A338" s="367" t="s">
        <v>959</v>
      </c>
      <c r="F338" s="121"/>
      <c r="G338" s="121"/>
      <c r="H338" s="121"/>
      <c r="I338" s="121"/>
      <c r="J338" s="121"/>
      <c r="K338" s="121"/>
      <c r="L338" s="121"/>
      <c r="M338" s="121"/>
      <c r="N338" s="121"/>
      <c r="O338" s="121"/>
      <c r="P338" s="121"/>
      <c r="Q338" s="121"/>
      <c r="R338" s="121"/>
      <c r="S338" s="496"/>
      <c r="T338" s="496"/>
      <c r="U338" s="471"/>
      <c r="V338" s="471"/>
      <c r="W338" s="499"/>
      <c r="X338" s="499"/>
      <c r="Y338" s="503"/>
      <c r="Z338" s="499"/>
      <c r="AA338" s="499"/>
      <c r="AB338" s="121"/>
      <c r="AC338" s="121"/>
      <c r="AD338" s="121"/>
      <c r="AE338" s="121"/>
      <c r="AF338" s="121"/>
      <c r="AG338" s="121"/>
      <c r="AH338" s="121"/>
      <c r="AI338" s="121"/>
      <c r="AJ338" s="121"/>
      <c r="AK338" s="121"/>
      <c r="AL338" s="121"/>
      <c r="AM338" s="600"/>
    </row>
    <row r="339" spans="1:39" ht="5.45" customHeight="1" thickBot="1" x14ac:dyDescent="0.25">
      <c r="A339" s="368"/>
      <c r="F339" s="345"/>
      <c r="G339" s="345"/>
      <c r="H339" s="345"/>
      <c r="I339" s="345"/>
      <c r="J339" s="345"/>
      <c r="K339" s="345"/>
      <c r="L339" s="345"/>
      <c r="M339" s="121"/>
      <c r="N339" s="121"/>
      <c r="O339" s="121"/>
      <c r="P339" s="121"/>
      <c r="Q339" s="121"/>
      <c r="R339" s="121"/>
      <c r="S339" s="496"/>
      <c r="T339" s="496"/>
      <c r="U339" s="471"/>
      <c r="V339" s="471"/>
      <c r="W339" s="499"/>
      <c r="X339" s="499"/>
      <c r="Y339" s="503"/>
      <c r="Z339" s="499"/>
      <c r="AA339" s="499"/>
      <c r="AB339" s="121"/>
      <c r="AC339" s="121"/>
      <c r="AD339" s="121"/>
      <c r="AE339" s="121"/>
      <c r="AF339" s="121"/>
      <c r="AG339" s="121"/>
      <c r="AH339" s="121"/>
      <c r="AI339" s="121"/>
      <c r="AJ339" s="121"/>
      <c r="AK339" s="121"/>
      <c r="AL339" s="121"/>
      <c r="AM339" s="600"/>
    </row>
    <row r="340" spans="1:39" s="83" customFormat="1" ht="15.75" thickBot="1" x14ac:dyDescent="0.25">
      <c r="A340" s="346" t="s">
        <v>857</v>
      </c>
      <c r="B340" s="400" t="s">
        <v>803</v>
      </c>
      <c r="C340" s="342" t="s">
        <v>948</v>
      </c>
      <c r="D340" s="84"/>
      <c r="E340" s="369">
        <v>95873278</v>
      </c>
      <c r="F340" s="369">
        <v>99775507.689999998</v>
      </c>
      <c r="G340" s="328" t="s">
        <v>298</v>
      </c>
      <c r="H340" s="328" t="s">
        <v>298</v>
      </c>
      <c r="I340" s="369">
        <v>95873278</v>
      </c>
      <c r="J340" s="369">
        <v>99775507.689999998</v>
      </c>
      <c r="K340" s="540">
        <v>0</v>
      </c>
      <c r="L340" s="540">
        <v>0</v>
      </c>
      <c r="M340" s="328" t="s">
        <v>298</v>
      </c>
      <c r="N340" s="328" t="s">
        <v>298</v>
      </c>
      <c r="O340" s="328" t="s">
        <v>298</v>
      </c>
      <c r="P340" s="328" t="s">
        <v>298</v>
      </c>
      <c r="Q340" s="328" t="s">
        <v>298</v>
      </c>
      <c r="R340" s="328" t="s">
        <v>298</v>
      </c>
      <c r="S340" s="536">
        <v>537833.29</v>
      </c>
      <c r="T340" s="536">
        <v>548800.16</v>
      </c>
      <c r="U340" s="538">
        <v>178.26</v>
      </c>
      <c r="V340" s="538">
        <v>181.81</v>
      </c>
      <c r="W340" s="357">
        <v>178.26</v>
      </c>
      <c r="X340" s="357">
        <v>181.81</v>
      </c>
      <c r="Y340" s="534">
        <v>0</v>
      </c>
      <c r="Z340" s="357">
        <v>0</v>
      </c>
      <c r="AA340" s="357">
        <v>0</v>
      </c>
      <c r="AB340" s="369" t="s">
        <v>0</v>
      </c>
      <c r="AC340" s="328" t="s">
        <v>298</v>
      </c>
      <c r="AD340" s="328" t="s">
        <v>298</v>
      </c>
      <c r="AE340" s="328" t="s">
        <v>298</v>
      </c>
      <c r="AF340" s="328" t="s">
        <v>298</v>
      </c>
      <c r="AG340" s="328" t="s">
        <v>298</v>
      </c>
      <c r="AH340" s="328" t="s">
        <v>298</v>
      </c>
      <c r="AI340" s="328" t="s">
        <v>298</v>
      </c>
      <c r="AJ340" s="328" t="s">
        <v>298</v>
      </c>
      <c r="AK340" s="328" t="s">
        <v>298</v>
      </c>
      <c r="AL340" s="328" t="s">
        <v>298</v>
      </c>
      <c r="AM340" s="601" t="s">
        <v>298</v>
      </c>
    </row>
    <row r="341" spans="1:39" s="83" customFormat="1" ht="15.75" thickBot="1" x14ac:dyDescent="0.25">
      <c r="A341" s="346" t="s">
        <v>713</v>
      </c>
      <c r="B341" s="400" t="s">
        <v>858</v>
      </c>
      <c r="C341" s="342" t="s">
        <v>950</v>
      </c>
      <c r="D341" s="84"/>
      <c r="E341" s="369">
        <v>23741080</v>
      </c>
      <c r="F341" s="369">
        <v>24667868.659999996</v>
      </c>
      <c r="G341" s="328" t="s">
        <v>298</v>
      </c>
      <c r="H341" s="328" t="s">
        <v>298</v>
      </c>
      <c r="I341" s="369">
        <v>23741080</v>
      </c>
      <c r="J341" s="369">
        <v>24667868.659999996</v>
      </c>
      <c r="K341" s="540">
        <v>0</v>
      </c>
      <c r="L341" s="540">
        <v>0</v>
      </c>
      <c r="M341" s="328" t="s">
        <v>298</v>
      </c>
      <c r="N341" s="328" t="s">
        <v>298</v>
      </c>
      <c r="O341" s="328" t="s">
        <v>298</v>
      </c>
      <c r="P341" s="328" t="s">
        <v>298</v>
      </c>
      <c r="Q341" s="328" t="s">
        <v>298</v>
      </c>
      <c r="R341" s="328" t="s">
        <v>298</v>
      </c>
      <c r="S341" s="536">
        <v>349493.3</v>
      </c>
      <c r="T341" s="536">
        <v>356060.46</v>
      </c>
      <c r="U341" s="538">
        <v>67.930000000000007</v>
      </c>
      <c r="V341" s="538">
        <v>69.28</v>
      </c>
      <c r="W341" s="357">
        <v>67.930000000000007</v>
      </c>
      <c r="X341" s="357">
        <v>69.28</v>
      </c>
      <c r="Y341" s="534">
        <v>0</v>
      </c>
      <c r="Z341" s="357">
        <v>0</v>
      </c>
      <c r="AA341" s="357">
        <v>0</v>
      </c>
      <c r="AB341" s="369" t="s">
        <v>0</v>
      </c>
      <c r="AC341" s="328" t="s">
        <v>298</v>
      </c>
      <c r="AD341" s="328" t="s">
        <v>298</v>
      </c>
      <c r="AE341" s="328" t="s">
        <v>298</v>
      </c>
      <c r="AF341" s="328" t="s">
        <v>298</v>
      </c>
      <c r="AG341" s="328" t="s">
        <v>298</v>
      </c>
      <c r="AH341" s="328" t="s">
        <v>298</v>
      </c>
      <c r="AI341" s="328" t="s">
        <v>298</v>
      </c>
      <c r="AJ341" s="328" t="s">
        <v>298</v>
      </c>
      <c r="AK341" s="328" t="s">
        <v>298</v>
      </c>
      <c r="AL341" s="328" t="s">
        <v>298</v>
      </c>
      <c r="AM341" s="601" t="s">
        <v>298</v>
      </c>
    </row>
    <row r="342" spans="1:39" s="83" customFormat="1" ht="15.75" thickBot="1" x14ac:dyDescent="0.25">
      <c r="A342" s="346" t="s">
        <v>561</v>
      </c>
      <c r="B342" s="400" t="s">
        <v>859</v>
      </c>
      <c r="C342" s="342" t="s">
        <v>950</v>
      </c>
      <c r="D342" s="84"/>
      <c r="E342" s="369">
        <v>18204579</v>
      </c>
      <c r="F342" s="369">
        <v>18993845</v>
      </c>
      <c r="G342" s="328" t="s">
        <v>298</v>
      </c>
      <c r="H342" s="328" t="s">
        <v>298</v>
      </c>
      <c r="I342" s="369">
        <v>18204579</v>
      </c>
      <c r="J342" s="369">
        <v>18993845</v>
      </c>
      <c r="K342" s="540">
        <v>0</v>
      </c>
      <c r="L342" s="540">
        <v>0</v>
      </c>
      <c r="M342" s="328" t="s">
        <v>298</v>
      </c>
      <c r="N342" s="328" t="s">
        <v>298</v>
      </c>
      <c r="O342" s="328" t="s">
        <v>298</v>
      </c>
      <c r="P342" s="328" t="s">
        <v>298</v>
      </c>
      <c r="Q342" s="328" t="s">
        <v>298</v>
      </c>
      <c r="R342" s="328" t="s">
        <v>298</v>
      </c>
      <c r="S342" s="536">
        <v>200050</v>
      </c>
      <c r="T342" s="536">
        <v>204653</v>
      </c>
      <c r="U342" s="538">
        <v>91</v>
      </c>
      <c r="V342" s="538">
        <v>92.81</v>
      </c>
      <c r="W342" s="357">
        <v>91</v>
      </c>
      <c r="X342" s="357">
        <v>92.81</v>
      </c>
      <c r="Y342" s="534">
        <v>0</v>
      </c>
      <c r="Z342" s="357">
        <v>0</v>
      </c>
      <c r="AA342" s="357">
        <v>0</v>
      </c>
      <c r="AB342" s="369" t="s">
        <v>0</v>
      </c>
      <c r="AC342" s="328" t="s">
        <v>298</v>
      </c>
      <c r="AD342" s="328" t="s">
        <v>298</v>
      </c>
      <c r="AE342" s="328" t="s">
        <v>298</v>
      </c>
      <c r="AF342" s="328" t="s">
        <v>298</v>
      </c>
      <c r="AG342" s="328" t="s">
        <v>298</v>
      </c>
      <c r="AH342" s="328" t="s">
        <v>298</v>
      </c>
      <c r="AI342" s="328" t="s">
        <v>298</v>
      </c>
      <c r="AJ342" s="328" t="s">
        <v>298</v>
      </c>
      <c r="AK342" s="328" t="s">
        <v>298</v>
      </c>
      <c r="AL342" s="328" t="s">
        <v>298</v>
      </c>
      <c r="AM342" s="601" t="s">
        <v>298</v>
      </c>
    </row>
    <row r="343" spans="1:39" s="83" customFormat="1" ht="15.75" thickBot="1" x14ac:dyDescent="0.25">
      <c r="A343" s="346" t="s">
        <v>860</v>
      </c>
      <c r="B343" s="400" t="s">
        <v>805</v>
      </c>
      <c r="C343" s="342" t="s">
        <v>948</v>
      </c>
      <c r="D343" s="342"/>
      <c r="E343" s="369">
        <v>32578194</v>
      </c>
      <c r="F343" s="369">
        <v>33990817</v>
      </c>
      <c r="G343" s="328" t="s">
        <v>298</v>
      </c>
      <c r="H343" s="328" t="s">
        <v>298</v>
      </c>
      <c r="I343" s="369">
        <v>32578194</v>
      </c>
      <c r="J343" s="369">
        <v>33990817</v>
      </c>
      <c r="K343" s="540">
        <v>0</v>
      </c>
      <c r="L343" s="540">
        <v>0</v>
      </c>
      <c r="M343" s="328" t="s">
        <v>298</v>
      </c>
      <c r="N343" s="328" t="s">
        <v>298</v>
      </c>
      <c r="O343" s="328" t="s">
        <v>298</v>
      </c>
      <c r="P343" s="328" t="s">
        <v>298</v>
      </c>
      <c r="Q343" s="328" t="s">
        <v>298</v>
      </c>
      <c r="R343" s="328" t="s">
        <v>298</v>
      </c>
      <c r="S343" s="536">
        <v>200050.3</v>
      </c>
      <c r="T343" s="536">
        <v>204653</v>
      </c>
      <c r="U343" s="538">
        <v>162.85</v>
      </c>
      <c r="V343" s="538">
        <v>166.09</v>
      </c>
      <c r="W343" s="357">
        <v>162.85</v>
      </c>
      <c r="X343" s="357">
        <v>166.09</v>
      </c>
      <c r="Y343" s="534">
        <v>0</v>
      </c>
      <c r="Z343" s="357">
        <v>0</v>
      </c>
      <c r="AA343" s="357">
        <v>0</v>
      </c>
      <c r="AB343" s="369" t="s">
        <v>0</v>
      </c>
      <c r="AC343" s="328" t="s">
        <v>298</v>
      </c>
      <c r="AD343" s="328" t="s">
        <v>298</v>
      </c>
      <c r="AE343" s="328" t="s">
        <v>298</v>
      </c>
      <c r="AF343" s="328" t="s">
        <v>298</v>
      </c>
      <c r="AG343" s="328" t="s">
        <v>298</v>
      </c>
      <c r="AH343" s="328" t="s">
        <v>298</v>
      </c>
      <c r="AI343" s="328" t="s">
        <v>298</v>
      </c>
      <c r="AJ343" s="328" t="s">
        <v>298</v>
      </c>
      <c r="AK343" s="328" t="s">
        <v>298</v>
      </c>
      <c r="AL343" s="328" t="s">
        <v>298</v>
      </c>
      <c r="AM343" s="601" t="s">
        <v>298</v>
      </c>
    </row>
    <row r="344" spans="1:39" s="83" customFormat="1" ht="15.75" thickBot="1" x14ac:dyDescent="0.25">
      <c r="A344" s="346" t="s">
        <v>714</v>
      </c>
      <c r="B344" s="400" t="s">
        <v>861</v>
      </c>
      <c r="C344" s="342" t="s">
        <v>950</v>
      </c>
      <c r="D344" s="84"/>
      <c r="E344" s="369">
        <v>20166894.91</v>
      </c>
      <c r="F344" s="369">
        <v>21099982.210000001</v>
      </c>
      <c r="G344" s="328" t="s">
        <v>298</v>
      </c>
      <c r="H344" s="328" t="s">
        <v>298</v>
      </c>
      <c r="I344" s="369">
        <v>20166894.91</v>
      </c>
      <c r="J344" s="369">
        <v>21099982.210000001</v>
      </c>
      <c r="K344" s="540">
        <v>0</v>
      </c>
      <c r="L344" s="540">
        <v>0</v>
      </c>
      <c r="M344" s="328" t="s">
        <v>298</v>
      </c>
      <c r="N344" s="328" t="s">
        <v>298</v>
      </c>
      <c r="O344" s="328" t="s">
        <v>298</v>
      </c>
      <c r="P344" s="328" t="s">
        <v>298</v>
      </c>
      <c r="Q344" s="328" t="s">
        <v>298</v>
      </c>
      <c r="R344" s="328" t="s">
        <v>298</v>
      </c>
      <c r="S344" s="536">
        <v>329147.95</v>
      </c>
      <c r="T344" s="536">
        <v>337653.74</v>
      </c>
      <c r="U344" s="538">
        <v>61.27</v>
      </c>
      <c r="V344" s="538">
        <v>62.49</v>
      </c>
      <c r="W344" s="357">
        <v>61.27</v>
      </c>
      <c r="X344" s="357">
        <v>62.49</v>
      </c>
      <c r="Y344" s="534">
        <v>0</v>
      </c>
      <c r="Z344" s="357">
        <v>0</v>
      </c>
      <c r="AA344" s="357">
        <v>0</v>
      </c>
      <c r="AB344" s="369" t="s">
        <v>0</v>
      </c>
      <c r="AC344" s="328" t="s">
        <v>298</v>
      </c>
      <c r="AD344" s="328" t="s">
        <v>298</v>
      </c>
      <c r="AE344" s="328" t="s">
        <v>298</v>
      </c>
      <c r="AF344" s="328" t="s">
        <v>298</v>
      </c>
      <c r="AG344" s="328" t="s">
        <v>298</v>
      </c>
      <c r="AH344" s="328" t="s">
        <v>298</v>
      </c>
      <c r="AI344" s="328" t="s">
        <v>298</v>
      </c>
      <c r="AJ344" s="328" t="s">
        <v>298</v>
      </c>
      <c r="AK344" s="328" t="s">
        <v>298</v>
      </c>
      <c r="AL344" s="328" t="s">
        <v>298</v>
      </c>
      <c r="AM344" s="601" t="s">
        <v>298</v>
      </c>
    </row>
    <row r="345" spans="1:39" s="83" customFormat="1" ht="15.75" thickBot="1" x14ac:dyDescent="0.25">
      <c r="A345" s="346" t="s">
        <v>85</v>
      </c>
      <c r="B345" s="400" t="s">
        <v>86</v>
      </c>
      <c r="C345" s="342" t="s">
        <v>952</v>
      </c>
      <c r="D345" s="84"/>
      <c r="E345" s="369">
        <v>245182859.88</v>
      </c>
      <c r="F345" s="369">
        <v>261434671</v>
      </c>
      <c r="G345" s="328" t="s">
        <v>298</v>
      </c>
      <c r="H345" s="328" t="s">
        <v>298</v>
      </c>
      <c r="I345" s="369">
        <v>245182859.88</v>
      </c>
      <c r="J345" s="369">
        <v>261434671</v>
      </c>
      <c r="K345" s="540">
        <v>467407</v>
      </c>
      <c r="L345" s="540">
        <v>473525</v>
      </c>
      <c r="M345" s="328" t="s">
        <v>298</v>
      </c>
      <c r="N345" s="328" t="s">
        <v>298</v>
      </c>
      <c r="O345" s="328" t="s">
        <v>298</v>
      </c>
      <c r="P345" s="328" t="s">
        <v>298</v>
      </c>
      <c r="Q345" s="328" t="s">
        <v>298</v>
      </c>
      <c r="R345" s="328" t="s">
        <v>298</v>
      </c>
      <c r="S345" s="536">
        <v>211329.9</v>
      </c>
      <c r="T345" s="536">
        <v>214628.8</v>
      </c>
      <c r="U345" s="538">
        <v>1160.19</v>
      </c>
      <c r="V345" s="538">
        <v>1218.08</v>
      </c>
      <c r="W345" s="357">
        <v>1160.19</v>
      </c>
      <c r="X345" s="357">
        <v>1218.08</v>
      </c>
      <c r="Y345" s="534">
        <v>7471229</v>
      </c>
      <c r="Z345" s="357">
        <v>34.810002199145693</v>
      </c>
      <c r="AA345" s="357">
        <v>3</v>
      </c>
      <c r="AB345" s="369" t="s">
        <v>0</v>
      </c>
      <c r="AC345" s="328" t="s">
        <v>298</v>
      </c>
      <c r="AD345" s="328" t="s">
        <v>298</v>
      </c>
      <c r="AE345" s="328" t="s">
        <v>298</v>
      </c>
      <c r="AF345" s="328" t="s">
        <v>298</v>
      </c>
      <c r="AG345" s="328" t="s">
        <v>298</v>
      </c>
      <c r="AH345" s="328" t="s">
        <v>298</v>
      </c>
      <c r="AI345" s="328" t="s">
        <v>298</v>
      </c>
      <c r="AJ345" s="328" t="s">
        <v>298</v>
      </c>
      <c r="AK345" s="328" t="s">
        <v>298</v>
      </c>
      <c r="AL345" s="328" t="s">
        <v>298</v>
      </c>
      <c r="AM345" s="601" t="s">
        <v>298</v>
      </c>
    </row>
    <row r="346" spans="1:39" s="83" customFormat="1" ht="15.75" thickBot="1" x14ac:dyDescent="0.25">
      <c r="A346" s="346" t="s">
        <v>87</v>
      </c>
      <c r="B346" s="400" t="s">
        <v>862</v>
      </c>
      <c r="C346" s="342" t="s">
        <v>950</v>
      </c>
      <c r="D346" s="84"/>
      <c r="E346" s="369">
        <v>17413929</v>
      </c>
      <c r="F346" s="369">
        <v>18051368.690000001</v>
      </c>
      <c r="G346" s="328" t="s">
        <v>298</v>
      </c>
      <c r="H346" s="328" t="s">
        <v>298</v>
      </c>
      <c r="I346" s="369">
        <v>17413929</v>
      </c>
      <c r="J346" s="369">
        <v>18051368.690000001</v>
      </c>
      <c r="K346" s="540">
        <v>0</v>
      </c>
      <c r="L346" s="540">
        <v>0</v>
      </c>
      <c r="M346" s="328" t="s">
        <v>298</v>
      </c>
      <c r="N346" s="328" t="s">
        <v>298</v>
      </c>
      <c r="O346" s="328" t="s">
        <v>298</v>
      </c>
      <c r="P346" s="328" t="s">
        <v>298</v>
      </c>
      <c r="Q346" s="328" t="s">
        <v>298</v>
      </c>
      <c r="R346" s="328" t="s">
        <v>298</v>
      </c>
      <c r="S346" s="536">
        <v>291690.61</v>
      </c>
      <c r="T346" s="536">
        <v>296507.37</v>
      </c>
      <c r="U346" s="538">
        <v>59.7</v>
      </c>
      <c r="V346" s="538">
        <v>60.88</v>
      </c>
      <c r="W346" s="357">
        <v>59.7</v>
      </c>
      <c r="X346" s="357">
        <v>60.88</v>
      </c>
      <c r="Y346" s="534">
        <v>0</v>
      </c>
      <c r="Z346" s="357">
        <v>0</v>
      </c>
      <c r="AA346" s="357">
        <v>0</v>
      </c>
      <c r="AB346" s="369" t="s">
        <v>0</v>
      </c>
      <c r="AC346" s="328" t="s">
        <v>298</v>
      </c>
      <c r="AD346" s="328" t="s">
        <v>298</v>
      </c>
      <c r="AE346" s="328" t="s">
        <v>298</v>
      </c>
      <c r="AF346" s="328" t="s">
        <v>298</v>
      </c>
      <c r="AG346" s="328" t="s">
        <v>298</v>
      </c>
      <c r="AH346" s="328" t="s">
        <v>298</v>
      </c>
      <c r="AI346" s="328" t="s">
        <v>298</v>
      </c>
      <c r="AJ346" s="328" t="s">
        <v>298</v>
      </c>
      <c r="AK346" s="328" t="s">
        <v>298</v>
      </c>
      <c r="AL346" s="328" t="s">
        <v>298</v>
      </c>
      <c r="AM346" s="601" t="s">
        <v>298</v>
      </c>
    </row>
    <row r="347" spans="1:39" s="83" customFormat="1" ht="15.75" thickBot="1" x14ac:dyDescent="0.25">
      <c r="A347" s="346" t="s">
        <v>157</v>
      </c>
      <c r="B347" s="400" t="s">
        <v>158</v>
      </c>
      <c r="C347" s="342" t="s">
        <v>952</v>
      </c>
      <c r="D347" s="84"/>
      <c r="E347" s="369">
        <v>253456564.38999999</v>
      </c>
      <c r="F347" s="369">
        <v>262235777</v>
      </c>
      <c r="G347" s="328" t="s">
        <v>298</v>
      </c>
      <c r="H347" s="328" t="s">
        <v>298</v>
      </c>
      <c r="I347" s="369">
        <v>253456564.38999999</v>
      </c>
      <c r="J347" s="369">
        <v>262235777</v>
      </c>
      <c r="K347" s="540">
        <v>381000</v>
      </c>
      <c r="L347" s="540">
        <v>384539</v>
      </c>
      <c r="M347" s="328" t="s">
        <v>298</v>
      </c>
      <c r="N347" s="328" t="s">
        <v>298</v>
      </c>
      <c r="O347" s="328" t="s">
        <v>298</v>
      </c>
      <c r="P347" s="328" t="s">
        <v>298</v>
      </c>
      <c r="Q347" s="328" t="s">
        <v>298</v>
      </c>
      <c r="R347" s="328" t="s">
        <v>298</v>
      </c>
      <c r="S347" s="536">
        <v>217164.1</v>
      </c>
      <c r="T347" s="536">
        <v>220286.6</v>
      </c>
      <c r="U347" s="538">
        <v>1167.1199999999999</v>
      </c>
      <c r="V347" s="538">
        <v>1190.43</v>
      </c>
      <c r="W347" s="357">
        <v>1167.1199999999999</v>
      </c>
      <c r="X347" s="357">
        <v>1190.43</v>
      </c>
      <c r="Y347" s="534">
        <v>5134881</v>
      </c>
      <c r="Z347" s="357">
        <v>23.310001606997428</v>
      </c>
      <c r="AA347" s="357">
        <v>2</v>
      </c>
      <c r="AB347" s="369" t="s">
        <v>0</v>
      </c>
      <c r="AC347" s="328" t="s">
        <v>298</v>
      </c>
      <c r="AD347" s="328" t="s">
        <v>298</v>
      </c>
      <c r="AE347" s="328" t="s">
        <v>298</v>
      </c>
      <c r="AF347" s="328" t="s">
        <v>298</v>
      </c>
      <c r="AG347" s="328" t="s">
        <v>298</v>
      </c>
      <c r="AH347" s="328" t="s">
        <v>298</v>
      </c>
      <c r="AI347" s="328" t="s">
        <v>298</v>
      </c>
      <c r="AJ347" s="328" t="s">
        <v>298</v>
      </c>
      <c r="AK347" s="328" t="s">
        <v>298</v>
      </c>
      <c r="AL347" s="328" t="s">
        <v>298</v>
      </c>
      <c r="AM347" s="601" t="s">
        <v>298</v>
      </c>
    </row>
    <row r="348" spans="1:39" s="83" customFormat="1" ht="15.75" thickBot="1" x14ac:dyDescent="0.25">
      <c r="A348" s="346" t="s">
        <v>159</v>
      </c>
      <c r="B348" s="400" t="s">
        <v>863</v>
      </c>
      <c r="C348" s="342" t="s">
        <v>950</v>
      </c>
      <c r="D348" s="84"/>
      <c r="E348" s="369">
        <v>17773250</v>
      </c>
      <c r="F348" s="369">
        <v>18375560</v>
      </c>
      <c r="G348" s="328" t="s">
        <v>298</v>
      </c>
      <c r="H348" s="328" t="s">
        <v>298</v>
      </c>
      <c r="I348" s="369">
        <v>17773250</v>
      </c>
      <c r="J348" s="369">
        <v>18375560</v>
      </c>
      <c r="K348" s="540">
        <v>0</v>
      </c>
      <c r="L348" s="540">
        <v>0</v>
      </c>
      <c r="M348" s="328" t="s">
        <v>298</v>
      </c>
      <c r="N348" s="328" t="s">
        <v>298</v>
      </c>
      <c r="O348" s="328" t="s">
        <v>298</v>
      </c>
      <c r="P348" s="328" t="s">
        <v>298</v>
      </c>
      <c r="Q348" s="328" t="s">
        <v>298</v>
      </c>
      <c r="R348" s="328" t="s">
        <v>298</v>
      </c>
      <c r="S348" s="536">
        <v>271264.5</v>
      </c>
      <c r="T348" s="536">
        <v>275165.59999999998</v>
      </c>
      <c r="U348" s="538">
        <v>65.52</v>
      </c>
      <c r="V348" s="538">
        <v>66.78</v>
      </c>
      <c r="W348" s="357">
        <v>65.52</v>
      </c>
      <c r="X348" s="357">
        <v>66.78</v>
      </c>
      <c r="Y348" s="534">
        <v>0</v>
      </c>
      <c r="Z348" s="357">
        <v>0</v>
      </c>
      <c r="AA348" s="357">
        <v>0</v>
      </c>
      <c r="AB348" s="369" t="s">
        <v>0</v>
      </c>
      <c r="AC348" s="328" t="s">
        <v>298</v>
      </c>
      <c r="AD348" s="328" t="s">
        <v>298</v>
      </c>
      <c r="AE348" s="328" t="s">
        <v>298</v>
      </c>
      <c r="AF348" s="328" t="s">
        <v>298</v>
      </c>
      <c r="AG348" s="328" t="s">
        <v>298</v>
      </c>
      <c r="AH348" s="328" t="s">
        <v>298</v>
      </c>
      <c r="AI348" s="328" t="s">
        <v>298</v>
      </c>
      <c r="AJ348" s="328" t="s">
        <v>298</v>
      </c>
      <c r="AK348" s="328" t="s">
        <v>298</v>
      </c>
      <c r="AL348" s="328" t="s">
        <v>298</v>
      </c>
      <c r="AM348" s="601" t="s">
        <v>298</v>
      </c>
    </row>
    <row r="349" spans="1:39" s="83" customFormat="1" ht="15.75" thickBot="1" x14ac:dyDescent="0.25">
      <c r="A349" s="346" t="s">
        <v>864</v>
      </c>
      <c r="B349" s="400" t="s">
        <v>822</v>
      </c>
      <c r="C349" s="342" t="s">
        <v>948</v>
      </c>
      <c r="D349" s="84"/>
      <c r="E349" s="369">
        <v>49682093</v>
      </c>
      <c r="F349" s="369">
        <v>51387101</v>
      </c>
      <c r="G349" s="328" t="s">
        <v>298</v>
      </c>
      <c r="H349" s="328" t="s">
        <v>298</v>
      </c>
      <c r="I349" s="369">
        <v>49682093</v>
      </c>
      <c r="J349" s="369">
        <v>51387101</v>
      </c>
      <c r="K349" s="540">
        <v>0</v>
      </c>
      <c r="L349" s="540">
        <v>0</v>
      </c>
      <c r="M349" s="328" t="s">
        <v>298</v>
      </c>
      <c r="N349" s="328" t="s">
        <v>298</v>
      </c>
      <c r="O349" s="328" t="s">
        <v>298</v>
      </c>
      <c r="P349" s="328" t="s">
        <v>298</v>
      </c>
      <c r="Q349" s="328" t="s">
        <v>298</v>
      </c>
      <c r="R349" s="328" t="s">
        <v>298</v>
      </c>
      <c r="S349" s="536">
        <v>271264.5</v>
      </c>
      <c r="T349" s="536">
        <v>275165</v>
      </c>
      <c r="U349" s="538">
        <v>183.15</v>
      </c>
      <c r="V349" s="538">
        <v>186.75</v>
      </c>
      <c r="W349" s="357">
        <v>183.15</v>
      </c>
      <c r="X349" s="357">
        <v>186.75</v>
      </c>
      <c r="Y349" s="534">
        <v>0</v>
      </c>
      <c r="Z349" s="357">
        <v>0</v>
      </c>
      <c r="AA349" s="357">
        <v>0</v>
      </c>
      <c r="AB349" s="369" t="s">
        <v>0</v>
      </c>
      <c r="AC349" s="328" t="s">
        <v>298</v>
      </c>
      <c r="AD349" s="328" t="s">
        <v>298</v>
      </c>
      <c r="AE349" s="328" t="s">
        <v>298</v>
      </c>
      <c r="AF349" s="328" t="s">
        <v>298</v>
      </c>
      <c r="AG349" s="328" t="s">
        <v>298</v>
      </c>
      <c r="AH349" s="328" t="s">
        <v>298</v>
      </c>
      <c r="AI349" s="328" t="s">
        <v>298</v>
      </c>
      <c r="AJ349" s="328" t="s">
        <v>298</v>
      </c>
      <c r="AK349" s="328" t="s">
        <v>298</v>
      </c>
      <c r="AL349" s="328" t="s">
        <v>298</v>
      </c>
      <c r="AM349" s="601" t="s">
        <v>298</v>
      </c>
    </row>
    <row r="350" spans="1:39" s="83" customFormat="1" ht="15.75" thickBot="1" x14ac:dyDescent="0.25">
      <c r="A350" s="346" t="s">
        <v>700</v>
      </c>
      <c r="B350" s="400" t="s">
        <v>865</v>
      </c>
      <c r="C350" s="342" t="s">
        <v>950</v>
      </c>
      <c r="D350" s="84"/>
      <c r="E350" s="369">
        <v>25540165</v>
      </c>
      <c r="F350" s="369">
        <v>26448566</v>
      </c>
      <c r="G350" s="328" t="s">
        <v>298</v>
      </c>
      <c r="H350" s="328" t="s">
        <v>298</v>
      </c>
      <c r="I350" s="369">
        <v>25540165</v>
      </c>
      <c r="J350" s="369">
        <v>26448566</v>
      </c>
      <c r="K350" s="540">
        <v>0</v>
      </c>
      <c r="L350" s="540">
        <v>0</v>
      </c>
      <c r="M350" s="328" t="s">
        <v>298</v>
      </c>
      <c r="N350" s="328" t="s">
        <v>298</v>
      </c>
      <c r="O350" s="328" t="s">
        <v>298</v>
      </c>
      <c r="P350" s="328" t="s">
        <v>298</v>
      </c>
      <c r="Q350" s="328" t="s">
        <v>298</v>
      </c>
      <c r="R350" s="328" t="s">
        <v>298</v>
      </c>
      <c r="S350" s="536">
        <v>355415.6</v>
      </c>
      <c r="T350" s="536">
        <v>360875.51</v>
      </c>
      <c r="U350" s="538">
        <v>71.86</v>
      </c>
      <c r="V350" s="538">
        <v>73.290000000000006</v>
      </c>
      <c r="W350" s="357">
        <v>71.86</v>
      </c>
      <c r="X350" s="357">
        <v>73.290000000000006</v>
      </c>
      <c r="Y350" s="534">
        <v>0</v>
      </c>
      <c r="Z350" s="357">
        <v>0</v>
      </c>
      <c r="AA350" s="357">
        <v>0</v>
      </c>
      <c r="AB350" s="369" t="s">
        <v>0</v>
      </c>
      <c r="AC350" s="328" t="s">
        <v>298</v>
      </c>
      <c r="AD350" s="328" t="s">
        <v>298</v>
      </c>
      <c r="AE350" s="328" t="s">
        <v>298</v>
      </c>
      <c r="AF350" s="328" t="s">
        <v>298</v>
      </c>
      <c r="AG350" s="328" t="s">
        <v>298</v>
      </c>
      <c r="AH350" s="328" t="s">
        <v>298</v>
      </c>
      <c r="AI350" s="328" t="s">
        <v>298</v>
      </c>
      <c r="AJ350" s="328" t="s">
        <v>298</v>
      </c>
      <c r="AK350" s="328" t="s">
        <v>298</v>
      </c>
      <c r="AL350" s="328" t="s">
        <v>298</v>
      </c>
      <c r="AM350" s="601" t="s">
        <v>298</v>
      </c>
    </row>
    <row r="351" spans="1:39" s="83" customFormat="1" ht="15.75" thickBot="1" x14ac:dyDescent="0.25">
      <c r="A351" s="346" t="s">
        <v>866</v>
      </c>
      <c r="B351" s="400" t="s">
        <v>827</v>
      </c>
      <c r="C351" s="342" t="s">
        <v>948</v>
      </c>
      <c r="D351" s="84"/>
      <c r="E351" s="369">
        <v>57303658</v>
      </c>
      <c r="F351" s="369">
        <v>59342369</v>
      </c>
      <c r="G351" s="328" t="s">
        <v>298</v>
      </c>
      <c r="H351" s="328" t="s">
        <v>298</v>
      </c>
      <c r="I351" s="369">
        <v>57303658</v>
      </c>
      <c r="J351" s="369">
        <v>59342369</v>
      </c>
      <c r="K351" s="540">
        <v>0</v>
      </c>
      <c r="L351" s="540">
        <v>0</v>
      </c>
      <c r="M351" s="328" t="s">
        <v>298</v>
      </c>
      <c r="N351" s="328" t="s">
        <v>298</v>
      </c>
      <c r="O351" s="328" t="s">
        <v>298</v>
      </c>
      <c r="P351" s="328" t="s">
        <v>298</v>
      </c>
      <c r="Q351" s="328" t="s">
        <v>298</v>
      </c>
      <c r="R351" s="328" t="s">
        <v>298</v>
      </c>
      <c r="S351" s="536">
        <v>355415.6</v>
      </c>
      <c r="T351" s="536">
        <v>360875.51</v>
      </c>
      <c r="U351" s="538">
        <v>161.22999999999999</v>
      </c>
      <c r="V351" s="538">
        <v>164.44</v>
      </c>
      <c r="W351" s="357">
        <v>161.22999999999999</v>
      </c>
      <c r="X351" s="357">
        <v>164.44</v>
      </c>
      <c r="Y351" s="534">
        <v>0</v>
      </c>
      <c r="Z351" s="357">
        <v>0</v>
      </c>
      <c r="AA351" s="357">
        <v>0</v>
      </c>
      <c r="AB351" s="369" t="s">
        <v>0</v>
      </c>
      <c r="AC351" s="328" t="s">
        <v>298</v>
      </c>
      <c r="AD351" s="328" t="s">
        <v>298</v>
      </c>
      <c r="AE351" s="328" t="s">
        <v>298</v>
      </c>
      <c r="AF351" s="328" t="s">
        <v>298</v>
      </c>
      <c r="AG351" s="328" t="s">
        <v>298</v>
      </c>
      <c r="AH351" s="328" t="s">
        <v>298</v>
      </c>
      <c r="AI351" s="328" t="s">
        <v>298</v>
      </c>
      <c r="AJ351" s="328" t="s">
        <v>298</v>
      </c>
      <c r="AK351" s="328" t="s">
        <v>298</v>
      </c>
      <c r="AL351" s="328" t="s">
        <v>298</v>
      </c>
      <c r="AM351" s="601" t="s">
        <v>298</v>
      </c>
    </row>
    <row r="352" spans="1:39" s="83" customFormat="1" ht="15.75" thickBot="1" x14ac:dyDescent="0.25">
      <c r="A352" s="346" t="s">
        <v>716</v>
      </c>
      <c r="B352" s="400" t="s">
        <v>867</v>
      </c>
      <c r="C352" s="342" t="s">
        <v>950</v>
      </c>
      <c r="D352" s="84"/>
      <c r="E352" s="369">
        <v>10520175</v>
      </c>
      <c r="F352" s="369">
        <v>10891493</v>
      </c>
      <c r="G352" s="328" t="s">
        <v>298</v>
      </c>
      <c r="H352" s="328" t="s">
        <v>298</v>
      </c>
      <c r="I352" s="369">
        <v>10520175</v>
      </c>
      <c r="J352" s="369">
        <v>10891493</v>
      </c>
      <c r="K352" s="540">
        <v>0</v>
      </c>
      <c r="L352" s="540">
        <v>0</v>
      </c>
      <c r="M352" s="328" t="s">
        <v>298</v>
      </c>
      <c r="N352" s="328" t="s">
        <v>298</v>
      </c>
      <c r="O352" s="328" t="s">
        <v>298</v>
      </c>
      <c r="P352" s="328" t="s">
        <v>298</v>
      </c>
      <c r="Q352" s="328" t="s">
        <v>298</v>
      </c>
      <c r="R352" s="328" t="s">
        <v>298</v>
      </c>
      <c r="S352" s="536">
        <v>146724.4</v>
      </c>
      <c r="T352" s="536">
        <v>149076</v>
      </c>
      <c r="U352" s="538">
        <v>71.7</v>
      </c>
      <c r="V352" s="538">
        <v>73.06</v>
      </c>
      <c r="W352" s="357">
        <v>71.7</v>
      </c>
      <c r="X352" s="357">
        <v>73.06</v>
      </c>
      <c r="Y352" s="534">
        <v>0</v>
      </c>
      <c r="Z352" s="357">
        <v>0</v>
      </c>
      <c r="AA352" s="357">
        <v>0</v>
      </c>
      <c r="AB352" s="369" t="s">
        <v>0</v>
      </c>
      <c r="AC352" s="328" t="s">
        <v>298</v>
      </c>
      <c r="AD352" s="328" t="s">
        <v>298</v>
      </c>
      <c r="AE352" s="328" t="s">
        <v>298</v>
      </c>
      <c r="AF352" s="328" t="s">
        <v>298</v>
      </c>
      <c r="AG352" s="328" t="s">
        <v>298</v>
      </c>
      <c r="AH352" s="328" t="s">
        <v>298</v>
      </c>
      <c r="AI352" s="328" t="s">
        <v>298</v>
      </c>
      <c r="AJ352" s="328" t="s">
        <v>298</v>
      </c>
      <c r="AK352" s="328" t="s">
        <v>298</v>
      </c>
      <c r="AL352" s="328" t="s">
        <v>298</v>
      </c>
      <c r="AM352" s="601" t="s">
        <v>298</v>
      </c>
    </row>
    <row r="353" spans="1:39" s="83" customFormat="1" ht="15.75" thickBot="1" x14ac:dyDescent="0.25">
      <c r="A353" s="346" t="s">
        <v>868</v>
      </c>
      <c r="B353" s="400" t="s">
        <v>841</v>
      </c>
      <c r="C353" s="342" t="s">
        <v>948</v>
      </c>
      <c r="D353" s="84"/>
      <c r="E353" s="369">
        <v>30865049.964000002</v>
      </c>
      <c r="F353" s="369">
        <v>31982765.039999999</v>
      </c>
      <c r="G353" s="328" t="s">
        <v>298</v>
      </c>
      <c r="H353" s="328" t="s">
        <v>298</v>
      </c>
      <c r="I353" s="369">
        <v>30865049.964000002</v>
      </c>
      <c r="J353" s="369">
        <v>31982765.039999999</v>
      </c>
      <c r="K353" s="540">
        <v>0</v>
      </c>
      <c r="L353" s="540">
        <v>0</v>
      </c>
      <c r="M353" s="328" t="s">
        <v>298</v>
      </c>
      <c r="N353" s="328" t="s">
        <v>298</v>
      </c>
      <c r="O353" s="328" t="s">
        <v>298</v>
      </c>
      <c r="P353" s="328" t="s">
        <v>298</v>
      </c>
      <c r="Q353" s="328" t="s">
        <v>298</v>
      </c>
      <c r="R353" s="328" t="s">
        <v>298</v>
      </c>
      <c r="S353" s="536">
        <v>146724.9</v>
      </c>
      <c r="T353" s="536">
        <v>149076</v>
      </c>
      <c r="U353" s="538">
        <v>210.36</v>
      </c>
      <c r="V353" s="538">
        <v>214.54</v>
      </c>
      <c r="W353" s="357">
        <v>210.36</v>
      </c>
      <c r="X353" s="357">
        <v>214.54</v>
      </c>
      <c r="Y353" s="534">
        <v>0</v>
      </c>
      <c r="Z353" s="357">
        <v>0</v>
      </c>
      <c r="AA353" s="357">
        <v>0</v>
      </c>
      <c r="AB353" s="369" t="s">
        <v>0</v>
      </c>
      <c r="AC353" s="328" t="s">
        <v>298</v>
      </c>
      <c r="AD353" s="328" t="s">
        <v>298</v>
      </c>
      <c r="AE353" s="328" t="s">
        <v>298</v>
      </c>
      <c r="AF353" s="328" t="s">
        <v>298</v>
      </c>
      <c r="AG353" s="328" t="s">
        <v>298</v>
      </c>
      <c r="AH353" s="328" t="s">
        <v>298</v>
      </c>
      <c r="AI353" s="328" t="s">
        <v>298</v>
      </c>
      <c r="AJ353" s="328" t="s">
        <v>298</v>
      </c>
      <c r="AK353" s="328" t="s">
        <v>298</v>
      </c>
      <c r="AL353" s="328" t="s">
        <v>298</v>
      </c>
      <c r="AM353" s="601" t="s">
        <v>298</v>
      </c>
    </row>
    <row r="354" spans="1:39" s="83" customFormat="1" ht="15.75" thickBot="1" x14ac:dyDescent="0.25">
      <c r="A354" s="346" t="s">
        <v>73</v>
      </c>
      <c r="B354" s="400" t="s">
        <v>74</v>
      </c>
      <c r="C354" s="342" t="s">
        <v>952</v>
      </c>
      <c r="D354" s="84"/>
      <c r="E354" s="369">
        <v>202867875</v>
      </c>
      <c r="F354" s="369">
        <v>213929007</v>
      </c>
      <c r="G354" s="328" t="s">
        <v>298</v>
      </c>
      <c r="H354" s="328" t="s">
        <v>298</v>
      </c>
      <c r="I354" s="369">
        <v>202867875</v>
      </c>
      <c r="J354" s="369">
        <v>213929007</v>
      </c>
      <c r="K354" s="540">
        <v>812174</v>
      </c>
      <c r="L354" s="540">
        <v>827144</v>
      </c>
      <c r="M354" s="328" t="s">
        <v>298</v>
      </c>
      <c r="N354" s="328" t="s">
        <v>298</v>
      </c>
      <c r="O354" s="328" t="s">
        <v>298</v>
      </c>
      <c r="P354" s="328" t="s">
        <v>298</v>
      </c>
      <c r="Q354" s="328" t="s">
        <v>298</v>
      </c>
      <c r="R354" s="328" t="s">
        <v>298</v>
      </c>
      <c r="S354" s="536">
        <v>164682.9</v>
      </c>
      <c r="T354" s="536">
        <v>166998.96</v>
      </c>
      <c r="U354" s="538">
        <v>1231.8699999999999</v>
      </c>
      <c r="V354" s="538">
        <v>1281.02</v>
      </c>
      <c r="W354" s="357">
        <v>1231.8699999999999</v>
      </c>
      <c r="X354" s="357">
        <v>1281.02</v>
      </c>
      <c r="Y354" s="534">
        <v>4115598</v>
      </c>
      <c r="Z354" s="357">
        <v>24.644452875634677</v>
      </c>
      <c r="AA354" s="357">
        <v>2</v>
      </c>
      <c r="AB354" s="369" t="s">
        <v>0</v>
      </c>
      <c r="AC354" s="328" t="s">
        <v>298</v>
      </c>
      <c r="AD354" s="328" t="s">
        <v>298</v>
      </c>
      <c r="AE354" s="328" t="s">
        <v>298</v>
      </c>
      <c r="AF354" s="328" t="s">
        <v>298</v>
      </c>
      <c r="AG354" s="328" t="s">
        <v>298</v>
      </c>
      <c r="AH354" s="328" t="s">
        <v>298</v>
      </c>
      <c r="AI354" s="328" t="s">
        <v>298</v>
      </c>
      <c r="AJ354" s="328" t="s">
        <v>298</v>
      </c>
      <c r="AK354" s="328" t="s">
        <v>298</v>
      </c>
      <c r="AL354" s="328" t="s">
        <v>298</v>
      </c>
      <c r="AM354" s="601" t="s">
        <v>298</v>
      </c>
    </row>
    <row r="355" spans="1:39" s="83" customFormat="1" ht="15.75" thickBot="1" x14ac:dyDescent="0.25">
      <c r="A355" s="346" t="s">
        <v>869</v>
      </c>
      <c r="B355" s="400" t="s">
        <v>787</v>
      </c>
      <c r="C355" s="342" t="s">
        <v>948</v>
      </c>
      <c r="D355" s="84"/>
      <c r="E355" s="369">
        <v>35675248.979999997</v>
      </c>
      <c r="F355" s="369">
        <v>36868354</v>
      </c>
      <c r="G355" s="328" t="s">
        <v>298</v>
      </c>
      <c r="H355" s="328" t="s">
        <v>298</v>
      </c>
      <c r="I355" s="369">
        <v>35675248.979999997</v>
      </c>
      <c r="J355" s="369">
        <v>36868354</v>
      </c>
      <c r="K355" s="540">
        <v>0</v>
      </c>
      <c r="L355" s="540">
        <v>0</v>
      </c>
      <c r="M355" s="328" t="s">
        <v>298</v>
      </c>
      <c r="N355" s="328" t="s">
        <v>298</v>
      </c>
      <c r="O355" s="328" t="s">
        <v>298</v>
      </c>
      <c r="P355" s="328" t="s">
        <v>298</v>
      </c>
      <c r="Q355" s="328" t="s">
        <v>298</v>
      </c>
      <c r="R355" s="328" t="s">
        <v>298</v>
      </c>
      <c r="S355" s="536">
        <v>164682.85999999999</v>
      </c>
      <c r="T355" s="536">
        <v>166998.93</v>
      </c>
      <c r="U355" s="538">
        <v>216.63</v>
      </c>
      <c r="V355" s="538">
        <v>220.77</v>
      </c>
      <c r="W355" s="357">
        <v>216.63</v>
      </c>
      <c r="X355" s="357">
        <v>220.77</v>
      </c>
      <c r="Y355" s="534">
        <v>0</v>
      </c>
      <c r="Z355" s="357">
        <v>0</v>
      </c>
      <c r="AA355" s="357">
        <v>0</v>
      </c>
      <c r="AB355" s="369" t="s">
        <v>0</v>
      </c>
      <c r="AC355" s="328" t="s">
        <v>298</v>
      </c>
      <c r="AD355" s="328" t="s">
        <v>298</v>
      </c>
      <c r="AE355" s="328" t="s">
        <v>298</v>
      </c>
      <c r="AF355" s="328" t="s">
        <v>298</v>
      </c>
      <c r="AG355" s="328" t="s">
        <v>298</v>
      </c>
      <c r="AH355" s="328" t="s">
        <v>298</v>
      </c>
      <c r="AI355" s="328" t="s">
        <v>298</v>
      </c>
      <c r="AJ355" s="328" t="s">
        <v>298</v>
      </c>
      <c r="AK355" s="328" t="s">
        <v>298</v>
      </c>
      <c r="AL355" s="328" t="s">
        <v>298</v>
      </c>
      <c r="AM355" s="601" t="s">
        <v>298</v>
      </c>
    </row>
    <row r="356" spans="1:39" s="83" customFormat="1" ht="15.75" thickBot="1" x14ac:dyDescent="0.25">
      <c r="A356" s="346" t="s">
        <v>76</v>
      </c>
      <c r="B356" s="400" t="s">
        <v>77</v>
      </c>
      <c r="C356" s="342" t="s">
        <v>952</v>
      </c>
      <c r="D356" s="84"/>
      <c r="E356" s="369">
        <v>276707417</v>
      </c>
      <c r="F356" s="369">
        <v>291834599</v>
      </c>
      <c r="G356" s="328" t="s">
        <v>298</v>
      </c>
      <c r="H356" s="328" t="s">
        <v>298</v>
      </c>
      <c r="I356" s="369">
        <v>276707417</v>
      </c>
      <c r="J356" s="369">
        <v>291834599</v>
      </c>
      <c r="K356" s="540">
        <v>311414</v>
      </c>
      <c r="L356" s="540">
        <v>303212</v>
      </c>
      <c r="M356" s="328" t="s">
        <v>298</v>
      </c>
      <c r="N356" s="328" t="s">
        <v>298</v>
      </c>
      <c r="O356" s="328" t="s">
        <v>298</v>
      </c>
      <c r="P356" s="328" t="s">
        <v>298</v>
      </c>
      <c r="Q356" s="328" t="s">
        <v>298</v>
      </c>
      <c r="R356" s="328" t="s">
        <v>298</v>
      </c>
      <c r="S356" s="536">
        <v>237482.27</v>
      </c>
      <c r="T356" s="536">
        <v>240854.95</v>
      </c>
      <c r="U356" s="538">
        <v>1165.17</v>
      </c>
      <c r="V356" s="538">
        <v>1211.6600000000001</v>
      </c>
      <c r="W356" s="357">
        <v>1165.17</v>
      </c>
      <c r="X356" s="357">
        <v>1211.6600000000001</v>
      </c>
      <c r="Y356" s="534">
        <v>5612739</v>
      </c>
      <c r="Z356" s="357">
        <v>23.30339899595171</v>
      </c>
      <c r="AA356" s="357">
        <v>2</v>
      </c>
      <c r="AB356" s="369" t="s">
        <v>0</v>
      </c>
      <c r="AC356" s="328" t="s">
        <v>298</v>
      </c>
      <c r="AD356" s="328" t="s">
        <v>298</v>
      </c>
      <c r="AE356" s="328" t="s">
        <v>298</v>
      </c>
      <c r="AF356" s="328" t="s">
        <v>298</v>
      </c>
      <c r="AG356" s="328" t="s">
        <v>298</v>
      </c>
      <c r="AH356" s="328" t="s">
        <v>298</v>
      </c>
      <c r="AI356" s="328" t="s">
        <v>298</v>
      </c>
      <c r="AJ356" s="328" t="s">
        <v>298</v>
      </c>
      <c r="AK356" s="328" t="s">
        <v>298</v>
      </c>
      <c r="AL356" s="328" t="s">
        <v>298</v>
      </c>
      <c r="AM356" s="601" t="s">
        <v>298</v>
      </c>
    </row>
    <row r="357" spans="1:39" s="83" customFormat="1" ht="15.75" thickBot="1" x14ac:dyDescent="0.25">
      <c r="A357" s="346" t="s">
        <v>78</v>
      </c>
      <c r="B357" s="400" t="s">
        <v>870</v>
      </c>
      <c r="C357" s="342" t="s">
        <v>950</v>
      </c>
      <c r="D357" s="84"/>
      <c r="E357" s="369">
        <v>21540511</v>
      </c>
      <c r="F357" s="369">
        <v>22313195</v>
      </c>
      <c r="G357" s="328" t="s">
        <v>298</v>
      </c>
      <c r="H357" s="328" t="s">
        <v>298</v>
      </c>
      <c r="I357" s="369">
        <v>21540511</v>
      </c>
      <c r="J357" s="369">
        <v>22313195</v>
      </c>
      <c r="K357" s="540">
        <v>0</v>
      </c>
      <c r="L357" s="540">
        <v>0</v>
      </c>
      <c r="M357" s="328" t="s">
        <v>298</v>
      </c>
      <c r="N357" s="328" t="s">
        <v>298</v>
      </c>
      <c r="O357" s="328" t="s">
        <v>298</v>
      </c>
      <c r="P357" s="328" t="s">
        <v>298</v>
      </c>
      <c r="Q357" s="328" t="s">
        <v>298</v>
      </c>
      <c r="R357" s="328" t="s">
        <v>298</v>
      </c>
      <c r="S357" s="536">
        <v>302620.3</v>
      </c>
      <c r="T357" s="536">
        <v>307429.02</v>
      </c>
      <c r="U357" s="538">
        <v>71.180000000000007</v>
      </c>
      <c r="V357" s="538">
        <v>72.58</v>
      </c>
      <c r="W357" s="357">
        <v>71.180000000000007</v>
      </c>
      <c r="X357" s="357">
        <v>72.58</v>
      </c>
      <c r="Y357" s="534">
        <v>0</v>
      </c>
      <c r="Z357" s="357">
        <v>0</v>
      </c>
      <c r="AA357" s="357">
        <v>0</v>
      </c>
      <c r="AB357" s="369" t="s">
        <v>0</v>
      </c>
      <c r="AC357" s="328" t="s">
        <v>298</v>
      </c>
      <c r="AD357" s="328" t="s">
        <v>298</v>
      </c>
      <c r="AE357" s="328" t="s">
        <v>298</v>
      </c>
      <c r="AF357" s="328" t="s">
        <v>298</v>
      </c>
      <c r="AG357" s="328" t="s">
        <v>298</v>
      </c>
      <c r="AH357" s="328" t="s">
        <v>298</v>
      </c>
      <c r="AI357" s="328" t="s">
        <v>298</v>
      </c>
      <c r="AJ357" s="328" t="s">
        <v>298</v>
      </c>
      <c r="AK357" s="328" t="s">
        <v>298</v>
      </c>
      <c r="AL357" s="328" t="s">
        <v>298</v>
      </c>
      <c r="AM357" s="601" t="s">
        <v>298</v>
      </c>
    </row>
    <row r="358" spans="1:39" s="83" customFormat="1" ht="15.75" thickBot="1" x14ac:dyDescent="0.25">
      <c r="A358" s="346" t="s">
        <v>871</v>
      </c>
      <c r="B358" s="400" t="s">
        <v>788</v>
      </c>
      <c r="C358" s="342" t="s">
        <v>948</v>
      </c>
      <c r="D358" s="84"/>
      <c r="E358" s="369">
        <v>53585007</v>
      </c>
      <c r="F358" s="369">
        <v>55521680</v>
      </c>
      <c r="G358" s="328" t="s">
        <v>298</v>
      </c>
      <c r="H358" s="328" t="s">
        <v>298</v>
      </c>
      <c r="I358" s="369">
        <v>53585007</v>
      </c>
      <c r="J358" s="369">
        <v>55521680</v>
      </c>
      <c r="K358" s="540">
        <v>0</v>
      </c>
      <c r="L358" s="540">
        <v>0</v>
      </c>
      <c r="M358" s="328" t="s">
        <v>298</v>
      </c>
      <c r="N358" s="328" t="s">
        <v>298</v>
      </c>
      <c r="O358" s="328" t="s">
        <v>298</v>
      </c>
      <c r="P358" s="328" t="s">
        <v>298</v>
      </c>
      <c r="Q358" s="328" t="s">
        <v>298</v>
      </c>
      <c r="R358" s="328" t="s">
        <v>298</v>
      </c>
      <c r="S358" s="536">
        <v>302620.46999999997</v>
      </c>
      <c r="T358" s="536">
        <v>307429</v>
      </c>
      <c r="U358" s="538">
        <v>177.07</v>
      </c>
      <c r="V358" s="538">
        <v>180.6</v>
      </c>
      <c r="W358" s="357">
        <v>177.07</v>
      </c>
      <c r="X358" s="357">
        <v>180.6</v>
      </c>
      <c r="Y358" s="534">
        <v>0</v>
      </c>
      <c r="Z358" s="357">
        <v>0</v>
      </c>
      <c r="AA358" s="357">
        <v>0</v>
      </c>
      <c r="AB358" s="369" t="s">
        <v>0</v>
      </c>
      <c r="AC358" s="328" t="s">
        <v>298</v>
      </c>
      <c r="AD358" s="328" t="s">
        <v>298</v>
      </c>
      <c r="AE358" s="328" t="s">
        <v>298</v>
      </c>
      <c r="AF358" s="328" t="s">
        <v>298</v>
      </c>
      <c r="AG358" s="328" t="s">
        <v>298</v>
      </c>
      <c r="AH358" s="328" t="s">
        <v>298</v>
      </c>
      <c r="AI358" s="328" t="s">
        <v>298</v>
      </c>
      <c r="AJ358" s="328" t="s">
        <v>298</v>
      </c>
      <c r="AK358" s="328" t="s">
        <v>298</v>
      </c>
      <c r="AL358" s="328" t="s">
        <v>298</v>
      </c>
      <c r="AM358" s="601" t="s">
        <v>298</v>
      </c>
    </row>
    <row r="359" spans="1:39" s="83" customFormat="1" ht="15.75" thickBot="1" x14ac:dyDescent="0.25">
      <c r="A359" s="346" t="s">
        <v>872</v>
      </c>
      <c r="B359" s="400" t="s">
        <v>830</v>
      </c>
      <c r="C359" s="342" t="s">
        <v>948</v>
      </c>
      <c r="D359" s="84"/>
      <c r="E359" s="369">
        <v>99342793.959999993</v>
      </c>
      <c r="F359" s="369">
        <v>103050725</v>
      </c>
      <c r="G359" s="328" t="s">
        <v>298</v>
      </c>
      <c r="H359" s="328" t="s">
        <v>298</v>
      </c>
      <c r="I359" s="369">
        <v>99342793.959999993</v>
      </c>
      <c r="J359" s="369">
        <v>103050725</v>
      </c>
      <c r="K359" s="540">
        <v>0</v>
      </c>
      <c r="L359" s="540">
        <v>0</v>
      </c>
      <c r="M359" s="328" t="s">
        <v>298</v>
      </c>
      <c r="N359" s="328" t="s">
        <v>298</v>
      </c>
      <c r="O359" s="328" t="s">
        <v>298</v>
      </c>
      <c r="P359" s="328" t="s">
        <v>298</v>
      </c>
      <c r="Q359" s="328" t="s">
        <v>298</v>
      </c>
      <c r="R359" s="328" t="s">
        <v>298</v>
      </c>
      <c r="S359" s="536">
        <v>574767.38</v>
      </c>
      <c r="T359" s="536">
        <v>584585.46</v>
      </c>
      <c r="U359" s="538">
        <v>172.84</v>
      </c>
      <c r="V359" s="538">
        <v>176.28</v>
      </c>
      <c r="W359" s="357">
        <v>172.84</v>
      </c>
      <c r="X359" s="357">
        <v>176.28</v>
      </c>
      <c r="Y359" s="534">
        <v>0</v>
      </c>
      <c r="Z359" s="357">
        <v>0</v>
      </c>
      <c r="AA359" s="357">
        <v>0</v>
      </c>
      <c r="AB359" s="369" t="s">
        <v>0</v>
      </c>
      <c r="AC359" s="328" t="s">
        <v>298</v>
      </c>
      <c r="AD359" s="328" t="s">
        <v>298</v>
      </c>
      <c r="AE359" s="328" t="s">
        <v>298</v>
      </c>
      <c r="AF359" s="328" t="s">
        <v>298</v>
      </c>
      <c r="AG359" s="328" t="s">
        <v>298</v>
      </c>
      <c r="AH359" s="328" t="s">
        <v>298</v>
      </c>
      <c r="AI359" s="328" t="s">
        <v>298</v>
      </c>
      <c r="AJ359" s="328" t="s">
        <v>298</v>
      </c>
      <c r="AK359" s="328" t="s">
        <v>298</v>
      </c>
      <c r="AL359" s="328" t="s">
        <v>298</v>
      </c>
      <c r="AM359" s="601" t="s">
        <v>298</v>
      </c>
    </row>
    <row r="360" spans="1:39" s="83" customFormat="1" ht="15.75" thickBot="1" x14ac:dyDescent="0.25">
      <c r="A360" s="346" t="s">
        <v>145</v>
      </c>
      <c r="B360" s="400" t="s">
        <v>146</v>
      </c>
      <c r="C360" s="342" t="s">
        <v>952</v>
      </c>
      <c r="D360" s="84"/>
      <c r="E360" s="369">
        <v>335532604</v>
      </c>
      <c r="F360" s="369">
        <v>358418415.01999998</v>
      </c>
      <c r="G360" s="328" t="s">
        <v>298</v>
      </c>
      <c r="H360" s="328" t="s">
        <v>298</v>
      </c>
      <c r="I360" s="369">
        <v>335532604</v>
      </c>
      <c r="J360" s="369">
        <v>358418415.01999998</v>
      </c>
      <c r="K360" s="540">
        <v>463000</v>
      </c>
      <c r="L360" s="540">
        <v>509000</v>
      </c>
      <c r="M360" s="328" t="s">
        <v>298</v>
      </c>
      <c r="N360" s="328" t="s">
        <v>298</v>
      </c>
      <c r="O360" s="328" t="s">
        <v>298</v>
      </c>
      <c r="P360" s="328" t="s">
        <v>298</v>
      </c>
      <c r="Q360" s="328" t="s">
        <v>298</v>
      </c>
      <c r="R360" s="328" t="s">
        <v>298</v>
      </c>
      <c r="S360" s="536">
        <v>277846.2</v>
      </c>
      <c r="T360" s="536">
        <v>282682.2</v>
      </c>
      <c r="U360" s="538">
        <v>1207.6199999999999</v>
      </c>
      <c r="V360" s="538">
        <v>1267.92</v>
      </c>
      <c r="W360" s="357">
        <v>1207.6199999999999</v>
      </c>
      <c r="X360" s="357">
        <v>1267.92</v>
      </c>
      <c r="Y360" s="534">
        <v>10241576</v>
      </c>
      <c r="Z360" s="357">
        <v>36.229999625020604</v>
      </c>
      <c r="AA360" s="357">
        <v>3</v>
      </c>
      <c r="AB360" s="369" t="s">
        <v>0</v>
      </c>
      <c r="AC360" s="328" t="s">
        <v>298</v>
      </c>
      <c r="AD360" s="328" t="s">
        <v>298</v>
      </c>
      <c r="AE360" s="328" t="s">
        <v>298</v>
      </c>
      <c r="AF360" s="328" t="s">
        <v>298</v>
      </c>
      <c r="AG360" s="328" t="s">
        <v>298</v>
      </c>
      <c r="AH360" s="328" t="s">
        <v>298</v>
      </c>
      <c r="AI360" s="328" t="s">
        <v>298</v>
      </c>
      <c r="AJ360" s="328" t="s">
        <v>298</v>
      </c>
      <c r="AK360" s="328" t="s">
        <v>298</v>
      </c>
      <c r="AL360" s="328" t="s">
        <v>298</v>
      </c>
      <c r="AM360" s="601" t="s">
        <v>298</v>
      </c>
    </row>
    <row r="361" spans="1:39" s="83" customFormat="1" ht="15.75" thickBot="1" x14ac:dyDescent="0.25">
      <c r="A361" s="346" t="s">
        <v>147</v>
      </c>
      <c r="B361" s="400" t="s">
        <v>873</v>
      </c>
      <c r="C361" s="342" t="s">
        <v>950</v>
      </c>
      <c r="D361" s="84"/>
      <c r="E361" s="369">
        <v>46325435</v>
      </c>
      <c r="F361" s="369">
        <v>48146368</v>
      </c>
      <c r="G361" s="328" t="s">
        <v>298</v>
      </c>
      <c r="H361" s="328" t="s">
        <v>298</v>
      </c>
      <c r="I361" s="369">
        <v>46325435</v>
      </c>
      <c r="J361" s="369">
        <v>48146368</v>
      </c>
      <c r="K361" s="540">
        <v>0</v>
      </c>
      <c r="L361" s="540">
        <v>0</v>
      </c>
      <c r="M361" s="328" t="s">
        <v>298</v>
      </c>
      <c r="N361" s="328" t="s">
        <v>298</v>
      </c>
      <c r="O361" s="328" t="s">
        <v>298</v>
      </c>
      <c r="P361" s="328" t="s">
        <v>298</v>
      </c>
      <c r="Q361" s="328" t="s">
        <v>298</v>
      </c>
      <c r="R361" s="328" t="s">
        <v>298</v>
      </c>
      <c r="S361" s="536">
        <v>579212.69999999995</v>
      </c>
      <c r="T361" s="536">
        <v>590246</v>
      </c>
      <c r="U361" s="538">
        <v>79.98</v>
      </c>
      <c r="V361" s="538">
        <v>81.569999999999993</v>
      </c>
      <c r="W361" s="357">
        <v>79.98</v>
      </c>
      <c r="X361" s="357">
        <v>81.569999999999993</v>
      </c>
      <c r="Y361" s="534">
        <v>0</v>
      </c>
      <c r="Z361" s="357">
        <v>0</v>
      </c>
      <c r="AA361" s="357">
        <v>0</v>
      </c>
      <c r="AB361" s="369" t="s">
        <v>0</v>
      </c>
      <c r="AC361" s="328" t="s">
        <v>298</v>
      </c>
      <c r="AD361" s="328" t="s">
        <v>298</v>
      </c>
      <c r="AE361" s="328" t="s">
        <v>298</v>
      </c>
      <c r="AF361" s="328" t="s">
        <v>298</v>
      </c>
      <c r="AG361" s="328" t="s">
        <v>298</v>
      </c>
      <c r="AH361" s="328" t="s">
        <v>298</v>
      </c>
      <c r="AI361" s="328" t="s">
        <v>298</v>
      </c>
      <c r="AJ361" s="328" t="s">
        <v>298</v>
      </c>
      <c r="AK361" s="328" t="s">
        <v>298</v>
      </c>
      <c r="AL361" s="328" t="s">
        <v>298</v>
      </c>
      <c r="AM361" s="601" t="s">
        <v>298</v>
      </c>
    </row>
    <row r="362" spans="1:39" s="83" customFormat="1" ht="15.75" thickBot="1" x14ac:dyDescent="0.25">
      <c r="A362" s="346" t="s">
        <v>138</v>
      </c>
      <c r="B362" s="400" t="s">
        <v>139</v>
      </c>
      <c r="C362" s="342" t="s">
        <v>952</v>
      </c>
      <c r="D362" s="84"/>
      <c r="E362" s="369">
        <v>204916669</v>
      </c>
      <c r="F362" s="369">
        <v>217084026</v>
      </c>
      <c r="G362" s="328" t="s">
        <v>298</v>
      </c>
      <c r="H362" s="328" t="s">
        <v>298</v>
      </c>
      <c r="I362" s="369">
        <v>204916669</v>
      </c>
      <c r="J362" s="369">
        <v>217084026</v>
      </c>
      <c r="K362" s="540">
        <v>789300</v>
      </c>
      <c r="L362" s="540">
        <v>789300</v>
      </c>
      <c r="M362" s="328" t="s">
        <v>298</v>
      </c>
      <c r="N362" s="328" t="s">
        <v>298</v>
      </c>
      <c r="O362" s="328" t="s">
        <v>298</v>
      </c>
      <c r="P362" s="328" t="s">
        <v>298</v>
      </c>
      <c r="Q362" s="328" t="s">
        <v>298</v>
      </c>
      <c r="R362" s="328" t="s">
        <v>298</v>
      </c>
      <c r="S362" s="536">
        <v>162146</v>
      </c>
      <c r="T362" s="536">
        <v>163606.1</v>
      </c>
      <c r="U362" s="538">
        <v>1263.78</v>
      </c>
      <c r="V362" s="538">
        <v>1326.87</v>
      </c>
      <c r="W362" s="357">
        <v>1263.78</v>
      </c>
      <c r="X362" s="357">
        <v>1326.87</v>
      </c>
      <c r="Y362" s="534">
        <v>6202307.25</v>
      </c>
      <c r="Z362" s="357">
        <v>37.909999993887759</v>
      </c>
      <c r="AA362" s="357">
        <v>3</v>
      </c>
      <c r="AB362" s="369" t="s">
        <v>0</v>
      </c>
      <c r="AC362" s="328" t="s">
        <v>298</v>
      </c>
      <c r="AD362" s="328" t="s">
        <v>298</v>
      </c>
      <c r="AE362" s="328" t="s">
        <v>298</v>
      </c>
      <c r="AF362" s="328" t="s">
        <v>298</v>
      </c>
      <c r="AG362" s="328" t="s">
        <v>298</v>
      </c>
      <c r="AH362" s="328" t="s">
        <v>298</v>
      </c>
      <c r="AI362" s="328" t="s">
        <v>298</v>
      </c>
      <c r="AJ362" s="328" t="s">
        <v>298</v>
      </c>
      <c r="AK362" s="328" t="s">
        <v>298</v>
      </c>
      <c r="AL362" s="328" t="s">
        <v>298</v>
      </c>
      <c r="AM362" s="601" t="s">
        <v>298</v>
      </c>
    </row>
    <row r="363" spans="1:39" s="83" customFormat="1" ht="15.75" thickBot="1" x14ac:dyDescent="0.25">
      <c r="A363" s="346" t="s">
        <v>994</v>
      </c>
      <c r="B363" s="400" t="s">
        <v>995</v>
      </c>
      <c r="C363" s="342" t="s">
        <v>950</v>
      </c>
      <c r="D363" s="84"/>
      <c r="E363" s="369">
        <v>36316282</v>
      </c>
      <c r="F363" s="369">
        <v>37489487.796689108</v>
      </c>
      <c r="G363" s="328" t="s">
        <v>298</v>
      </c>
      <c r="H363" s="328" t="s">
        <v>298</v>
      </c>
      <c r="I363" s="369">
        <v>36316282</v>
      </c>
      <c r="J363" s="369">
        <v>37489487.796689108</v>
      </c>
      <c r="K363" s="540">
        <v>0</v>
      </c>
      <c r="L363" s="540">
        <v>0</v>
      </c>
      <c r="M363" s="328" t="s">
        <v>298</v>
      </c>
      <c r="N363" s="328" t="s">
        <v>298</v>
      </c>
      <c r="O363" s="328" t="s">
        <v>298</v>
      </c>
      <c r="P363" s="328" t="s">
        <v>298</v>
      </c>
      <c r="Q363" s="328" t="s">
        <v>298</v>
      </c>
      <c r="R363" s="328" t="s">
        <v>298</v>
      </c>
      <c r="S363" s="536">
        <v>524725.9</v>
      </c>
      <c r="T363" s="536">
        <v>531087.79999999993</v>
      </c>
      <c r="U363" s="538">
        <v>69.209999999999994</v>
      </c>
      <c r="V363" s="538">
        <v>70.59</v>
      </c>
      <c r="W363" s="357">
        <v>69.209999999999994</v>
      </c>
      <c r="X363" s="357">
        <v>70.59</v>
      </c>
      <c r="Y363" s="534">
        <v>0</v>
      </c>
      <c r="Z363" s="357">
        <v>0</v>
      </c>
      <c r="AA363" s="357">
        <v>0</v>
      </c>
      <c r="AB363" s="369" t="s">
        <v>0</v>
      </c>
      <c r="AC363" s="328" t="s">
        <v>298</v>
      </c>
      <c r="AD363" s="328" t="s">
        <v>298</v>
      </c>
      <c r="AE363" s="328" t="s">
        <v>298</v>
      </c>
      <c r="AF363" s="328" t="s">
        <v>298</v>
      </c>
      <c r="AG363" s="328" t="s">
        <v>298</v>
      </c>
      <c r="AH363" s="328" t="s">
        <v>298</v>
      </c>
      <c r="AI363" s="328" t="s">
        <v>298</v>
      </c>
      <c r="AJ363" s="328" t="s">
        <v>298</v>
      </c>
      <c r="AK363" s="328" t="s">
        <v>298</v>
      </c>
      <c r="AL363" s="328" t="s">
        <v>298</v>
      </c>
      <c r="AM363" s="601" t="s">
        <v>298</v>
      </c>
    </row>
    <row r="364" spans="1:39" s="83" customFormat="1" ht="15.75" thickBot="1" x14ac:dyDescent="0.25">
      <c r="A364" s="346" t="s">
        <v>875</v>
      </c>
      <c r="B364" s="400" t="s">
        <v>814</v>
      </c>
      <c r="C364" s="342" t="s">
        <v>948</v>
      </c>
      <c r="D364" s="84"/>
      <c r="E364" s="369">
        <v>53118786</v>
      </c>
      <c r="F364" s="369">
        <v>54819353</v>
      </c>
      <c r="G364" s="328" t="s">
        <v>298</v>
      </c>
      <c r="H364" s="328" t="s">
        <v>298</v>
      </c>
      <c r="I364" s="369">
        <v>53118786</v>
      </c>
      <c r="J364" s="369">
        <v>54819353</v>
      </c>
      <c r="K364" s="540">
        <v>0</v>
      </c>
      <c r="L364" s="540">
        <v>0</v>
      </c>
      <c r="M364" s="328" t="s">
        <v>298</v>
      </c>
      <c r="N364" s="328" t="s">
        <v>298</v>
      </c>
      <c r="O364" s="328" t="s">
        <v>298</v>
      </c>
      <c r="P364" s="328" t="s">
        <v>298</v>
      </c>
      <c r="Q364" s="328" t="s">
        <v>298</v>
      </c>
      <c r="R364" s="328" t="s">
        <v>298</v>
      </c>
      <c r="S364" s="536">
        <v>278399.90000000002</v>
      </c>
      <c r="T364" s="536">
        <v>281731.3</v>
      </c>
      <c r="U364" s="538">
        <v>190.8</v>
      </c>
      <c r="V364" s="538">
        <v>194.58</v>
      </c>
      <c r="W364" s="357">
        <v>190.8</v>
      </c>
      <c r="X364" s="357">
        <v>194.58</v>
      </c>
      <c r="Y364" s="534">
        <v>0</v>
      </c>
      <c r="Z364" s="357">
        <v>0</v>
      </c>
      <c r="AA364" s="357">
        <v>0</v>
      </c>
      <c r="AB364" s="369" t="s">
        <v>0</v>
      </c>
      <c r="AC364" s="328" t="s">
        <v>298</v>
      </c>
      <c r="AD364" s="328" t="s">
        <v>298</v>
      </c>
      <c r="AE364" s="328" t="s">
        <v>298</v>
      </c>
      <c r="AF364" s="328" t="s">
        <v>298</v>
      </c>
      <c r="AG364" s="328" t="s">
        <v>298</v>
      </c>
      <c r="AH364" s="328" t="s">
        <v>298</v>
      </c>
      <c r="AI364" s="328" t="s">
        <v>298</v>
      </c>
      <c r="AJ364" s="328" t="s">
        <v>298</v>
      </c>
      <c r="AK364" s="328" t="s">
        <v>298</v>
      </c>
      <c r="AL364" s="328" t="s">
        <v>298</v>
      </c>
      <c r="AM364" s="601" t="s">
        <v>298</v>
      </c>
    </row>
    <row r="365" spans="1:39" s="83" customFormat="1" ht="15.75" thickBot="1" x14ac:dyDescent="0.25">
      <c r="A365" s="346" t="s">
        <v>137</v>
      </c>
      <c r="B365" s="400" t="s">
        <v>876</v>
      </c>
      <c r="C365" s="342" t="s">
        <v>950</v>
      </c>
      <c r="D365" s="84"/>
      <c r="E365" s="369">
        <v>15860920</v>
      </c>
      <c r="F365" s="369">
        <v>16367156</v>
      </c>
      <c r="G365" s="328" t="s">
        <v>298</v>
      </c>
      <c r="H365" s="328" t="s">
        <v>298</v>
      </c>
      <c r="I365" s="369">
        <v>15860920</v>
      </c>
      <c r="J365" s="369">
        <v>16367156</v>
      </c>
      <c r="K365" s="540">
        <v>0</v>
      </c>
      <c r="L365" s="540">
        <v>0</v>
      </c>
      <c r="M365" s="328" t="s">
        <v>298</v>
      </c>
      <c r="N365" s="328" t="s">
        <v>298</v>
      </c>
      <c r="O365" s="328" t="s">
        <v>298</v>
      </c>
      <c r="P365" s="328" t="s">
        <v>298</v>
      </c>
      <c r="Q365" s="328" t="s">
        <v>298</v>
      </c>
      <c r="R365" s="328" t="s">
        <v>298</v>
      </c>
      <c r="S365" s="536">
        <v>165632</v>
      </c>
      <c r="T365" s="536">
        <v>167610.4</v>
      </c>
      <c r="U365" s="538">
        <v>95.76</v>
      </c>
      <c r="V365" s="538">
        <v>97.65</v>
      </c>
      <c r="W365" s="357">
        <v>95.76</v>
      </c>
      <c r="X365" s="357">
        <v>97.65</v>
      </c>
      <c r="Y365" s="534">
        <v>0</v>
      </c>
      <c r="Z365" s="357">
        <v>0</v>
      </c>
      <c r="AA365" s="357">
        <v>0</v>
      </c>
      <c r="AB365" s="369" t="s">
        <v>0</v>
      </c>
      <c r="AC365" s="328" t="s">
        <v>298</v>
      </c>
      <c r="AD365" s="328" t="s">
        <v>298</v>
      </c>
      <c r="AE365" s="328" t="s">
        <v>298</v>
      </c>
      <c r="AF365" s="328" t="s">
        <v>298</v>
      </c>
      <c r="AG365" s="328" t="s">
        <v>298</v>
      </c>
      <c r="AH365" s="328" t="s">
        <v>298</v>
      </c>
      <c r="AI365" s="328" t="s">
        <v>298</v>
      </c>
      <c r="AJ365" s="328" t="s">
        <v>298</v>
      </c>
      <c r="AK365" s="328" t="s">
        <v>298</v>
      </c>
      <c r="AL365" s="328" t="s">
        <v>298</v>
      </c>
      <c r="AM365" s="601" t="s">
        <v>298</v>
      </c>
    </row>
    <row r="366" spans="1:39" s="83" customFormat="1" ht="15.75" thickBot="1" x14ac:dyDescent="0.25">
      <c r="A366" s="346" t="s">
        <v>877</v>
      </c>
      <c r="B366" s="400" t="s">
        <v>833</v>
      </c>
      <c r="C366" s="342" t="s">
        <v>948</v>
      </c>
      <c r="D366" s="84"/>
      <c r="E366" s="369">
        <v>27486630</v>
      </c>
      <c r="F366" s="369">
        <v>28366384</v>
      </c>
      <c r="G366" s="328" t="s">
        <v>298</v>
      </c>
      <c r="H366" s="328" t="s">
        <v>298</v>
      </c>
      <c r="I366" s="369">
        <v>27486630</v>
      </c>
      <c r="J366" s="369">
        <v>28366384</v>
      </c>
      <c r="K366" s="540">
        <v>0</v>
      </c>
      <c r="L366" s="540">
        <v>0</v>
      </c>
      <c r="M366" s="328" t="s">
        <v>298</v>
      </c>
      <c r="N366" s="328" t="s">
        <v>298</v>
      </c>
      <c r="O366" s="328" t="s">
        <v>298</v>
      </c>
      <c r="P366" s="328" t="s">
        <v>298</v>
      </c>
      <c r="Q366" s="328" t="s">
        <v>298</v>
      </c>
      <c r="R366" s="328" t="s">
        <v>298</v>
      </c>
      <c r="S366" s="536">
        <v>165631.6</v>
      </c>
      <c r="T366" s="536">
        <v>167610</v>
      </c>
      <c r="U366" s="538">
        <v>165.95</v>
      </c>
      <c r="V366" s="538">
        <v>169.24</v>
      </c>
      <c r="W366" s="357">
        <v>165.95</v>
      </c>
      <c r="X366" s="357">
        <v>169.24</v>
      </c>
      <c r="Y366" s="534">
        <v>0</v>
      </c>
      <c r="Z366" s="357">
        <v>0</v>
      </c>
      <c r="AA366" s="357">
        <v>0</v>
      </c>
      <c r="AB366" s="369" t="s">
        <v>0</v>
      </c>
      <c r="AC366" s="328" t="s">
        <v>298</v>
      </c>
      <c r="AD366" s="328" t="s">
        <v>298</v>
      </c>
      <c r="AE366" s="328" t="s">
        <v>298</v>
      </c>
      <c r="AF366" s="328" t="s">
        <v>298</v>
      </c>
      <c r="AG366" s="328" t="s">
        <v>298</v>
      </c>
      <c r="AH366" s="328" t="s">
        <v>298</v>
      </c>
      <c r="AI366" s="328" t="s">
        <v>298</v>
      </c>
      <c r="AJ366" s="328" t="s">
        <v>298</v>
      </c>
      <c r="AK366" s="328" t="s">
        <v>298</v>
      </c>
      <c r="AL366" s="328" t="s">
        <v>298</v>
      </c>
      <c r="AM366" s="601" t="s">
        <v>298</v>
      </c>
    </row>
    <row r="367" spans="1:39" s="83" customFormat="1" ht="15.75" thickBot="1" x14ac:dyDescent="0.25">
      <c r="A367" s="346" t="s">
        <v>148</v>
      </c>
      <c r="B367" s="400" t="s">
        <v>149</v>
      </c>
      <c r="C367" s="342" t="s">
        <v>952</v>
      </c>
      <c r="D367" s="84"/>
      <c r="E367" s="369">
        <v>242631415</v>
      </c>
      <c r="F367" s="369">
        <v>257380433</v>
      </c>
      <c r="G367" s="328" t="s">
        <v>298</v>
      </c>
      <c r="H367" s="328" t="s">
        <v>298</v>
      </c>
      <c r="I367" s="369">
        <v>242631415</v>
      </c>
      <c r="J367" s="369">
        <v>257380433</v>
      </c>
      <c r="K367" s="540">
        <v>517000</v>
      </c>
      <c r="L367" s="540">
        <v>641000</v>
      </c>
      <c r="M367" s="328" t="s">
        <v>298</v>
      </c>
      <c r="N367" s="328" t="s">
        <v>298</v>
      </c>
      <c r="O367" s="328" t="s">
        <v>298</v>
      </c>
      <c r="P367" s="328" t="s">
        <v>298</v>
      </c>
      <c r="Q367" s="328" t="s">
        <v>298</v>
      </c>
      <c r="R367" s="328" t="s">
        <v>298</v>
      </c>
      <c r="S367" s="536">
        <v>193810.54</v>
      </c>
      <c r="T367" s="536">
        <v>195821.9</v>
      </c>
      <c r="U367" s="538">
        <v>1251.9000000000001</v>
      </c>
      <c r="V367" s="538">
        <v>1314.36</v>
      </c>
      <c r="W367" s="357">
        <v>1251.9000000000001</v>
      </c>
      <c r="X367" s="357">
        <v>1314.36</v>
      </c>
      <c r="Y367" s="534">
        <v>7349194.7811000003</v>
      </c>
      <c r="Z367" s="357">
        <v>37.52999425038773</v>
      </c>
      <c r="AA367" s="357">
        <v>3</v>
      </c>
      <c r="AB367" s="369" t="s">
        <v>0</v>
      </c>
      <c r="AC367" s="328" t="s">
        <v>298</v>
      </c>
      <c r="AD367" s="328" t="s">
        <v>298</v>
      </c>
      <c r="AE367" s="328" t="s">
        <v>298</v>
      </c>
      <c r="AF367" s="328" t="s">
        <v>298</v>
      </c>
      <c r="AG367" s="328" t="s">
        <v>298</v>
      </c>
      <c r="AH367" s="328" t="s">
        <v>298</v>
      </c>
      <c r="AI367" s="328" t="s">
        <v>298</v>
      </c>
      <c r="AJ367" s="328" t="s">
        <v>298</v>
      </c>
      <c r="AK367" s="328" t="s">
        <v>298</v>
      </c>
      <c r="AL367" s="328" t="s">
        <v>298</v>
      </c>
      <c r="AM367" s="601" t="s">
        <v>298</v>
      </c>
    </row>
    <row r="368" spans="1:39" s="83" customFormat="1" ht="15.75" thickBot="1" x14ac:dyDescent="0.25">
      <c r="A368" s="346" t="s">
        <v>150</v>
      </c>
      <c r="B368" s="400" t="s">
        <v>878</v>
      </c>
      <c r="C368" s="342" t="s">
        <v>950</v>
      </c>
      <c r="D368" s="84"/>
      <c r="E368" s="369">
        <v>24280174</v>
      </c>
      <c r="F368" s="369">
        <v>25035823</v>
      </c>
      <c r="G368" s="328" t="s">
        <v>298</v>
      </c>
      <c r="H368" s="328" t="s">
        <v>298</v>
      </c>
      <c r="I368" s="369">
        <v>24280174</v>
      </c>
      <c r="J368" s="369">
        <v>25035823</v>
      </c>
      <c r="K368" s="540">
        <v>0</v>
      </c>
      <c r="L368" s="540">
        <v>0</v>
      </c>
      <c r="M368" s="328" t="s">
        <v>298</v>
      </c>
      <c r="N368" s="328" t="s">
        <v>298</v>
      </c>
      <c r="O368" s="328" t="s">
        <v>298</v>
      </c>
      <c r="P368" s="328" t="s">
        <v>298</v>
      </c>
      <c r="Q368" s="328" t="s">
        <v>298</v>
      </c>
      <c r="R368" s="328" t="s">
        <v>298</v>
      </c>
      <c r="S368" s="536">
        <v>279983.5</v>
      </c>
      <c r="T368" s="536">
        <v>283210.67</v>
      </c>
      <c r="U368" s="538">
        <v>86.72</v>
      </c>
      <c r="V368" s="538">
        <v>88.4</v>
      </c>
      <c r="W368" s="357">
        <v>86.72</v>
      </c>
      <c r="X368" s="357">
        <v>88.4</v>
      </c>
      <c r="Y368" s="534">
        <v>0</v>
      </c>
      <c r="Z368" s="357">
        <v>0</v>
      </c>
      <c r="AA368" s="357">
        <v>0</v>
      </c>
      <c r="AB368" s="369" t="s">
        <v>0</v>
      </c>
      <c r="AC368" s="328" t="s">
        <v>298</v>
      </c>
      <c r="AD368" s="328" t="s">
        <v>298</v>
      </c>
      <c r="AE368" s="328" t="s">
        <v>298</v>
      </c>
      <c r="AF368" s="328" t="s">
        <v>298</v>
      </c>
      <c r="AG368" s="328" t="s">
        <v>298</v>
      </c>
      <c r="AH368" s="328" t="s">
        <v>298</v>
      </c>
      <c r="AI368" s="328" t="s">
        <v>298</v>
      </c>
      <c r="AJ368" s="328" t="s">
        <v>298</v>
      </c>
      <c r="AK368" s="328" t="s">
        <v>298</v>
      </c>
      <c r="AL368" s="328" t="s">
        <v>298</v>
      </c>
      <c r="AM368" s="601" t="s">
        <v>298</v>
      </c>
    </row>
    <row r="369" spans="1:39" s="83" customFormat="1" ht="15.75" thickBot="1" x14ac:dyDescent="0.25">
      <c r="A369" s="346" t="s">
        <v>225</v>
      </c>
      <c r="B369" s="400" t="s">
        <v>226</v>
      </c>
      <c r="C369" s="342" t="s">
        <v>952</v>
      </c>
      <c r="D369" s="84"/>
      <c r="E369" s="369">
        <v>570201124</v>
      </c>
      <c r="F369" s="369">
        <v>597135769</v>
      </c>
      <c r="G369" s="328" t="s">
        <v>298</v>
      </c>
      <c r="H369" s="328" t="s">
        <v>298</v>
      </c>
      <c r="I369" s="369">
        <v>570201124</v>
      </c>
      <c r="J369" s="369">
        <v>597135769</v>
      </c>
      <c r="K369" s="540">
        <v>3387377</v>
      </c>
      <c r="L369" s="540">
        <v>3173555</v>
      </c>
      <c r="M369" s="328" t="s">
        <v>298</v>
      </c>
      <c r="N369" s="328" t="s">
        <v>298</v>
      </c>
      <c r="O369" s="328" t="s">
        <v>298</v>
      </c>
      <c r="P369" s="328" t="s">
        <v>298</v>
      </c>
      <c r="Q369" s="328" t="s">
        <v>298</v>
      </c>
      <c r="R369" s="328" t="s">
        <v>298</v>
      </c>
      <c r="S369" s="536">
        <v>504544.7</v>
      </c>
      <c r="T369" s="536">
        <v>513135.49</v>
      </c>
      <c r="U369" s="538">
        <v>1130.1300000000001</v>
      </c>
      <c r="V369" s="538">
        <v>1163.7</v>
      </c>
      <c r="W369" s="357">
        <v>1130.1300000000001</v>
      </c>
      <c r="X369" s="357">
        <v>1163.7</v>
      </c>
      <c r="Y369" s="534">
        <v>17225958</v>
      </c>
      <c r="Z369" s="357">
        <v>33.569999221842949</v>
      </c>
      <c r="AA369" s="357">
        <v>2.97</v>
      </c>
      <c r="AB369" s="369" t="s">
        <v>0</v>
      </c>
      <c r="AC369" s="328" t="s">
        <v>298</v>
      </c>
      <c r="AD369" s="328" t="s">
        <v>298</v>
      </c>
      <c r="AE369" s="328" t="s">
        <v>298</v>
      </c>
      <c r="AF369" s="328" t="s">
        <v>298</v>
      </c>
      <c r="AG369" s="328" t="s">
        <v>298</v>
      </c>
      <c r="AH369" s="328" t="s">
        <v>298</v>
      </c>
      <c r="AI369" s="328" t="s">
        <v>298</v>
      </c>
      <c r="AJ369" s="328" t="s">
        <v>298</v>
      </c>
      <c r="AK369" s="328" t="s">
        <v>298</v>
      </c>
      <c r="AL369" s="328" t="s">
        <v>298</v>
      </c>
      <c r="AM369" s="601" t="s">
        <v>298</v>
      </c>
    </row>
    <row r="370" spans="1:39" s="83" customFormat="1" ht="15.75" thickBot="1" x14ac:dyDescent="0.25">
      <c r="A370" s="346" t="s">
        <v>227</v>
      </c>
      <c r="B370" s="400" t="s">
        <v>879</v>
      </c>
      <c r="C370" s="342" t="s">
        <v>950</v>
      </c>
      <c r="D370" s="84"/>
      <c r="E370" s="369">
        <v>41224023</v>
      </c>
      <c r="F370" s="369">
        <v>42822077</v>
      </c>
      <c r="G370" s="328" t="s">
        <v>298</v>
      </c>
      <c r="H370" s="328" t="s">
        <v>298</v>
      </c>
      <c r="I370" s="369">
        <v>41224023</v>
      </c>
      <c r="J370" s="369">
        <v>42822077</v>
      </c>
      <c r="K370" s="540">
        <v>0</v>
      </c>
      <c r="L370" s="540">
        <v>0</v>
      </c>
      <c r="M370" s="328" t="s">
        <v>298</v>
      </c>
      <c r="N370" s="328" t="s">
        <v>298</v>
      </c>
      <c r="O370" s="328" t="s">
        <v>298</v>
      </c>
      <c r="P370" s="328" t="s">
        <v>298</v>
      </c>
      <c r="Q370" s="328" t="s">
        <v>298</v>
      </c>
      <c r="R370" s="328" t="s">
        <v>298</v>
      </c>
      <c r="S370" s="536">
        <v>609102</v>
      </c>
      <c r="T370" s="536">
        <v>620340.1</v>
      </c>
      <c r="U370" s="538">
        <v>67.680000000000007</v>
      </c>
      <c r="V370" s="538">
        <v>69.03</v>
      </c>
      <c r="W370" s="357">
        <v>67.680000000000007</v>
      </c>
      <c r="X370" s="357">
        <v>69.03</v>
      </c>
      <c r="Y370" s="534">
        <v>0</v>
      </c>
      <c r="Z370" s="357">
        <v>0</v>
      </c>
      <c r="AA370" s="357">
        <v>0</v>
      </c>
      <c r="AB370" s="369" t="s">
        <v>0</v>
      </c>
      <c r="AC370" s="328" t="s">
        <v>298</v>
      </c>
      <c r="AD370" s="328" t="s">
        <v>298</v>
      </c>
      <c r="AE370" s="328" t="s">
        <v>298</v>
      </c>
      <c r="AF370" s="328" t="s">
        <v>298</v>
      </c>
      <c r="AG370" s="328" t="s">
        <v>298</v>
      </c>
      <c r="AH370" s="328" t="s">
        <v>298</v>
      </c>
      <c r="AI370" s="328" t="s">
        <v>298</v>
      </c>
      <c r="AJ370" s="328" t="s">
        <v>298</v>
      </c>
      <c r="AK370" s="328" t="s">
        <v>298</v>
      </c>
      <c r="AL370" s="328" t="s">
        <v>298</v>
      </c>
      <c r="AM370" s="601" t="s">
        <v>298</v>
      </c>
    </row>
    <row r="371" spans="1:39" s="83" customFormat="1" ht="15.75" thickBot="1" x14ac:dyDescent="0.25">
      <c r="A371" s="346" t="s">
        <v>880</v>
      </c>
      <c r="B371" s="400" t="s">
        <v>799</v>
      </c>
      <c r="C371" s="342" t="s">
        <v>948</v>
      </c>
      <c r="D371" s="84"/>
      <c r="E371" s="369">
        <v>92644413</v>
      </c>
      <c r="F371" s="369">
        <v>97424434.719999999</v>
      </c>
      <c r="G371" s="328" t="s">
        <v>298</v>
      </c>
      <c r="H371" s="328" t="s">
        <v>298</v>
      </c>
      <c r="I371" s="369">
        <v>92644413</v>
      </c>
      <c r="J371" s="369">
        <v>97424434.719999999</v>
      </c>
      <c r="K371" s="540">
        <v>0</v>
      </c>
      <c r="L371" s="540">
        <v>0</v>
      </c>
      <c r="M371" s="328" t="s">
        <v>298</v>
      </c>
      <c r="N371" s="328" t="s">
        <v>298</v>
      </c>
      <c r="O371" s="328" t="s">
        <v>298</v>
      </c>
      <c r="P371" s="328" t="s">
        <v>298</v>
      </c>
      <c r="Q371" s="328" t="s">
        <v>298</v>
      </c>
      <c r="R371" s="328" t="s">
        <v>298</v>
      </c>
      <c r="S371" s="536">
        <v>609102.38</v>
      </c>
      <c r="T371" s="536">
        <v>620340.24</v>
      </c>
      <c r="U371" s="538">
        <v>152.1</v>
      </c>
      <c r="V371" s="538">
        <v>157.05000000000001</v>
      </c>
      <c r="W371" s="357">
        <v>152.1</v>
      </c>
      <c r="X371" s="357">
        <v>157.05000000000001</v>
      </c>
      <c r="Y371" s="534">
        <v>0</v>
      </c>
      <c r="Z371" s="357">
        <v>0</v>
      </c>
      <c r="AA371" s="357">
        <v>0</v>
      </c>
      <c r="AB371" s="369" t="s">
        <v>0</v>
      </c>
      <c r="AC371" s="328" t="s">
        <v>298</v>
      </c>
      <c r="AD371" s="328" t="s">
        <v>298</v>
      </c>
      <c r="AE371" s="328" t="s">
        <v>298</v>
      </c>
      <c r="AF371" s="328" t="s">
        <v>298</v>
      </c>
      <c r="AG371" s="328" t="s">
        <v>298</v>
      </c>
      <c r="AH371" s="328" t="s">
        <v>298</v>
      </c>
      <c r="AI371" s="328" t="s">
        <v>298</v>
      </c>
      <c r="AJ371" s="328" t="s">
        <v>298</v>
      </c>
      <c r="AK371" s="328" t="s">
        <v>298</v>
      </c>
      <c r="AL371" s="328" t="s">
        <v>298</v>
      </c>
      <c r="AM371" s="601" t="s">
        <v>298</v>
      </c>
    </row>
    <row r="372" spans="1:39" s="83" customFormat="1" ht="15.75" thickBot="1" x14ac:dyDescent="0.25">
      <c r="A372" s="346" t="s">
        <v>164</v>
      </c>
      <c r="B372" s="400" t="s">
        <v>165</v>
      </c>
      <c r="C372" s="342" t="s">
        <v>952</v>
      </c>
      <c r="D372" s="84"/>
      <c r="E372" s="369">
        <v>245709588</v>
      </c>
      <c r="F372" s="369">
        <v>259624660</v>
      </c>
      <c r="G372" s="328" t="s">
        <v>298</v>
      </c>
      <c r="H372" s="328" t="s">
        <v>298</v>
      </c>
      <c r="I372" s="369">
        <v>245709588</v>
      </c>
      <c r="J372" s="369">
        <v>259624660</v>
      </c>
      <c r="K372" s="540">
        <v>0</v>
      </c>
      <c r="L372" s="540">
        <v>0</v>
      </c>
      <c r="M372" s="328" t="s">
        <v>298</v>
      </c>
      <c r="N372" s="328" t="s">
        <v>298</v>
      </c>
      <c r="O372" s="328" t="s">
        <v>298</v>
      </c>
      <c r="P372" s="328" t="s">
        <v>298</v>
      </c>
      <c r="Q372" s="328" t="s">
        <v>298</v>
      </c>
      <c r="R372" s="328" t="s">
        <v>298</v>
      </c>
      <c r="S372" s="536">
        <v>216673</v>
      </c>
      <c r="T372" s="536">
        <v>220159.34</v>
      </c>
      <c r="U372" s="538">
        <v>1134.01</v>
      </c>
      <c r="V372" s="538">
        <v>1179.26</v>
      </c>
      <c r="W372" s="357">
        <v>1134.01</v>
      </c>
      <c r="X372" s="357">
        <v>1179.26</v>
      </c>
      <c r="Y372" s="534">
        <v>4993213</v>
      </c>
      <c r="Z372" s="357">
        <v>22.679996224552635</v>
      </c>
      <c r="AA372" s="357">
        <v>2</v>
      </c>
      <c r="AB372" s="369" t="s">
        <v>0</v>
      </c>
      <c r="AC372" s="328" t="s">
        <v>298</v>
      </c>
      <c r="AD372" s="328" t="s">
        <v>298</v>
      </c>
      <c r="AE372" s="328" t="s">
        <v>298</v>
      </c>
      <c r="AF372" s="328" t="s">
        <v>298</v>
      </c>
      <c r="AG372" s="328" t="s">
        <v>298</v>
      </c>
      <c r="AH372" s="328" t="s">
        <v>298</v>
      </c>
      <c r="AI372" s="328" t="s">
        <v>298</v>
      </c>
      <c r="AJ372" s="328" t="s">
        <v>298</v>
      </c>
      <c r="AK372" s="328" t="s">
        <v>298</v>
      </c>
      <c r="AL372" s="328" t="s">
        <v>298</v>
      </c>
      <c r="AM372" s="601" t="s">
        <v>298</v>
      </c>
    </row>
    <row r="373" spans="1:39" s="83" customFormat="1" ht="15.75" thickBot="1" x14ac:dyDescent="0.25">
      <c r="A373" s="346" t="s">
        <v>881</v>
      </c>
      <c r="B373" s="400" t="s">
        <v>826</v>
      </c>
      <c r="C373" s="342" t="s">
        <v>948</v>
      </c>
      <c r="D373" s="84"/>
      <c r="E373" s="369">
        <v>45568483</v>
      </c>
      <c r="F373" s="369">
        <v>47221977</v>
      </c>
      <c r="G373" s="328" t="s">
        <v>298</v>
      </c>
      <c r="H373" s="328" t="s">
        <v>298</v>
      </c>
      <c r="I373" s="369">
        <v>45568483</v>
      </c>
      <c r="J373" s="369">
        <v>47221977</v>
      </c>
      <c r="K373" s="540">
        <v>0</v>
      </c>
      <c r="L373" s="540">
        <v>0</v>
      </c>
      <c r="M373" s="328" t="s">
        <v>298</v>
      </c>
      <c r="N373" s="328" t="s">
        <v>298</v>
      </c>
      <c r="O373" s="328" t="s">
        <v>298</v>
      </c>
      <c r="P373" s="328" t="s">
        <v>298</v>
      </c>
      <c r="Q373" s="328" t="s">
        <v>298</v>
      </c>
      <c r="R373" s="328" t="s">
        <v>298</v>
      </c>
      <c r="S373" s="536">
        <v>216672.9</v>
      </c>
      <c r="T373" s="536">
        <v>220159.34</v>
      </c>
      <c r="U373" s="538">
        <v>210.31</v>
      </c>
      <c r="V373" s="538">
        <v>214.49</v>
      </c>
      <c r="W373" s="357">
        <v>210.31</v>
      </c>
      <c r="X373" s="357">
        <v>214.49</v>
      </c>
      <c r="Y373" s="534">
        <v>0</v>
      </c>
      <c r="Z373" s="357">
        <v>0</v>
      </c>
      <c r="AA373" s="357">
        <v>0</v>
      </c>
      <c r="AB373" s="369" t="s">
        <v>0</v>
      </c>
      <c r="AC373" s="328" t="s">
        <v>298</v>
      </c>
      <c r="AD373" s="328" t="s">
        <v>298</v>
      </c>
      <c r="AE373" s="328" t="s">
        <v>298</v>
      </c>
      <c r="AF373" s="328" t="s">
        <v>298</v>
      </c>
      <c r="AG373" s="328" t="s">
        <v>298</v>
      </c>
      <c r="AH373" s="328" t="s">
        <v>298</v>
      </c>
      <c r="AI373" s="328" t="s">
        <v>298</v>
      </c>
      <c r="AJ373" s="328" t="s">
        <v>298</v>
      </c>
      <c r="AK373" s="328" t="s">
        <v>298</v>
      </c>
      <c r="AL373" s="328" t="s">
        <v>298</v>
      </c>
      <c r="AM373" s="601" t="s">
        <v>298</v>
      </c>
    </row>
    <row r="374" spans="1:39" s="83" customFormat="1" ht="15.75" thickBot="1" x14ac:dyDescent="0.25">
      <c r="A374" s="346" t="s">
        <v>706</v>
      </c>
      <c r="B374" s="400" t="s">
        <v>707</v>
      </c>
      <c r="C374" s="342" t="s">
        <v>955</v>
      </c>
      <c r="D374" s="84"/>
      <c r="E374" s="369">
        <v>41477931</v>
      </c>
      <c r="F374" s="369">
        <v>43355720</v>
      </c>
      <c r="G374" s="328" t="s">
        <v>298</v>
      </c>
      <c r="H374" s="328" t="s">
        <v>298</v>
      </c>
      <c r="I374" s="369">
        <v>41477931</v>
      </c>
      <c r="J374" s="369">
        <v>43355720</v>
      </c>
      <c r="K374" s="540">
        <v>0</v>
      </c>
      <c r="L374" s="540">
        <v>0</v>
      </c>
      <c r="M374" s="328" t="s">
        <v>298</v>
      </c>
      <c r="N374" s="328" t="s">
        <v>298</v>
      </c>
      <c r="O374" s="328" t="s">
        <v>298</v>
      </c>
      <c r="P374" s="328" t="s">
        <v>298</v>
      </c>
      <c r="Q374" s="328" t="s">
        <v>298</v>
      </c>
      <c r="R374" s="328" t="s">
        <v>298</v>
      </c>
      <c r="S374" s="536">
        <v>705647</v>
      </c>
      <c r="T374" s="536">
        <v>723198</v>
      </c>
      <c r="U374" s="538">
        <v>58.78</v>
      </c>
      <c r="V374" s="538">
        <v>59.95</v>
      </c>
      <c r="W374" s="357">
        <v>58.78</v>
      </c>
      <c r="X374" s="357">
        <v>59.95</v>
      </c>
      <c r="Y374" s="534">
        <v>0</v>
      </c>
      <c r="Z374" s="357">
        <v>0</v>
      </c>
      <c r="AA374" s="357">
        <v>0</v>
      </c>
      <c r="AB374" s="369" t="s">
        <v>0</v>
      </c>
      <c r="AC374" s="328" t="s">
        <v>298</v>
      </c>
      <c r="AD374" s="328" t="s">
        <v>298</v>
      </c>
      <c r="AE374" s="328" t="s">
        <v>298</v>
      </c>
      <c r="AF374" s="328" t="s">
        <v>298</v>
      </c>
      <c r="AG374" s="328" t="s">
        <v>298</v>
      </c>
      <c r="AH374" s="328" t="s">
        <v>298</v>
      </c>
      <c r="AI374" s="328" t="s">
        <v>298</v>
      </c>
      <c r="AJ374" s="328" t="s">
        <v>298</v>
      </c>
      <c r="AK374" s="328" t="s">
        <v>298</v>
      </c>
      <c r="AL374" s="328" t="s">
        <v>298</v>
      </c>
      <c r="AM374" s="601" t="s">
        <v>298</v>
      </c>
    </row>
    <row r="375" spans="1:39" s="83" customFormat="1" ht="15.75" thickBot="1" x14ac:dyDescent="0.25">
      <c r="A375" s="346" t="s">
        <v>882</v>
      </c>
      <c r="B375" s="400" t="s">
        <v>812</v>
      </c>
      <c r="C375" s="342" t="s">
        <v>948</v>
      </c>
      <c r="D375" s="84"/>
      <c r="E375" s="369">
        <v>110997958</v>
      </c>
      <c r="F375" s="369">
        <v>117374873</v>
      </c>
      <c r="G375" s="328" t="s">
        <v>298</v>
      </c>
      <c r="H375" s="328" t="s">
        <v>298</v>
      </c>
      <c r="I375" s="369">
        <v>110997958</v>
      </c>
      <c r="J375" s="369">
        <v>117374873</v>
      </c>
      <c r="K375" s="540">
        <v>0</v>
      </c>
      <c r="L375" s="540">
        <v>0</v>
      </c>
      <c r="M375" s="328" t="s">
        <v>298</v>
      </c>
      <c r="N375" s="328" t="s">
        <v>298</v>
      </c>
      <c r="O375" s="328" t="s">
        <v>298</v>
      </c>
      <c r="P375" s="328" t="s">
        <v>298</v>
      </c>
      <c r="Q375" s="328" t="s">
        <v>298</v>
      </c>
      <c r="R375" s="328" t="s">
        <v>298</v>
      </c>
      <c r="S375" s="536">
        <v>705645</v>
      </c>
      <c r="T375" s="536">
        <v>723197</v>
      </c>
      <c r="U375" s="538">
        <v>157.30000000000001</v>
      </c>
      <c r="V375" s="538">
        <v>162.30000000000001</v>
      </c>
      <c r="W375" s="357">
        <v>157.30000000000001</v>
      </c>
      <c r="X375" s="357">
        <v>162.30000000000001</v>
      </c>
      <c r="Y375" s="534">
        <v>0</v>
      </c>
      <c r="Z375" s="357">
        <v>0</v>
      </c>
      <c r="AA375" s="357">
        <v>0</v>
      </c>
      <c r="AB375" s="369" t="s">
        <v>0</v>
      </c>
      <c r="AC375" s="328" t="s">
        <v>298</v>
      </c>
      <c r="AD375" s="328" t="s">
        <v>298</v>
      </c>
      <c r="AE375" s="328" t="s">
        <v>298</v>
      </c>
      <c r="AF375" s="328" t="s">
        <v>298</v>
      </c>
      <c r="AG375" s="328" t="s">
        <v>298</v>
      </c>
      <c r="AH375" s="328" t="s">
        <v>298</v>
      </c>
      <c r="AI375" s="328" t="s">
        <v>298</v>
      </c>
      <c r="AJ375" s="328" t="s">
        <v>298</v>
      </c>
      <c r="AK375" s="328" t="s">
        <v>298</v>
      </c>
      <c r="AL375" s="328" t="s">
        <v>298</v>
      </c>
      <c r="AM375" s="601" t="s">
        <v>298</v>
      </c>
    </row>
    <row r="376" spans="1:39" s="83" customFormat="1" ht="15.75" thickBot="1" x14ac:dyDescent="0.25">
      <c r="A376" s="346" t="s">
        <v>228</v>
      </c>
      <c r="B376" s="400" t="s">
        <v>229</v>
      </c>
      <c r="C376" s="342" t="s">
        <v>952</v>
      </c>
      <c r="D376" s="84"/>
      <c r="E376" s="369">
        <v>532659476</v>
      </c>
      <c r="F376" s="369">
        <v>566830226.94999993</v>
      </c>
      <c r="G376" s="328" t="s">
        <v>298</v>
      </c>
      <c r="H376" s="328" t="s">
        <v>298</v>
      </c>
      <c r="I376" s="369">
        <v>532659476</v>
      </c>
      <c r="J376" s="369">
        <v>566830226.94999993</v>
      </c>
      <c r="K376" s="540">
        <v>1106266.99</v>
      </c>
      <c r="L376" s="540">
        <v>1119904.3899999999</v>
      </c>
      <c r="M376" s="328" t="s">
        <v>298</v>
      </c>
      <c r="N376" s="328" t="s">
        <v>298</v>
      </c>
      <c r="O376" s="328" t="s">
        <v>298</v>
      </c>
      <c r="P376" s="328" t="s">
        <v>298</v>
      </c>
      <c r="Q376" s="328" t="s">
        <v>298</v>
      </c>
      <c r="R376" s="328" t="s">
        <v>298</v>
      </c>
      <c r="S376" s="536">
        <v>493532.24</v>
      </c>
      <c r="T376" s="536">
        <v>500247.31</v>
      </c>
      <c r="U376" s="538">
        <v>1079.28</v>
      </c>
      <c r="V376" s="538">
        <v>1133.0999999999999</v>
      </c>
      <c r="W376" s="357">
        <v>1079.28</v>
      </c>
      <c r="X376" s="357">
        <v>1133.0999999999999</v>
      </c>
      <c r="Y376" s="534">
        <v>16193005</v>
      </c>
      <c r="Z376" s="357">
        <v>32.369999151019925</v>
      </c>
      <c r="AA376" s="357">
        <v>3</v>
      </c>
      <c r="AB376" s="369" t="s">
        <v>0</v>
      </c>
      <c r="AC376" s="328" t="s">
        <v>298</v>
      </c>
      <c r="AD376" s="328" t="s">
        <v>298</v>
      </c>
      <c r="AE376" s="328" t="s">
        <v>298</v>
      </c>
      <c r="AF376" s="328" t="s">
        <v>298</v>
      </c>
      <c r="AG376" s="328" t="s">
        <v>298</v>
      </c>
      <c r="AH376" s="328" t="s">
        <v>298</v>
      </c>
      <c r="AI376" s="328" t="s">
        <v>298</v>
      </c>
      <c r="AJ376" s="328" t="s">
        <v>298</v>
      </c>
      <c r="AK376" s="328" t="s">
        <v>298</v>
      </c>
      <c r="AL376" s="328" t="s">
        <v>298</v>
      </c>
      <c r="AM376" s="601" t="s">
        <v>298</v>
      </c>
    </row>
    <row r="377" spans="1:39" s="83" customFormat="1" ht="15.75" thickBot="1" x14ac:dyDescent="0.25">
      <c r="A377" s="346" t="s">
        <v>230</v>
      </c>
      <c r="B377" s="400" t="s">
        <v>883</v>
      </c>
      <c r="C377" s="342" t="s">
        <v>950</v>
      </c>
      <c r="D377" s="84"/>
      <c r="E377" s="369">
        <v>38031693.5</v>
      </c>
      <c r="F377" s="369">
        <v>39483585.089999996</v>
      </c>
      <c r="G377" s="328" t="s">
        <v>298</v>
      </c>
      <c r="H377" s="328" t="s">
        <v>298</v>
      </c>
      <c r="I377" s="369">
        <v>38031693.5</v>
      </c>
      <c r="J377" s="369">
        <v>39483585.089999996</v>
      </c>
      <c r="K377" s="540">
        <v>0</v>
      </c>
      <c r="L377" s="540">
        <v>0</v>
      </c>
      <c r="M377" s="328" t="s">
        <v>298</v>
      </c>
      <c r="N377" s="328" t="s">
        <v>298</v>
      </c>
      <c r="O377" s="328" t="s">
        <v>298</v>
      </c>
      <c r="P377" s="328" t="s">
        <v>298</v>
      </c>
      <c r="Q377" s="328" t="s">
        <v>298</v>
      </c>
      <c r="R377" s="328" t="s">
        <v>298</v>
      </c>
      <c r="S377" s="536">
        <v>607535.04</v>
      </c>
      <c r="T377" s="536">
        <v>618477.21</v>
      </c>
      <c r="U377" s="538">
        <v>62.6</v>
      </c>
      <c r="V377" s="538">
        <v>63.84</v>
      </c>
      <c r="W377" s="357">
        <v>62.6</v>
      </c>
      <c r="X377" s="357">
        <v>63.84</v>
      </c>
      <c r="Y377" s="534">
        <v>0</v>
      </c>
      <c r="Z377" s="357">
        <v>0</v>
      </c>
      <c r="AA377" s="357">
        <v>0</v>
      </c>
      <c r="AB377" s="369" t="s">
        <v>0</v>
      </c>
      <c r="AC377" s="328" t="s">
        <v>298</v>
      </c>
      <c r="AD377" s="328" t="s">
        <v>298</v>
      </c>
      <c r="AE377" s="328" t="s">
        <v>298</v>
      </c>
      <c r="AF377" s="328" t="s">
        <v>298</v>
      </c>
      <c r="AG377" s="328" t="s">
        <v>298</v>
      </c>
      <c r="AH377" s="328" t="s">
        <v>298</v>
      </c>
      <c r="AI377" s="328" t="s">
        <v>298</v>
      </c>
      <c r="AJ377" s="328" t="s">
        <v>298</v>
      </c>
      <c r="AK377" s="328" t="s">
        <v>298</v>
      </c>
      <c r="AL377" s="328" t="s">
        <v>298</v>
      </c>
      <c r="AM377" s="601" t="s">
        <v>298</v>
      </c>
    </row>
    <row r="378" spans="1:39" s="83" customFormat="1" ht="15.75" thickBot="1" x14ac:dyDescent="0.25">
      <c r="A378" s="346" t="s">
        <v>884</v>
      </c>
      <c r="B378" s="400" t="s">
        <v>801</v>
      </c>
      <c r="C378" s="342" t="s">
        <v>948</v>
      </c>
      <c r="D378" s="84"/>
      <c r="E378" s="369">
        <v>105661215.54000001</v>
      </c>
      <c r="F378" s="369">
        <v>110959843.72999999</v>
      </c>
      <c r="G378" s="328" t="s">
        <v>298</v>
      </c>
      <c r="H378" s="328" t="s">
        <v>298</v>
      </c>
      <c r="I378" s="369">
        <v>105661215.54000001</v>
      </c>
      <c r="J378" s="369">
        <v>110959843.72999999</v>
      </c>
      <c r="K378" s="540">
        <v>0</v>
      </c>
      <c r="L378" s="540">
        <v>0</v>
      </c>
      <c r="M378" s="328" t="s">
        <v>298</v>
      </c>
      <c r="N378" s="328" t="s">
        <v>298</v>
      </c>
      <c r="O378" s="328" t="s">
        <v>298</v>
      </c>
      <c r="P378" s="328" t="s">
        <v>298</v>
      </c>
      <c r="Q378" s="328" t="s">
        <v>298</v>
      </c>
      <c r="R378" s="328" t="s">
        <v>298</v>
      </c>
      <c r="S378" s="536">
        <v>658489.43999999994</v>
      </c>
      <c r="T378" s="536">
        <v>670614.31000000006</v>
      </c>
      <c r="U378" s="538">
        <v>160.46</v>
      </c>
      <c r="V378" s="538">
        <v>165.46</v>
      </c>
      <c r="W378" s="357">
        <v>160.46</v>
      </c>
      <c r="X378" s="357">
        <v>165.46</v>
      </c>
      <c r="Y378" s="534">
        <v>0</v>
      </c>
      <c r="Z378" s="357">
        <v>0</v>
      </c>
      <c r="AA378" s="357">
        <v>0</v>
      </c>
      <c r="AB378" s="369" t="s">
        <v>0</v>
      </c>
      <c r="AC378" s="328" t="s">
        <v>298</v>
      </c>
      <c r="AD378" s="328" t="s">
        <v>298</v>
      </c>
      <c r="AE378" s="328" t="s">
        <v>298</v>
      </c>
      <c r="AF378" s="328" t="s">
        <v>298</v>
      </c>
      <c r="AG378" s="328" t="s">
        <v>298</v>
      </c>
      <c r="AH378" s="328" t="s">
        <v>298</v>
      </c>
      <c r="AI378" s="328" t="s">
        <v>298</v>
      </c>
      <c r="AJ378" s="328" t="s">
        <v>298</v>
      </c>
      <c r="AK378" s="328" t="s">
        <v>298</v>
      </c>
      <c r="AL378" s="328" t="s">
        <v>298</v>
      </c>
      <c r="AM378" s="601" t="s">
        <v>298</v>
      </c>
    </row>
    <row r="379" spans="1:39" s="83" customFormat="1" ht="15.75" thickBot="1" x14ac:dyDescent="0.25">
      <c r="A379" s="346" t="s">
        <v>725</v>
      </c>
      <c r="B379" s="400" t="s">
        <v>885</v>
      </c>
      <c r="C379" s="342" t="s">
        <v>950</v>
      </c>
      <c r="D379" s="84"/>
      <c r="E379" s="369">
        <v>20851020</v>
      </c>
      <c r="F379" s="369">
        <v>21636068</v>
      </c>
      <c r="G379" s="328" t="s">
        <v>298</v>
      </c>
      <c r="H379" s="328" t="s">
        <v>298</v>
      </c>
      <c r="I379" s="369">
        <v>20851020</v>
      </c>
      <c r="J379" s="369">
        <v>21636068</v>
      </c>
      <c r="K379" s="540">
        <v>0</v>
      </c>
      <c r="L379" s="540">
        <v>0</v>
      </c>
      <c r="M379" s="328" t="s">
        <v>298</v>
      </c>
      <c r="N379" s="328" t="s">
        <v>298</v>
      </c>
      <c r="O379" s="328" t="s">
        <v>298</v>
      </c>
      <c r="P379" s="328" t="s">
        <v>298</v>
      </c>
      <c r="Q379" s="328" t="s">
        <v>298</v>
      </c>
      <c r="R379" s="328" t="s">
        <v>298</v>
      </c>
      <c r="S379" s="536">
        <v>267323.63</v>
      </c>
      <c r="T379" s="536">
        <v>272049.14</v>
      </c>
      <c r="U379" s="538">
        <v>78</v>
      </c>
      <c r="V379" s="538">
        <v>79.53</v>
      </c>
      <c r="W379" s="357">
        <v>78</v>
      </c>
      <c r="X379" s="357">
        <v>79.53</v>
      </c>
      <c r="Y379" s="534">
        <v>0</v>
      </c>
      <c r="Z379" s="357">
        <v>0</v>
      </c>
      <c r="AA379" s="357">
        <v>0</v>
      </c>
      <c r="AB379" s="369" t="s">
        <v>0</v>
      </c>
      <c r="AC379" s="328" t="s">
        <v>298</v>
      </c>
      <c r="AD379" s="328" t="s">
        <v>298</v>
      </c>
      <c r="AE379" s="328" t="s">
        <v>298</v>
      </c>
      <c r="AF379" s="328" t="s">
        <v>298</v>
      </c>
      <c r="AG379" s="328" t="s">
        <v>298</v>
      </c>
      <c r="AH379" s="328" t="s">
        <v>298</v>
      </c>
      <c r="AI379" s="328" t="s">
        <v>298</v>
      </c>
      <c r="AJ379" s="328" t="s">
        <v>298</v>
      </c>
      <c r="AK379" s="328" t="s">
        <v>298</v>
      </c>
      <c r="AL379" s="328" t="s">
        <v>298</v>
      </c>
      <c r="AM379" s="601" t="s">
        <v>298</v>
      </c>
    </row>
    <row r="380" spans="1:39" s="83" customFormat="1" ht="15.75" thickBot="1" x14ac:dyDescent="0.25">
      <c r="A380" s="346" t="s">
        <v>726</v>
      </c>
      <c r="B380" s="400" t="s">
        <v>727</v>
      </c>
      <c r="C380" s="342" t="s">
        <v>952</v>
      </c>
      <c r="D380" s="84"/>
      <c r="E380" s="369">
        <v>508923175</v>
      </c>
      <c r="F380" s="369">
        <v>543638850</v>
      </c>
      <c r="G380" s="328" t="s">
        <v>298</v>
      </c>
      <c r="H380" s="328" t="s">
        <v>298</v>
      </c>
      <c r="I380" s="369">
        <v>508923175</v>
      </c>
      <c r="J380" s="369">
        <v>543638850</v>
      </c>
      <c r="K380" s="540">
        <v>2219443</v>
      </c>
      <c r="L380" s="540">
        <v>2112059</v>
      </c>
      <c r="M380" s="328" t="s">
        <v>298</v>
      </c>
      <c r="N380" s="328" t="s">
        <v>298</v>
      </c>
      <c r="O380" s="328" t="s">
        <v>298</v>
      </c>
      <c r="P380" s="328" t="s">
        <v>298</v>
      </c>
      <c r="Q380" s="328" t="s">
        <v>298</v>
      </c>
      <c r="R380" s="328" t="s">
        <v>298</v>
      </c>
      <c r="S380" s="536">
        <v>428884.7</v>
      </c>
      <c r="T380" s="536">
        <v>436366.8</v>
      </c>
      <c r="U380" s="538">
        <v>1186.6199999999999</v>
      </c>
      <c r="V380" s="538">
        <v>1245.83</v>
      </c>
      <c r="W380" s="357">
        <v>1186.6199999999999</v>
      </c>
      <c r="X380" s="357">
        <v>1245.83</v>
      </c>
      <c r="Y380" s="534">
        <v>15534658</v>
      </c>
      <c r="Z380" s="357">
        <v>35.599999816667996</v>
      </c>
      <c r="AA380" s="357">
        <v>3</v>
      </c>
      <c r="AB380" s="369" t="s">
        <v>0</v>
      </c>
      <c r="AC380" s="328" t="s">
        <v>298</v>
      </c>
      <c r="AD380" s="328" t="s">
        <v>298</v>
      </c>
      <c r="AE380" s="328" t="s">
        <v>298</v>
      </c>
      <c r="AF380" s="328" t="s">
        <v>298</v>
      </c>
      <c r="AG380" s="328" t="s">
        <v>298</v>
      </c>
      <c r="AH380" s="328" t="s">
        <v>298</v>
      </c>
      <c r="AI380" s="328" t="s">
        <v>298</v>
      </c>
      <c r="AJ380" s="328" t="s">
        <v>298</v>
      </c>
      <c r="AK380" s="328" t="s">
        <v>298</v>
      </c>
      <c r="AL380" s="328" t="s">
        <v>298</v>
      </c>
      <c r="AM380" s="601" t="s">
        <v>298</v>
      </c>
    </row>
    <row r="381" spans="1:39" s="83" customFormat="1" ht="15.75" thickBot="1" x14ac:dyDescent="0.25">
      <c r="A381" s="346" t="s">
        <v>886</v>
      </c>
      <c r="B381" s="400" t="s">
        <v>821</v>
      </c>
      <c r="C381" s="342" t="s">
        <v>948</v>
      </c>
      <c r="D381" s="84"/>
      <c r="E381" s="369">
        <v>63046052</v>
      </c>
      <c r="F381" s="369">
        <v>66327754</v>
      </c>
      <c r="G381" s="328" t="s">
        <v>298</v>
      </c>
      <c r="H381" s="328" t="s">
        <v>298</v>
      </c>
      <c r="I381" s="369">
        <v>63046052</v>
      </c>
      <c r="J381" s="369">
        <v>66327754</v>
      </c>
      <c r="K381" s="540">
        <v>0</v>
      </c>
      <c r="L381" s="540">
        <v>0</v>
      </c>
      <c r="M381" s="328" t="s">
        <v>298</v>
      </c>
      <c r="N381" s="328" t="s">
        <v>298</v>
      </c>
      <c r="O381" s="328" t="s">
        <v>298</v>
      </c>
      <c r="P381" s="328" t="s">
        <v>298</v>
      </c>
      <c r="Q381" s="328" t="s">
        <v>298</v>
      </c>
      <c r="R381" s="328" t="s">
        <v>298</v>
      </c>
      <c r="S381" s="536">
        <v>428884.7</v>
      </c>
      <c r="T381" s="536">
        <v>436366.8</v>
      </c>
      <c r="U381" s="538">
        <v>147</v>
      </c>
      <c r="V381" s="538">
        <v>152</v>
      </c>
      <c r="W381" s="357">
        <v>147</v>
      </c>
      <c r="X381" s="357">
        <v>152</v>
      </c>
      <c r="Y381" s="534">
        <v>0</v>
      </c>
      <c r="Z381" s="357">
        <v>0</v>
      </c>
      <c r="AA381" s="357">
        <v>0</v>
      </c>
      <c r="AB381" s="369" t="s">
        <v>0</v>
      </c>
      <c r="AC381" s="328" t="s">
        <v>298</v>
      </c>
      <c r="AD381" s="328" t="s">
        <v>298</v>
      </c>
      <c r="AE381" s="328" t="s">
        <v>298</v>
      </c>
      <c r="AF381" s="328" t="s">
        <v>298</v>
      </c>
      <c r="AG381" s="328" t="s">
        <v>298</v>
      </c>
      <c r="AH381" s="328" t="s">
        <v>298</v>
      </c>
      <c r="AI381" s="328" t="s">
        <v>298</v>
      </c>
      <c r="AJ381" s="328" t="s">
        <v>298</v>
      </c>
      <c r="AK381" s="328" t="s">
        <v>298</v>
      </c>
      <c r="AL381" s="328" t="s">
        <v>298</v>
      </c>
      <c r="AM381" s="601" t="s">
        <v>298</v>
      </c>
    </row>
    <row r="382" spans="1:39" s="83" customFormat="1" ht="15.75" thickBot="1" x14ac:dyDescent="0.25">
      <c r="A382" s="346" t="s">
        <v>715</v>
      </c>
      <c r="B382" s="400" t="s">
        <v>887</v>
      </c>
      <c r="C382" s="342" t="s">
        <v>950</v>
      </c>
      <c r="D382" s="84"/>
      <c r="E382" s="369">
        <v>20193789</v>
      </c>
      <c r="F382" s="369">
        <v>21010616</v>
      </c>
      <c r="G382" s="328" t="s">
        <v>298</v>
      </c>
      <c r="H382" s="328" t="s">
        <v>298</v>
      </c>
      <c r="I382" s="369">
        <v>20193789</v>
      </c>
      <c r="J382" s="369">
        <v>21010616</v>
      </c>
      <c r="K382" s="540">
        <v>0</v>
      </c>
      <c r="L382" s="540">
        <v>0</v>
      </c>
      <c r="M382" s="328" t="s">
        <v>298</v>
      </c>
      <c r="N382" s="328" t="s">
        <v>298</v>
      </c>
      <c r="O382" s="328" t="s">
        <v>298</v>
      </c>
      <c r="P382" s="328" t="s">
        <v>298</v>
      </c>
      <c r="Q382" s="328" t="s">
        <v>298</v>
      </c>
      <c r="R382" s="328" t="s">
        <v>298</v>
      </c>
      <c r="S382" s="536">
        <v>255974</v>
      </c>
      <c r="T382" s="536">
        <v>262141.19</v>
      </c>
      <c r="U382" s="538">
        <v>78.89</v>
      </c>
      <c r="V382" s="538">
        <v>80.150000000000006</v>
      </c>
      <c r="W382" s="357">
        <v>78.89</v>
      </c>
      <c r="X382" s="357">
        <v>80.150000000000006</v>
      </c>
      <c r="Y382" s="534">
        <v>0</v>
      </c>
      <c r="Z382" s="357">
        <v>0</v>
      </c>
      <c r="AA382" s="357">
        <v>0</v>
      </c>
      <c r="AB382" s="369" t="s">
        <v>0</v>
      </c>
      <c r="AC382" s="328" t="s">
        <v>298</v>
      </c>
      <c r="AD382" s="328" t="s">
        <v>298</v>
      </c>
      <c r="AE382" s="328" t="s">
        <v>298</v>
      </c>
      <c r="AF382" s="328" t="s">
        <v>298</v>
      </c>
      <c r="AG382" s="328" t="s">
        <v>298</v>
      </c>
      <c r="AH382" s="328" t="s">
        <v>298</v>
      </c>
      <c r="AI382" s="328" t="s">
        <v>298</v>
      </c>
      <c r="AJ382" s="328" t="s">
        <v>298</v>
      </c>
      <c r="AK382" s="328" t="s">
        <v>298</v>
      </c>
      <c r="AL382" s="328" t="s">
        <v>298</v>
      </c>
      <c r="AM382" s="601" t="s">
        <v>298</v>
      </c>
    </row>
    <row r="383" spans="1:39" s="83" customFormat="1" ht="15.75" thickBot="1" x14ac:dyDescent="0.25">
      <c r="A383" s="346" t="s">
        <v>888</v>
      </c>
      <c r="B383" s="400" t="s">
        <v>836</v>
      </c>
      <c r="C383" s="342" t="s">
        <v>948</v>
      </c>
      <c r="D383" s="84"/>
      <c r="E383" s="369">
        <v>47014745</v>
      </c>
      <c r="F383" s="369">
        <v>49106909</v>
      </c>
      <c r="G383" s="328" t="s">
        <v>298</v>
      </c>
      <c r="H383" s="328" t="s">
        <v>298</v>
      </c>
      <c r="I383" s="369">
        <v>47014745</v>
      </c>
      <c r="J383" s="369">
        <v>49106909</v>
      </c>
      <c r="K383" s="540">
        <v>0</v>
      </c>
      <c r="L383" s="540">
        <v>0</v>
      </c>
      <c r="M383" s="328" t="s">
        <v>298</v>
      </c>
      <c r="N383" s="328" t="s">
        <v>298</v>
      </c>
      <c r="O383" s="328" t="s">
        <v>298</v>
      </c>
      <c r="P383" s="328" t="s">
        <v>298</v>
      </c>
      <c r="Q383" s="328" t="s">
        <v>298</v>
      </c>
      <c r="R383" s="328" t="s">
        <v>298</v>
      </c>
      <c r="S383" s="536">
        <v>255974</v>
      </c>
      <c r="T383" s="536">
        <v>262141.2</v>
      </c>
      <c r="U383" s="538">
        <v>183.67</v>
      </c>
      <c r="V383" s="538">
        <v>187.33</v>
      </c>
      <c r="W383" s="357">
        <v>183.67</v>
      </c>
      <c r="X383" s="357">
        <v>187.33</v>
      </c>
      <c r="Y383" s="534">
        <v>0</v>
      </c>
      <c r="Z383" s="357">
        <v>0</v>
      </c>
      <c r="AA383" s="357">
        <v>0</v>
      </c>
      <c r="AB383" s="369" t="s">
        <v>0</v>
      </c>
      <c r="AC383" s="328" t="s">
        <v>298</v>
      </c>
      <c r="AD383" s="328" t="s">
        <v>298</v>
      </c>
      <c r="AE383" s="328" t="s">
        <v>298</v>
      </c>
      <c r="AF383" s="328" t="s">
        <v>298</v>
      </c>
      <c r="AG383" s="328" t="s">
        <v>298</v>
      </c>
      <c r="AH383" s="328" t="s">
        <v>298</v>
      </c>
      <c r="AI383" s="328" t="s">
        <v>298</v>
      </c>
      <c r="AJ383" s="328" t="s">
        <v>298</v>
      </c>
      <c r="AK383" s="328" t="s">
        <v>298</v>
      </c>
      <c r="AL383" s="328" t="s">
        <v>298</v>
      </c>
      <c r="AM383" s="601" t="s">
        <v>298</v>
      </c>
    </row>
    <row r="384" spans="1:39" s="83" customFormat="1" ht="15.75" thickBot="1" x14ac:dyDescent="0.25">
      <c r="A384" s="346" t="s">
        <v>82</v>
      </c>
      <c r="B384" s="400" t="s">
        <v>83</v>
      </c>
      <c r="C384" s="342" t="s">
        <v>952</v>
      </c>
      <c r="D384" s="84"/>
      <c r="E384" s="369">
        <v>583181198</v>
      </c>
      <c r="F384" s="369">
        <v>620526793</v>
      </c>
      <c r="G384" s="328" t="s">
        <v>298</v>
      </c>
      <c r="H384" s="328" t="s">
        <v>298</v>
      </c>
      <c r="I384" s="369">
        <v>583181198</v>
      </c>
      <c r="J384" s="369">
        <v>620526793</v>
      </c>
      <c r="K384" s="540">
        <v>752936</v>
      </c>
      <c r="L384" s="540">
        <v>762016</v>
      </c>
      <c r="M384" s="328" t="s">
        <v>298</v>
      </c>
      <c r="N384" s="328" t="s">
        <v>298</v>
      </c>
      <c r="O384" s="328" t="s">
        <v>298</v>
      </c>
      <c r="P384" s="328" t="s">
        <v>298</v>
      </c>
      <c r="Q384" s="328" t="s">
        <v>298</v>
      </c>
      <c r="R384" s="328" t="s">
        <v>298</v>
      </c>
      <c r="S384" s="536">
        <v>514473.3</v>
      </c>
      <c r="T384" s="536">
        <v>526396.56000000006</v>
      </c>
      <c r="U384" s="538">
        <v>1133.55</v>
      </c>
      <c r="V384" s="538">
        <v>1178.82</v>
      </c>
      <c r="W384" s="357">
        <v>1133.55</v>
      </c>
      <c r="X384" s="357">
        <v>1178.82</v>
      </c>
      <c r="Y384" s="534">
        <v>11938674</v>
      </c>
      <c r="Z384" s="357">
        <v>22.6800000364744</v>
      </c>
      <c r="AA384" s="357">
        <v>2</v>
      </c>
      <c r="AB384" s="369" t="s">
        <v>0</v>
      </c>
      <c r="AC384" s="328" t="s">
        <v>298</v>
      </c>
      <c r="AD384" s="328" t="s">
        <v>298</v>
      </c>
      <c r="AE384" s="328" t="s">
        <v>298</v>
      </c>
      <c r="AF384" s="328" t="s">
        <v>298</v>
      </c>
      <c r="AG384" s="328" t="s">
        <v>298</v>
      </c>
      <c r="AH384" s="328" t="s">
        <v>298</v>
      </c>
      <c r="AI384" s="328" t="s">
        <v>298</v>
      </c>
      <c r="AJ384" s="328" t="s">
        <v>298</v>
      </c>
      <c r="AK384" s="328" t="s">
        <v>298</v>
      </c>
      <c r="AL384" s="328" t="s">
        <v>298</v>
      </c>
      <c r="AM384" s="601" t="s">
        <v>298</v>
      </c>
    </row>
    <row r="385" spans="1:39" s="83" customFormat="1" ht="15.75" thickBot="1" x14ac:dyDescent="0.25">
      <c r="A385" s="346" t="s">
        <v>84</v>
      </c>
      <c r="B385" s="400" t="s">
        <v>889</v>
      </c>
      <c r="C385" s="342" t="s">
        <v>950</v>
      </c>
      <c r="D385" s="84"/>
      <c r="E385" s="369">
        <v>42918253</v>
      </c>
      <c r="F385" s="369">
        <v>44616279</v>
      </c>
      <c r="G385" s="328" t="s">
        <v>298</v>
      </c>
      <c r="H385" s="328" t="s">
        <v>298</v>
      </c>
      <c r="I385" s="369">
        <v>42918253</v>
      </c>
      <c r="J385" s="369">
        <v>44616279</v>
      </c>
      <c r="K385" s="540">
        <v>0</v>
      </c>
      <c r="L385" s="540">
        <v>0</v>
      </c>
      <c r="M385" s="328" t="s">
        <v>298</v>
      </c>
      <c r="N385" s="328" t="s">
        <v>298</v>
      </c>
      <c r="O385" s="328" t="s">
        <v>298</v>
      </c>
      <c r="P385" s="328" t="s">
        <v>298</v>
      </c>
      <c r="Q385" s="328" t="s">
        <v>298</v>
      </c>
      <c r="R385" s="328" t="s">
        <v>298</v>
      </c>
      <c r="S385" s="536">
        <v>596086.84</v>
      </c>
      <c r="T385" s="536">
        <v>608265.5</v>
      </c>
      <c r="U385" s="538">
        <v>72</v>
      </c>
      <c r="V385" s="538">
        <v>73.349999999999994</v>
      </c>
      <c r="W385" s="357">
        <v>72</v>
      </c>
      <c r="X385" s="357">
        <v>73.349999999999994</v>
      </c>
      <c r="Y385" s="534">
        <v>0</v>
      </c>
      <c r="Z385" s="357">
        <v>0</v>
      </c>
      <c r="AA385" s="357">
        <v>0</v>
      </c>
      <c r="AB385" s="369" t="s">
        <v>0</v>
      </c>
      <c r="AC385" s="328" t="s">
        <v>298</v>
      </c>
      <c r="AD385" s="328" t="s">
        <v>298</v>
      </c>
      <c r="AE385" s="328" t="s">
        <v>298</v>
      </c>
      <c r="AF385" s="328" t="s">
        <v>298</v>
      </c>
      <c r="AG385" s="328" t="s">
        <v>298</v>
      </c>
      <c r="AH385" s="328" t="s">
        <v>298</v>
      </c>
      <c r="AI385" s="328" t="s">
        <v>298</v>
      </c>
      <c r="AJ385" s="328" t="s">
        <v>298</v>
      </c>
      <c r="AK385" s="328" t="s">
        <v>298</v>
      </c>
      <c r="AL385" s="328" t="s">
        <v>298</v>
      </c>
      <c r="AM385" s="601" t="s">
        <v>298</v>
      </c>
    </row>
    <row r="386" spans="1:39" s="83" customFormat="1" ht="15.75" thickBot="1" x14ac:dyDescent="0.25">
      <c r="A386" s="346" t="s">
        <v>890</v>
      </c>
      <c r="B386" s="400" t="s">
        <v>792</v>
      </c>
      <c r="C386" s="342" t="s">
        <v>948</v>
      </c>
      <c r="D386" s="84"/>
      <c r="E386" s="369">
        <v>90694614</v>
      </c>
      <c r="F386" s="369">
        <v>95587931</v>
      </c>
      <c r="G386" s="328" t="s">
        <v>298</v>
      </c>
      <c r="H386" s="328" t="s">
        <v>298</v>
      </c>
      <c r="I386" s="369">
        <v>90694614</v>
      </c>
      <c r="J386" s="369">
        <v>95587931</v>
      </c>
      <c r="K386" s="540">
        <v>0</v>
      </c>
      <c r="L386" s="540">
        <v>0</v>
      </c>
      <c r="M386" s="328" t="s">
        <v>298</v>
      </c>
      <c r="N386" s="328" t="s">
        <v>298</v>
      </c>
      <c r="O386" s="328" t="s">
        <v>298</v>
      </c>
      <c r="P386" s="328" t="s">
        <v>298</v>
      </c>
      <c r="Q386" s="328" t="s">
        <v>298</v>
      </c>
      <c r="R386" s="328" t="s">
        <v>298</v>
      </c>
      <c r="S386" s="536">
        <v>596086.84</v>
      </c>
      <c r="T386" s="536">
        <v>608265.56000000006</v>
      </c>
      <c r="U386" s="538">
        <v>152.15</v>
      </c>
      <c r="V386" s="538">
        <v>157.15</v>
      </c>
      <c r="W386" s="357">
        <v>152.15</v>
      </c>
      <c r="X386" s="357">
        <v>157.15</v>
      </c>
      <c r="Y386" s="534">
        <v>0</v>
      </c>
      <c r="Z386" s="357">
        <v>0</v>
      </c>
      <c r="AA386" s="357">
        <v>0</v>
      </c>
      <c r="AB386" s="369" t="s">
        <v>0</v>
      </c>
      <c r="AC386" s="328" t="s">
        <v>298</v>
      </c>
      <c r="AD386" s="328" t="s">
        <v>298</v>
      </c>
      <c r="AE386" s="328" t="s">
        <v>298</v>
      </c>
      <c r="AF386" s="328" t="s">
        <v>298</v>
      </c>
      <c r="AG386" s="328" t="s">
        <v>298</v>
      </c>
      <c r="AH386" s="328" t="s">
        <v>298</v>
      </c>
      <c r="AI386" s="328" t="s">
        <v>298</v>
      </c>
      <c r="AJ386" s="328" t="s">
        <v>298</v>
      </c>
      <c r="AK386" s="328" t="s">
        <v>298</v>
      </c>
      <c r="AL386" s="328" t="s">
        <v>298</v>
      </c>
      <c r="AM386" s="601" t="s">
        <v>298</v>
      </c>
    </row>
    <row r="387" spans="1:39" s="83" customFormat="1" ht="15.75" thickBot="1" x14ac:dyDescent="0.25">
      <c r="A387" s="346" t="s">
        <v>728</v>
      </c>
      <c r="B387" s="400" t="s">
        <v>729</v>
      </c>
      <c r="C387" s="342" t="s">
        <v>952</v>
      </c>
      <c r="D387" s="84"/>
      <c r="E387" s="369">
        <v>410002749</v>
      </c>
      <c r="F387" s="369">
        <v>434270550</v>
      </c>
      <c r="G387" s="328" t="s">
        <v>298</v>
      </c>
      <c r="H387" s="328" t="s">
        <v>298</v>
      </c>
      <c r="I387" s="369">
        <v>410002749</v>
      </c>
      <c r="J387" s="369">
        <v>434270550</v>
      </c>
      <c r="K387" s="540">
        <v>835567</v>
      </c>
      <c r="L387" s="540">
        <v>871726</v>
      </c>
      <c r="M387" s="328" t="s">
        <v>298</v>
      </c>
      <c r="N387" s="328" t="s">
        <v>298</v>
      </c>
      <c r="O387" s="328" t="s">
        <v>298</v>
      </c>
      <c r="P387" s="328" t="s">
        <v>298</v>
      </c>
      <c r="Q387" s="328" t="s">
        <v>298</v>
      </c>
      <c r="R387" s="328" t="s">
        <v>298</v>
      </c>
      <c r="S387" s="536">
        <v>348980.09</v>
      </c>
      <c r="T387" s="536">
        <v>355452.51</v>
      </c>
      <c r="U387" s="538">
        <v>1174.8599999999999</v>
      </c>
      <c r="V387" s="538">
        <v>1221.74</v>
      </c>
      <c r="W387" s="357">
        <v>1174.8599999999999</v>
      </c>
      <c r="X387" s="357">
        <v>1221.74</v>
      </c>
      <c r="Y387" s="534">
        <v>8353134</v>
      </c>
      <c r="Z387" s="357">
        <v>23.50000004219973</v>
      </c>
      <c r="AA387" s="357">
        <v>2</v>
      </c>
      <c r="AB387" s="369" t="s">
        <v>0</v>
      </c>
      <c r="AC387" s="328" t="s">
        <v>298</v>
      </c>
      <c r="AD387" s="328" t="s">
        <v>298</v>
      </c>
      <c r="AE387" s="328" t="s">
        <v>298</v>
      </c>
      <c r="AF387" s="328" t="s">
        <v>298</v>
      </c>
      <c r="AG387" s="328" t="s">
        <v>298</v>
      </c>
      <c r="AH387" s="328" t="s">
        <v>298</v>
      </c>
      <c r="AI387" s="328" t="s">
        <v>298</v>
      </c>
      <c r="AJ387" s="328" t="s">
        <v>298</v>
      </c>
      <c r="AK387" s="328" t="s">
        <v>298</v>
      </c>
      <c r="AL387" s="328" t="s">
        <v>298</v>
      </c>
      <c r="AM387" s="601" t="s">
        <v>298</v>
      </c>
    </row>
    <row r="388" spans="1:39" s="83" customFormat="1" ht="15.75" thickBot="1" x14ac:dyDescent="0.25">
      <c r="A388" s="346" t="s">
        <v>156</v>
      </c>
      <c r="B388" s="400" t="s">
        <v>891</v>
      </c>
      <c r="C388" s="342" t="s">
        <v>950</v>
      </c>
      <c r="D388" s="84"/>
      <c r="E388" s="369">
        <v>27371392</v>
      </c>
      <c r="F388" s="369">
        <v>27839201</v>
      </c>
      <c r="G388" s="328" t="s">
        <v>298</v>
      </c>
      <c r="H388" s="328" t="s">
        <v>298</v>
      </c>
      <c r="I388" s="369">
        <v>27371392</v>
      </c>
      <c r="J388" s="369">
        <v>27839201</v>
      </c>
      <c r="K388" s="540">
        <v>0</v>
      </c>
      <c r="L388" s="540">
        <v>0</v>
      </c>
      <c r="M388" s="328" t="s">
        <v>298</v>
      </c>
      <c r="N388" s="328" t="s">
        <v>298</v>
      </c>
      <c r="O388" s="328" t="s">
        <v>298</v>
      </c>
      <c r="P388" s="328" t="s">
        <v>298</v>
      </c>
      <c r="Q388" s="328" t="s">
        <v>298</v>
      </c>
      <c r="R388" s="328" t="s">
        <v>298</v>
      </c>
      <c r="S388" s="536">
        <v>417883.8</v>
      </c>
      <c r="T388" s="536">
        <v>425025.9</v>
      </c>
      <c r="U388" s="538">
        <v>65.5</v>
      </c>
      <c r="V388" s="538">
        <v>65.5</v>
      </c>
      <c r="W388" s="357">
        <v>65.5</v>
      </c>
      <c r="X388" s="357">
        <v>65.5</v>
      </c>
      <c r="Y388" s="534">
        <v>0</v>
      </c>
      <c r="Z388" s="357">
        <v>0</v>
      </c>
      <c r="AA388" s="357">
        <v>0</v>
      </c>
      <c r="AB388" s="369" t="s">
        <v>0</v>
      </c>
      <c r="AC388" s="328" t="s">
        <v>298</v>
      </c>
      <c r="AD388" s="328" t="s">
        <v>298</v>
      </c>
      <c r="AE388" s="328" t="s">
        <v>298</v>
      </c>
      <c r="AF388" s="328" t="s">
        <v>298</v>
      </c>
      <c r="AG388" s="328" t="s">
        <v>298</v>
      </c>
      <c r="AH388" s="328" t="s">
        <v>298</v>
      </c>
      <c r="AI388" s="328" t="s">
        <v>298</v>
      </c>
      <c r="AJ388" s="328" t="s">
        <v>298</v>
      </c>
      <c r="AK388" s="328" t="s">
        <v>298</v>
      </c>
      <c r="AL388" s="328" t="s">
        <v>298</v>
      </c>
      <c r="AM388" s="601" t="s">
        <v>298</v>
      </c>
    </row>
    <row r="389" spans="1:39" s="83" customFormat="1" ht="15.75" thickBot="1" x14ac:dyDescent="0.25">
      <c r="A389" s="346" t="s">
        <v>892</v>
      </c>
      <c r="B389" s="400" t="s">
        <v>810</v>
      </c>
      <c r="C389" s="342" t="s">
        <v>948</v>
      </c>
      <c r="D389" s="84"/>
      <c r="E389" s="369">
        <v>67789113</v>
      </c>
      <c r="F389" s="369">
        <v>70320542</v>
      </c>
      <c r="G389" s="328" t="s">
        <v>298</v>
      </c>
      <c r="H389" s="328" t="s">
        <v>298</v>
      </c>
      <c r="I389" s="369">
        <v>67789113</v>
      </c>
      <c r="J389" s="369">
        <v>70320542</v>
      </c>
      <c r="K389" s="540">
        <v>0</v>
      </c>
      <c r="L389" s="540">
        <v>0</v>
      </c>
      <c r="M389" s="328" t="s">
        <v>298</v>
      </c>
      <c r="N389" s="328" t="s">
        <v>298</v>
      </c>
      <c r="O389" s="328" t="s">
        <v>298</v>
      </c>
      <c r="P389" s="328" t="s">
        <v>298</v>
      </c>
      <c r="Q389" s="328" t="s">
        <v>298</v>
      </c>
      <c r="R389" s="328" t="s">
        <v>298</v>
      </c>
      <c r="S389" s="536">
        <v>417883.81</v>
      </c>
      <c r="T389" s="536">
        <v>425025.94</v>
      </c>
      <c r="U389" s="538">
        <v>162.22</v>
      </c>
      <c r="V389" s="538">
        <v>165.45</v>
      </c>
      <c r="W389" s="357">
        <v>162.22</v>
      </c>
      <c r="X389" s="357">
        <v>165.45</v>
      </c>
      <c r="Y389" s="534">
        <v>0</v>
      </c>
      <c r="Z389" s="357">
        <v>0</v>
      </c>
      <c r="AA389" s="357">
        <v>0</v>
      </c>
      <c r="AB389" s="369" t="s">
        <v>0</v>
      </c>
      <c r="AC389" s="328" t="s">
        <v>298</v>
      </c>
      <c r="AD389" s="328" t="s">
        <v>298</v>
      </c>
      <c r="AE389" s="328" t="s">
        <v>298</v>
      </c>
      <c r="AF389" s="328" t="s">
        <v>298</v>
      </c>
      <c r="AG389" s="328" t="s">
        <v>298</v>
      </c>
      <c r="AH389" s="328" t="s">
        <v>298</v>
      </c>
      <c r="AI389" s="328" t="s">
        <v>298</v>
      </c>
      <c r="AJ389" s="328" t="s">
        <v>298</v>
      </c>
      <c r="AK389" s="328" t="s">
        <v>298</v>
      </c>
      <c r="AL389" s="328" t="s">
        <v>298</v>
      </c>
      <c r="AM389" s="601" t="s">
        <v>298</v>
      </c>
    </row>
    <row r="390" spans="1:39" s="83" customFormat="1" ht="15.75" thickBot="1" x14ac:dyDescent="0.25">
      <c r="A390" s="346" t="s">
        <v>562</v>
      </c>
      <c r="B390" s="400" t="s">
        <v>563</v>
      </c>
      <c r="C390" s="342" t="s">
        <v>952</v>
      </c>
      <c r="D390" s="84"/>
      <c r="E390" s="369">
        <v>247515500</v>
      </c>
      <c r="F390" s="369">
        <v>263086900</v>
      </c>
      <c r="G390" s="328" t="s">
        <v>298</v>
      </c>
      <c r="H390" s="328" t="s">
        <v>298</v>
      </c>
      <c r="I390" s="369">
        <v>247515500</v>
      </c>
      <c r="J390" s="369">
        <v>263086900</v>
      </c>
      <c r="K390" s="540">
        <v>279399</v>
      </c>
      <c r="L390" s="540">
        <v>284811</v>
      </c>
      <c r="M390" s="328" t="s">
        <v>298</v>
      </c>
      <c r="N390" s="328" t="s">
        <v>298</v>
      </c>
      <c r="O390" s="328" t="s">
        <v>298</v>
      </c>
      <c r="P390" s="328" t="s">
        <v>298</v>
      </c>
      <c r="Q390" s="328" t="s">
        <v>298</v>
      </c>
      <c r="R390" s="328" t="s">
        <v>298</v>
      </c>
      <c r="S390" s="536">
        <v>219544.9</v>
      </c>
      <c r="T390" s="536">
        <v>224404.06</v>
      </c>
      <c r="U390" s="538">
        <v>1127.4000000000001</v>
      </c>
      <c r="V390" s="538">
        <v>1172.3800000000001</v>
      </c>
      <c r="W390" s="357">
        <v>1127.4000000000001</v>
      </c>
      <c r="X390" s="357">
        <v>1172.3800000000001</v>
      </c>
      <c r="Y390" s="534">
        <v>5060312</v>
      </c>
      <c r="Z390" s="357">
        <v>22.550001991942569</v>
      </c>
      <c r="AA390" s="357">
        <v>2</v>
      </c>
      <c r="AB390" s="369" t="s">
        <v>0</v>
      </c>
      <c r="AC390" s="328" t="s">
        <v>298</v>
      </c>
      <c r="AD390" s="328" t="s">
        <v>298</v>
      </c>
      <c r="AE390" s="328" t="s">
        <v>298</v>
      </c>
      <c r="AF390" s="328" t="s">
        <v>298</v>
      </c>
      <c r="AG390" s="328" t="s">
        <v>298</v>
      </c>
      <c r="AH390" s="328" t="s">
        <v>298</v>
      </c>
      <c r="AI390" s="328" t="s">
        <v>298</v>
      </c>
      <c r="AJ390" s="328" t="s">
        <v>298</v>
      </c>
      <c r="AK390" s="328" t="s">
        <v>298</v>
      </c>
      <c r="AL390" s="328" t="s">
        <v>298</v>
      </c>
      <c r="AM390" s="601" t="s">
        <v>298</v>
      </c>
    </row>
    <row r="391" spans="1:39" s="83" customFormat="1" ht="15.75" thickBot="1" x14ac:dyDescent="0.25">
      <c r="A391" s="346" t="s">
        <v>564</v>
      </c>
      <c r="B391" s="400" t="s">
        <v>893</v>
      </c>
      <c r="C391" s="342" t="s">
        <v>950</v>
      </c>
      <c r="D391" s="84"/>
      <c r="E391" s="369">
        <v>18701000</v>
      </c>
      <c r="F391" s="369">
        <v>19496340</v>
      </c>
      <c r="G391" s="328" t="s">
        <v>298</v>
      </c>
      <c r="H391" s="328" t="s">
        <v>298</v>
      </c>
      <c r="I391" s="369">
        <v>18701000</v>
      </c>
      <c r="J391" s="369">
        <v>19496340</v>
      </c>
      <c r="K391" s="540">
        <v>0</v>
      </c>
      <c r="L391" s="540">
        <v>0</v>
      </c>
      <c r="M391" s="328" t="s">
        <v>298</v>
      </c>
      <c r="N391" s="328" t="s">
        <v>298</v>
      </c>
      <c r="O391" s="328" t="s">
        <v>298</v>
      </c>
      <c r="P391" s="328" t="s">
        <v>298</v>
      </c>
      <c r="Q391" s="328" t="s">
        <v>298</v>
      </c>
      <c r="R391" s="328" t="s">
        <v>298</v>
      </c>
      <c r="S391" s="536">
        <v>303489.09000000003</v>
      </c>
      <c r="T391" s="536">
        <v>310253.65999999997</v>
      </c>
      <c r="U391" s="538">
        <v>61.62</v>
      </c>
      <c r="V391" s="538">
        <v>62.84</v>
      </c>
      <c r="W391" s="357">
        <v>61.62</v>
      </c>
      <c r="X391" s="357">
        <v>62.84</v>
      </c>
      <c r="Y391" s="534">
        <v>0</v>
      </c>
      <c r="Z391" s="357">
        <v>0</v>
      </c>
      <c r="AA391" s="357">
        <v>0</v>
      </c>
      <c r="AB391" s="369" t="s">
        <v>0</v>
      </c>
      <c r="AC391" s="328" t="s">
        <v>298</v>
      </c>
      <c r="AD391" s="328" t="s">
        <v>298</v>
      </c>
      <c r="AE391" s="328" t="s">
        <v>298</v>
      </c>
      <c r="AF391" s="328" t="s">
        <v>298</v>
      </c>
      <c r="AG391" s="328" t="s">
        <v>298</v>
      </c>
      <c r="AH391" s="328" t="s">
        <v>298</v>
      </c>
      <c r="AI391" s="328" t="s">
        <v>298</v>
      </c>
      <c r="AJ391" s="328" t="s">
        <v>298</v>
      </c>
      <c r="AK391" s="328" t="s">
        <v>298</v>
      </c>
      <c r="AL391" s="328" t="s">
        <v>298</v>
      </c>
      <c r="AM391" s="601" t="s">
        <v>298</v>
      </c>
    </row>
    <row r="392" spans="1:39" s="83" customFormat="1" ht="15.75" thickBot="1" x14ac:dyDescent="0.25">
      <c r="A392" s="346" t="s">
        <v>894</v>
      </c>
      <c r="B392" s="400" t="s">
        <v>808</v>
      </c>
      <c r="C392" s="342" t="s">
        <v>948</v>
      </c>
      <c r="D392" s="84"/>
      <c r="E392" s="369">
        <v>55713617</v>
      </c>
      <c r="F392" s="369">
        <v>58088855</v>
      </c>
      <c r="G392" s="328" t="s">
        <v>298</v>
      </c>
      <c r="H392" s="328" t="s">
        <v>298</v>
      </c>
      <c r="I392" s="369">
        <v>55713617</v>
      </c>
      <c r="J392" s="369">
        <v>58088855</v>
      </c>
      <c r="K392" s="540">
        <v>0</v>
      </c>
      <c r="L392" s="540">
        <v>0</v>
      </c>
      <c r="M392" s="328" t="s">
        <v>298</v>
      </c>
      <c r="N392" s="328" t="s">
        <v>298</v>
      </c>
      <c r="O392" s="328" t="s">
        <v>298</v>
      </c>
      <c r="P392" s="328" t="s">
        <v>298</v>
      </c>
      <c r="Q392" s="328" t="s">
        <v>298</v>
      </c>
      <c r="R392" s="328" t="s">
        <v>298</v>
      </c>
      <c r="S392" s="536">
        <v>303489.09000000003</v>
      </c>
      <c r="T392" s="536">
        <v>310253.65999999997</v>
      </c>
      <c r="U392" s="538">
        <v>183.58</v>
      </c>
      <c r="V392" s="538">
        <v>187.23</v>
      </c>
      <c r="W392" s="357">
        <v>183.58</v>
      </c>
      <c r="X392" s="357">
        <v>187.23</v>
      </c>
      <c r="Y392" s="534">
        <v>0</v>
      </c>
      <c r="Z392" s="357">
        <v>0</v>
      </c>
      <c r="AA392" s="357">
        <v>0</v>
      </c>
      <c r="AB392" s="369" t="s">
        <v>0</v>
      </c>
      <c r="AC392" s="328" t="s">
        <v>298</v>
      </c>
      <c r="AD392" s="328" t="s">
        <v>298</v>
      </c>
      <c r="AE392" s="328" t="s">
        <v>298</v>
      </c>
      <c r="AF392" s="328" t="s">
        <v>298</v>
      </c>
      <c r="AG392" s="328" t="s">
        <v>298</v>
      </c>
      <c r="AH392" s="328" t="s">
        <v>298</v>
      </c>
      <c r="AI392" s="328" t="s">
        <v>298</v>
      </c>
      <c r="AJ392" s="328" t="s">
        <v>298</v>
      </c>
      <c r="AK392" s="328" t="s">
        <v>298</v>
      </c>
      <c r="AL392" s="328" t="s">
        <v>298</v>
      </c>
      <c r="AM392" s="601" t="s">
        <v>298</v>
      </c>
    </row>
    <row r="393" spans="1:39" s="83" customFormat="1" ht="15.75" thickBot="1" x14ac:dyDescent="0.25">
      <c r="A393" s="346" t="s">
        <v>717</v>
      </c>
      <c r="B393" s="400" t="s">
        <v>718</v>
      </c>
      <c r="C393" s="342" t="s">
        <v>952</v>
      </c>
      <c r="D393" s="84"/>
      <c r="E393" s="369">
        <v>248192014</v>
      </c>
      <c r="F393" s="369">
        <v>261711876</v>
      </c>
      <c r="G393" s="328" t="s">
        <v>298</v>
      </c>
      <c r="H393" s="328" t="s">
        <v>298</v>
      </c>
      <c r="I393" s="369">
        <v>248192014</v>
      </c>
      <c r="J393" s="369">
        <v>261711876</v>
      </c>
      <c r="K393" s="540">
        <v>1089393</v>
      </c>
      <c r="L393" s="540">
        <v>1087090</v>
      </c>
      <c r="M393" s="328" t="s">
        <v>298</v>
      </c>
      <c r="N393" s="328" t="s">
        <v>298</v>
      </c>
      <c r="O393" s="328" t="s">
        <v>298</v>
      </c>
      <c r="P393" s="328" t="s">
        <v>298</v>
      </c>
      <c r="Q393" s="328" t="s">
        <v>298</v>
      </c>
      <c r="R393" s="328" t="s">
        <v>298</v>
      </c>
      <c r="S393" s="536">
        <v>219866.6</v>
      </c>
      <c r="T393" s="536">
        <v>223033.4</v>
      </c>
      <c r="U393" s="538">
        <v>1128.83</v>
      </c>
      <c r="V393" s="538">
        <v>1173.42</v>
      </c>
      <c r="W393" s="357">
        <v>1128.83</v>
      </c>
      <c r="X393" s="357">
        <v>1173.42</v>
      </c>
      <c r="Y393" s="534">
        <v>5036095</v>
      </c>
      <c r="Z393" s="357">
        <v>22.580003712448448</v>
      </c>
      <c r="AA393" s="357">
        <v>2</v>
      </c>
      <c r="AB393" s="369" t="s">
        <v>0</v>
      </c>
      <c r="AC393" s="328" t="s">
        <v>298</v>
      </c>
      <c r="AD393" s="328" t="s">
        <v>298</v>
      </c>
      <c r="AE393" s="328" t="s">
        <v>298</v>
      </c>
      <c r="AF393" s="328" t="s">
        <v>298</v>
      </c>
      <c r="AG393" s="328" t="s">
        <v>298</v>
      </c>
      <c r="AH393" s="328" t="s">
        <v>298</v>
      </c>
      <c r="AI393" s="328" t="s">
        <v>298</v>
      </c>
      <c r="AJ393" s="328" t="s">
        <v>298</v>
      </c>
      <c r="AK393" s="328" t="s">
        <v>298</v>
      </c>
      <c r="AL393" s="328" t="s">
        <v>298</v>
      </c>
      <c r="AM393" s="601" t="s">
        <v>298</v>
      </c>
    </row>
    <row r="394" spans="1:39" s="83" customFormat="1" ht="15.75" thickBot="1" x14ac:dyDescent="0.25">
      <c r="A394" s="346" t="s">
        <v>895</v>
      </c>
      <c r="B394" s="400" t="s">
        <v>813</v>
      </c>
      <c r="C394" s="342" t="s">
        <v>948</v>
      </c>
      <c r="D394" s="84"/>
      <c r="E394" s="369">
        <v>44305318.57</v>
      </c>
      <c r="F394" s="369">
        <v>45826676.810000002</v>
      </c>
      <c r="G394" s="328" t="s">
        <v>298</v>
      </c>
      <c r="H394" s="328" t="s">
        <v>298</v>
      </c>
      <c r="I394" s="369">
        <v>44305318.57</v>
      </c>
      <c r="J394" s="369">
        <v>45826676.810000002</v>
      </c>
      <c r="K394" s="540">
        <v>0</v>
      </c>
      <c r="L394" s="540">
        <v>0</v>
      </c>
      <c r="M394" s="328" t="s">
        <v>298</v>
      </c>
      <c r="N394" s="328" t="s">
        <v>298</v>
      </c>
      <c r="O394" s="328" t="s">
        <v>298</v>
      </c>
      <c r="P394" s="328" t="s">
        <v>298</v>
      </c>
      <c r="Q394" s="328" t="s">
        <v>298</v>
      </c>
      <c r="R394" s="328" t="s">
        <v>298</v>
      </c>
      <c r="S394" s="536">
        <v>219866.6</v>
      </c>
      <c r="T394" s="536">
        <v>223033.4</v>
      </c>
      <c r="U394" s="538">
        <v>201.51</v>
      </c>
      <c r="V394" s="538">
        <v>205.47</v>
      </c>
      <c r="W394" s="357">
        <v>201.51</v>
      </c>
      <c r="X394" s="357">
        <v>205.47</v>
      </c>
      <c r="Y394" s="534">
        <v>0</v>
      </c>
      <c r="Z394" s="357">
        <v>0</v>
      </c>
      <c r="AA394" s="357">
        <v>0</v>
      </c>
      <c r="AB394" s="369" t="s">
        <v>0</v>
      </c>
      <c r="AC394" s="328" t="s">
        <v>298</v>
      </c>
      <c r="AD394" s="328" t="s">
        <v>298</v>
      </c>
      <c r="AE394" s="328" t="s">
        <v>298</v>
      </c>
      <c r="AF394" s="328" t="s">
        <v>298</v>
      </c>
      <c r="AG394" s="328" t="s">
        <v>298</v>
      </c>
      <c r="AH394" s="328" t="s">
        <v>298</v>
      </c>
      <c r="AI394" s="328" t="s">
        <v>298</v>
      </c>
      <c r="AJ394" s="328" t="s">
        <v>298</v>
      </c>
      <c r="AK394" s="328" t="s">
        <v>298</v>
      </c>
      <c r="AL394" s="328" t="s">
        <v>298</v>
      </c>
      <c r="AM394" s="601" t="s">
        <v>298</v>
      </c>
    </row>
    <row r="395" spans="1:39" s="83" customFormat="1" ht="15.75" thickBot="1" x14ac:dyDescent="0.25">
      <c r="A395" s="346" t="s">
        <v>711</v>
      </c>
      <c r="B395" s="400" t="s">
        <v>896</v>
      </c>
      <c r="C395" s="342" t="s">
        <v>955</v>
      </c>
      <c r="D395" s="84"/>
      <c r="E395" s="369">
        <v>25933684</v>
      </c>
      <c r="F395" s="369">
        <v>26800824</v>
      </c>
      <c r="G395" s="328" t="s">
        <v>298</v>
      </c>
      <c r="H395" s="328" t="s">
        <v>298</v>
      </c>
      <c r="I395" s="369">
        <v>25933684</v>
      </c>
      <c r="J395" s="369">
        <v>26800824</v>
      </c>
      <c r="K395" s="540">
        <v>0</v>
      </c>
      <c r="L395" s="540">
        <v>0</v>
      </c>
      <c r="M395" s="328" t="s">
        <v>298</v>
      </c>
      <c r="N395" s="328" t="s">
        <v>298</v>
      </c>
      <c r="O395" s="328" t="s">
        <v>298</v>
      </c>
      <c r="P395" s="328" t="s">
        <v>298</v>
      </c>
      <c r="Q395" s="328" t="s">
        <v>298</v>
      </c>
      <c r="R395" s="328" t="s">
        <v>298</v>
      </c>
      <c r="S395" s="536">
        <v>355792.06</v>
      </c>
      <c r="T395" s="536">
        <v>360516.87</v>
      </c>
      <c r="U395" s="538">
        <v>72.89</v>
      </c>
      <c r="V395" s="538">
        <v>74.34</v>
      </c>
      <c r="W395" s="357">
        <v>72.89</v>
      </c>
      <c r="X395" s="357">
        <v>74.34</v>
      </c>
      <c r="Y395" s="534">
        <v>0</v>
      </c>
      <c r="Z395" s="357">
        <v>0</v>
      </c>
      <c r="AA395" s="357">
        <v>0</v>
      </c>
      <c r="AB395" s="369" t="s">
        <v>0</v>
      </c>
      <c r="AC395" s="328" t="s">
        <v>298</v>
      </c>
      <c r="AD395" s="328" t="s">
        <v>298</v>
      </c>
      <c r="AE395" s="328" t="s">
        <v>298</v>
      </c>
      <c r="AF395" s="328" t="s">
        <v>298</v>
      </c>
      <c r="AG395" s="328" t="s">
        <v>298</v>
      </c>
      <c r="AH395" s="328" t="s">
        <v>298</v>
      </c>
      <c r="AI395" s="328" t="s">
        <v>298</v>
      </c>
      <c r="AJ395" s="328" t="s">
        <v>298</v>
      </c>
      <c r="AK395" s="328" t="s">
        <v>298</v>
      </c>
      <c r="AL395" s="328" t="s">
        <v>298</v>
      </c>
      <c r="AM395" s="601" t="s">
        <v>298</v>
      </c>
    </row>
    <row r="396" spans="1:39" s="83" customFormat="1" ht="15.75" thickBot="1" x14ac:dyDescent="0.25">
      <c r="A396" s="346" t="s">
        <v>897</v>
      </c>
      <c r="B396" s="400" t="s">
        <v>843</v>
      </c>
      <c r="C396" s="342" t="s">
        <v>948</v>
      </c>
      <c r="D396" s="84"/>
      <c r="E396" s="369">
        <v>57922950</v>
      </c>
      <c r="F396" s="369">
        <v>59834980</v>
      </c>
      <c r="G396" s="328" t="s">
        <v>298</v>
      </c>
      <c r="H396" s="328" t="s">
        <v>298</v>
      </c>
      <c r="I396" s="369">
        <v>57922950</v>
      </c>
      <c r="J396" s="369">
        <v>59834980</v>
      </c>
      <c r="K396" s="540">
        <v>0</v>
      </c>
      <c r="L396" s="540">
        <v>0</v>
      </c>
      <c r="M396" s="328" t="s">
        <v>298</v>
      </c>
      <c r="N396" s="328" t="s">
        <v>298</v>
      </c>
      <c r="O396" s="328" t="s">
        <v>298</v>
      </c>
      <c r="P396" s="328" t="s">
        <v>298</v>
      </c>
      <c r="Q396" s="328" t="s">
        <v>298</v>
      </c>
      <c r="R396" s="328" t="s">
        <v>298</v>
      </c>
      <c r="S396" s="536">
        <v>355792.06</v>
      </c>
      <c r="T396" s="536">
        <v>360516.9</v>
      </c>
      <c r="U396" s="538">
        <v>162.80000000000001</v>
      </c>
      <c r="V396" s="538">
        <v>165.97</v>
      </c>
      <c r="W396" s="357">
        <v>162.80000000000001</v>
      </c>
      <c r="X396" s="357">
        <v>165.97</v>
      </c>
      <c r="Y396" s="534">
        <v>0</v>
      </c>
      <c r="Z396" s="357">
        <v>0</v>
      </c>
      <c r="AA396" s="357">
        <v>0</v>
      </c>
      <c r="AB396" s="369" t="s">
        <v>0</v>
      </c>
      <c r="AC396" s="328" t="s">
        <v>298</v>
      </c>
      <c r="AD396" s="328" t="s">
        <v>298</v>
      </c>
      <c r="AE396" s="328" t="s">
        <v>298</v>
      </c>
      <c r="AF396" s="328" t="s">
        <v>298</v>
      </c>
      <c r="AG396" s="328" t="s">
        <v>298</v>
      </c>
      <c r="AH396" s="328" t="s">
        <v>298</v>
      </c>
      <c r="AI396" s="328" t="s">
        <v>298</v>
      </c>
      <c r="AJ396" s="328" t="s">
        <v>298</v>
      </c>
      <c r="AK396" s="328" t="s">
        <v>298</v>
      </c>
      <c r="AL396" s="328" t="s">
        <v>298</v>
      </c>
      <c r="AM396" s="601" t="s">
        <v>298</v>
      </c>
    </row>
    <row r="397" spans="1:39" s="83" customFormat="1" ht="15.75" thickBot="1" x14ac:dyDescent="0.25">
      <c r="A397" s="346" t="s">
        <v>719</v>
      </c>
      <c r="B397" s="400" t="s">
        <v>720</v>
      </c>
      <c r="C397" s="342" t="s">
        <v>952</v>
      </c>
      <c r="D397" s="84"/>
      <c r="E397" s="369">
        <v>331104756</v>
      </c>
      <c r="F397" s="369">
        <v>354314875</v>
      </c>
      <c r="G397" s="328" t="s">
        <v>298</v>
      </c>
      <c r="H397" s="328" t="s">
        <v>298</v>
      </c>
      <c r="I397" s="369">
        <v>331104756</v>
      </c>
      <c r="J397" s="369">
        <v>354314875</v>
      </c>
      <c r="K397" s="540">
        <v>1311510</v>
      </c>
      <c r="L397" s="540">
        <v>1349022</v>
      </c>
      <c r="M397" s="328" t="s">
        <v>298</v>
      </c>
      <c r="N397" s="328" t="s">
        <v>298</v>
      </c>
      <c r="O397" s="328" t="s">
        <v>298</v>
      </c>
      <c r="P397" s="328" t="s">
        <v>298</v>
      </c>
      <c r="Q397" s="328" t="s">
        <v>298</v>
      </c>
      <c r="R397" s="328" t="s">
        <v>298</v>
      </c>
      <c r="S397" s="536">
        <v>278054.7</v>
      </c>
      <c r="T397" s="536">
        <v>283919.8</v>
      </c>
      <c r="U397" s="538">
        <v>1190.79</v>
      </c>
      <c r="V397" s="538">
        <v>1247.94</v>
      </c>
      <c r="W397" s="357">
        <v>1190.79</v>
      </c>
      <c r="X397" s="357">
        <v>1247.94</v>
      </c>
      <c r="Y397" s="534">
        <v>10142666</v>
      </c>
      <c r="Z397" s="357">
        <v>35.723700847915502</v>
      </c>
      <c r="AA397" s="357">
        <v>3</v>
      </c>
      <c r="AB397" s="369" t="s">
        <v>0</v>
      </c>
      <c r="AC397" s="328" t="s">
        <v>298</v>
      </c>
      <c r="AD397" s="328" t="s">
        <v>298</v>
      </c>
      <c r="AE397" s="328" t="s">
        <v>298</v>
      </c>
      <c r="AF397" s="328" t="s">
        <v>298</v>
      </c>
      <c r="AG397" s="328" t="s">
        <v>298</v>
      </c>
      <c r="AH397" s="328" t="s">
        <v>298</v>
      </c>
      <c r="AI397" s="328" t="s">
        <v>298</v>
      </c>
      <c r="AJ397" s="328" t="s">
        <v>298</v>
      </c>
      <c r="AK397" s="328" t="s">
        <v>298</v>
      </c>
      <c r="AL397" s="328" t="s">
        <v>298</v>
      </c>
      <c r="AM397" s="601" t="s">
        <v>298</v>
      </c>
    </row>
    <row r="398" spans="1:39" s="83" customFormat="1" ht="15.75" thickBot="1" x14ac:dyDescent="0.25">
      <c r="A398" s="346" t="s">
        <v>898</v>
      </c>
      <c r="B398" s="400" t="s">
        <v>817</v>
      </c>
      <c r="C398" s="342" t="s">
        <v>948</v>
      </c>
      <c r="D398" s="84"/>
      <c r="E398" s="369">
        <v>59208969</v>
      </c>
      <c r="F398" s="369">
        <v>61711918</v>
      </c>
      <c r="G398" s="328" t="s">
        <v>298</v>
      </c>
      <c r="H398" s="328" t="s">
        <v>298</v>
      </c>
      <c r="I398" s="369">
        <v>59208969</v>
      </c>
      <c r="J398" s="369">
        <v>61711918</v>
      </c>
      <c r="K398" s="540">
        <v>0</v>
      </c>
      <c r="L398" s="540">
        <v>0</v>
      </c>
      <c r="M398" s="328" t="s">
        <v>298</v>
      </c>
      <c r="N398" s="328" t="s">
        <v>298</v>
      </c>
      <c r="O398" s="328" t="s">
        <v>298</v>
      </c>
      <c r="P398" s="328" t="s">
        <v>298</v>
      </c>
      <c r="Q398" s="328" t="s">
        <v>298</v>
      </c>
      <c r="R398" s="328" t="s">
        <v>298</v>
      </c>
      <c r="S398" s="536">
        <v>278054.7</v>
      </c>
      <c r="T398" s="536">
        <v>284161.09999999998</v>
      </c>
      <c r="U398" s="538">
        <v>212.94</v>
      </c>
      <c r="V398" s="538">
        <v>217.17</v>
      </c>
      <c r="W398" s="357">
        <v>212.94</v>
      </c>
      <c r="X398" s="357">
        <v>217.17</v>
      </c>
      <c r="Y398" s="534">
        <v>0</v>
      </c>
      <c r="Z398" s="357">
        <v>0</v>
      </c>
      <c r="AA398" s="357">
        <v>0</v>
      </c>
      <c r="AB398" s="369" t="s">
        <v>0</v>
      </c>
      <c r="AC398" s="328" t="s">
        <v>298</v>
      </c>
      <c r="AD398" s="328" t="s">
        <v>298</v>
      </c>
      <c r="AE398" s="328" t="s">
        <v>298</v>
      </c>
      <c r="AF398" s="328" t="s">
        <v>298</v>
      </c>
      <c r="AG398" s="328" t="s">
        <v>298</v>
      </c>
      <c r="AH398" s="328" t="s">
        <v>298</v>
      </c>
      <c r="AI398" s="328" t="s">
        <v>298</v>
      </c>
      <c r="AJ398" s="328" t="s">
        <v>298</v>
      </c>
      <c r="AK398" s="328" t="s">
        <v>298</v>
      </c>
      <c r="AL398" s="328" t="s">
        <v>298</v>
      </c>
      <c r="AM398" s="601" t="s">
        <v>298</v>
      </c>
    </row>
    <row r="399" spans="1:39" s="83" customFormat="1" ht="15.75" thickBot="1" x14ac:dyDescent="0.25">
      <c r="A399" s="346" t="s">
        <v>142</v>
      </c>
      <c r="B399" s="400" t="s">
        <v>143</v>
      </c>
      <c r="C399" s="342" t="s">
        <v>952</v>
      </c>
      <c r="D399" s="84"/>
      <c r="E399" s="369">
        <v>256499510</v>
      </c>
      <c r="F399" s="369">
        <v>271548659</v>
      </c>
      <c r="G399" s="328" t="s">
        <v>298</v>
      </c>
      <c r="H399" s="328" t="s">
        <v>298</v>
      </c>
      <c r="I399" s="369">
        <v>256499510</v>
      </c>
      <c r="J399" s="369">
        <v>271548659</v>
      </c>
      <c r="K399" s="540">
        <v>558984</v>
      </c>
      <c r="L399" s="540">
        <v>596282</v>
      </c>
      <c r="M399" s="328" t="s">
        <v>298</v>
      </c>
      <c r="N399" s="328" t="s">
        <v>298</v>
      </c>
      <c r="O399" s="328" t="s">
        <v>298</v>
      </c>
      <c r="P399" s="328" t="s">
        <v>298</v>
      </c>
      <c r="Q399" s="328" t="s">
        <v>298</v>
      </c>
      <c r="R399" s="328" t="s">
        <v>298</v>
      </c>
      <c r="S399" s="536">
        <v>224240.3</v>
      </c>
      <c r="T399" s="536">
        <v>228288.07</v>
      </c>
      <c r="U399" s="538">
        <v>1143.8599999999999</v>
      </c>
      <c r="V399" s="538">
        <v>1189.5</v>
      </c>
      <c r="W399" s="357">
        <v>1143.8599999999999</v>
      </c>
      <c r="X399" s="357">
        <v>1189.5</v>
      </c>
      <c r="Y399" s="534">
        <v>5223230</v>
      </c>
      <c r="Z399" s="357">
        <v>22.879995437343702</v>
      </c>
      <c r="AA399" s="357">
        <v>2</v>
      </c>
      <c r="AB399" s="369" t="s">
        <v>0</v>
      </c>
      <c r="AC399" s="328" t="s">
        <v>298</v>
      </c>
      <c r="AD399" s="328" t="s">
        <v>298</v>
      </c>
      <c r="AE399" s="328" t="s">
        <v>298</v>
      </c>
      <c r="AF399" s="328" t="s">
        <v>298</v>
      </c>
      <c r="AG399" s="328" t="s">
        <v>298</v>
      </c>
      <c r="AH399" s="328" t="s">
        <v>298</v>
      </c>
      <c r="AI399" s="328" t="s">
        <v>298</v>
      </c>
      <c r="AJ399" s="328" t="s">
        <v>298</v>
      </c>
      <c r="AK399" s="328" t="s">
        <v>298</v>
      </c>
      <c r="AL399" s="328" t="s">
        <v>298</v>
      </c>
      <c r="AM399" s="601" t="s">
        <v>298</v>
      </c>
    </row>
    <row r="400" spans="1:39" s="83" customFormat="1" ht="15.75" thickBot="1" x14ac:dyDescent="0.25">
      <c r="A400" s="346" t="s">
        <v>144</v>
      </c>
      <c r="B400" s="400" t="s">
        <v>899</v>
      </c>
      <c r="C400" s="342" t="s">
        <v>950</v>
      </c>
      <c r="D400" s="84"/>
      <c r="E400" s="369">
        <v>19001788</v>
      </c>
      <c r="F400" s="369">
        <v>19744323</v>
      </c>
      <c r="G400" s="328" t="s">
        <v>298</v>
      </c>
      <c r="H400" s="328" t="s">
        <v>298</v>
      </c>
      <c r="I400" s="369">
        <v>19001788</v>
      </c>
      <c r="J400" s="369">
        <v>19744323</v>
      </c>
      <c r="K400" s="540">
        <v>0</v>
      </c>
      <c r="L400" s="540">
        <v>0</v>
      </c>
      <c r="M400" s="328" t="s">
        <v>298</v>
      </c>
      <c r="N400" s="328" t="s">
        <v>298</v>
      </c>
      <c r="O400" s="328" t="s">
        <v>298</v>
      </c>
      <c r="P400" s="328" t="s">
        <v>298</v>
      </c>
      <c r="Q400" s="328" t="s">
        <v>298</v>
      </c>
      <c r="R400" s="328" t="s">
        <v>298</v>
      </c>
      <c r="S400" s="536">
        <v>288439.90000000002</v>
      </c>
      <c r="T400" s="536">
        <v>293858.07</v>
      </c>
      <c r="U400" s="538">
        <v>65.88</v>
      </c>
      <c r="V400" s="538">
        <v>67.19</v>
      </c>
      <c r="W400" s="357">
        <v>65.88</v>
      </c>
      <c r="X400" s="357">
        <v>67.19</v>
      </c>
      <c r="Y400" s="534">
        <v>0</v>
      </c>
      <c r="Z400" s="357">
        <v>0</v>
      </c>
      <c r="AA400" s="357">
        <v>0</v>
      </c>
      <c r="AB400" s="369" t="s">
        <v>0</v>
      </c>
      <c r="AC400" s="328" t="s">
        <v>298</v>
      </c>
      <c r="AD400" s="328" t="s">
        <v>298</v>
      </c>
      <c r="AE400" s="328" t="s">
        <v>298</v>
      </c>
      <c r="AF400" s="328" t="s">
        <v>298</v>
      </c>
      <c r="AG400" s="328" t="s">
        <v>298</v>
      </c>
      <c r="AH400" s="328" t="s">
        <v>298</v>
      </c>
      <c r="AI400" s="328" t="s">
        <v>298</v>
      </c>
      <c r="AJ400" s="328" t="s">
        <v>298</v>
      </c>
      <c r="AK400" s="328" t="s">
        <v>298</v>
      </c>
      <c r="AL400" s="328" t="s">
        <v>298</v>
      </c>
      <c r="AM400" s="601" t="s">
        <v>298</v>
      </c>
    </row>
    <row r="401" spans="1:39" s="83" customFormat="1" ht="15.75" thickBot="1" x14ac:dyDescent="0.25">
      <c r="A401" s="346" t="s">
        <v>900</v>
      </c>
      <c r="B401" s="400" t="s">
        <v>831</v>
      </c>
      <c r="C401" s="342" t="s">
        <v>948</v>
      </c>
      <c r="D401" s="84"/>
      <c r="E401" s="369">
        <v>62591252</v>
      </c>
      <c r="F401" s="369">
        <v>65036668</v>
      </c>
      <c r="G401" s="328" t="s">
        <v>298</v>
      </c>
      <c r="H401" s="328" t="s">
        <v>298</v>
      </c>
      <c r="I401" s="369">
        <v>62591252</v>
      </c>
      <c r="J401" s="369">
        <v>65036668</v>
      </c>
      <c r="K401" s="540">
        <v>0</v>
      </c>
      <c r="L401" s="540">
        <v>0</v>
      </c>
      <c r="M401" s="328" t="s">
        <v>298</v>
      </c>
      <c r="N401" s="328" t="s">
        <v>298</v>
      </c>
      <c r="O401" s="328" t="s">
        <v>298</v>
      </c>
      <c r="P401" s="328" t="s">
        <v>298</v>
      </c>
      <c r="Q401" s="328" t="s">
        <v>298</v>
      </c>
      <c r="R401" s="328" t="s">
        <v>298</v>
      </c>
      <c r="S401" s="536">
        <v>288438.92</v>
      </c>
      <c r="T401" s="536">
        <v>293858.07</v>
      </c>
      <c r="U401" s="538">
        <v>217</v>
      </c>
      <c r="V401" s="538">
        <v>221.32</v>
      </c>
      <c r="W401" s="357">
        <v>217</v>
      </c>
      <c r="X401" s="357">
        <v>221.32</v>
      </c>
      <c r="Y401" s="534">
        <v>0</v>
      </c>
      <c r="Z401" s="357">
        <v>0</v>
      </c>
      <c r="AA401" s="357">
        <v>0</v>
      </c>
      <c r="AB401" s="369" t="s">
        <v>0</v>
      </c>
      <c r="AC401" s="328" t="s">
        <v>298</v>
      </c>
      <c r="AD401" s="328" t="s">
        <v>298</v>
      </c>
      <c r="AE401" s="328" t="s">
        <v>298</v>
      </c>
      <c r="AF401" s="328" t="s">
        <v>298</v>
      </c>
      <c r="AG401" s="328" t="s">
        <v>298</v>
      </c>
      <c r="AH401" s="328" t="s">
        <v>298</v>
      </c>
      <c r="AI401" s="328" t="s">
        <v>298</v>
      </c>
      <c r="AJ401" s="328" t="s">
        <v>298</v>
      </c>
      <c r="AK401" s="328" t="s">
        <v>298</v>
      </c>
      <c r="AL401" s="328" t="s">
        <v>298</v>
      </c>
      <c r="AM401" s="601" t="s">
        <v>298</v>
      </c>
    </row>
    <row r="402" spans="1:39" s="83" customFormat="1" ht="15.75" thickBot="1" x14ac:dyDescent="0.25">
      <c r="A402" s="346" t="s">
        <v>140</v>
      </c>
      <c r="B402" s="400" t="s">
        <v>141</v>
      </c>
      <c r="C402" s="342" t="s">
        <v>952</v>
      </c>
      <c r="D402" s="84"/>
      <c r="E402" s="369">
        <v>254422521</v>
      </c>
      <c r="F402" s="369">
        <v>273368434.61000001</v>
      </c>
      <c r="G402" s="328" t="s">
        <v>298</v>
      </c>
      <c r="H402" s="328" t="s">
        <v>298</v>
      </c>
      <c r="I402" s="369">
        <v>254422521</v>
      </c>
      <c r="J402" s="369">
        <v>273368434.61000001</v>
      </c>
      <c r="K402" s="540">
        <v>649136.79</v>
      </c>
      <c r="L402" s="540">
        <v>652904</v>
      </c>
      <c r="M402" s="328" t="s">
        <v>298</v>
      </c>
      <c r="N402" s="328" t="s">
        <v>298</v>
      </c>
      <c r="O402" s="328" t="s">
        <v>298</v>
      </c>
      <c r="P402" s="328" t="s">
        <v>298</v>
      </c>
      <c r="Q402" s="328" t="s">
        <v>298</v>
      </c>
      <c r="R402" s="328" t="s">
        <v>298</v>
      </c>
      <c r="S402" s="536">
        <v>228951.65</v>
      </c>
      <c r="T402" s="536">
        <v>234331.2</v>
      </c>
      <c r="U402" s="538">
        <v>1111.25</v>
      </c>
      <c r="V402" s="538">
        <v>1166.5899999999999</v>
      </c>
      <c r="W402" s="357">
        <v>1111.25</v>
      </c>
      <c r="X402" s="357">
        <v>1166.5899999999999</v>
      </c>
      <c r="Y402" s="534">
        <v>7812602.21</v>
      </c>
      <c r="Z402" s="357">
        <v>33.340000008534929</v>
      </c>
      <c r="AA402" s="357">
        <v>3</v>
      </c>
      <c r="AB402" s="369" t="s">
        <v>0</v>
      </c>
      <c r="AC402" s="328" t="s">
        <v>298</v>
      </c>
      <c r="AD402" s="328" t="s">
        <v>298</v>
      </c>
      <c r="AE402" s="328" t="s">
        <v>298</v>
      </c>
      <c r="AF402" s="328" t="s">
        <v>298</v>
      </c>
      <c r="AG402" s="328" t="s">
        <v>298</v>
      </c>
      <c r="AH402" s="328" t="s">
        <v>298</v>
      </c>
      <c r="AI402" s="328" t="s">
        <v>298</v>
      </c>
      <c r="AJ402" s="328" t="s">
        <v>298</v>
      </c>
      <c r="AK402" s="328" t="s">
        <v>298</v>
      </c>
      <c r="AL402" s="328" t="s">
        <v>298</v>
      </c>
      <c r="AM402" s="601" t="s">
        <v>298</v>
      </c>
    </row>
    <row r="403" spans="1:39" s="83" customFormat="1" ht="15.75" thickBot="1" x14ac:dyDescent="0.25">
      <c r="A403" s="346" t="s">
        <v>901</v>
      </c>
      <c r="B403" s="400" t="s">
        <v>829</v>
      </c>
      <c r="C403" s="342" t="s">
        <v>948</v>
      </c>
      <c r="D403" s="84"/>
      <c r="E403" s="369">
        <v>46925932</v>
      </c>
      <c r="F403" s="369">
        <v>48984533</v>
      </c>
      <c r="G403" s="328" t="s">
        <v>298</v>
      </c>
      <c r="H403" s="328" t="s">
        <v>298</v>
      </c>
      <c r="I403" s="369">
        <v>46925932</v>
      </c>
      <c r="J403" s="369">
        <v>48984533</v>
      </c>
      <c r="K403" s="540">
        <v>0</v>
      </c>
      <c r="L403" s="540">
        <v>0</v>
      </c>
      <c r="M403" s="328" t="s">
        <v>298</v>
      </c>
      <c r="N403" s="328" t="s">
        <v>298</v>
      </c>
      <c r="O403" s="328" t="s">
        <v>298</v>
      </c>
      <c r="P403" s="328" t="s">
        <v>298</v>
      </c>
      <c r="Q403" s="328" t="s">
        <v>298</v>
      </c>
      <c r="R403" s="328" t="s">
        <v>298</v>
      </c>
      <c r="S403" s="536">
        <v>228951.66</v>
      </c>
      <c r="T403" s="536">
        <v>234330.9</v>
      </c>
      <c r="U403" s="538">
        <v>204.96</v>
      </c>
      <c r="V403" s="538">
        <v>209.04</v>
      </c>
      <c r="W403" s="357">
        <v>204.96</v>
      </c>
      <c r="X403" s="357">
        <v>209.04</v>
      </c>
      <c r="Y403" s="534">
        <v>0</v>
      </c>
      <c r="Z403" s="357">
        <v>0</v>
      </c>
      <c r="AA403" s="357">
        <v>0</v>
      </c>
      <c r="AB403" s="369" t="s">
        <v>0</v>
      </c>
      <c r="AC403" s="328" t="s">
        <v>298</v>
      </c>
      <c r="AD403" s="328" t="s">
        <v>298</v>
      </c>
      <c r="AE403" s="328" t="s">
        <v>298</v>
      </c>
      <c r="AF403" s="328" t="s">
        <v>298</v>
      </c>
      <c r="AG403" s="328" t="s">
        <v>298</v>
      </c>
      <c r="AH403" s="328" t="s">
        <v>298</v>
      </c>
      <c r="AI403" s="328" t="s">
        <v>298</v>
      </c>
      <c r="AJ403" s="328" t="s">
        <v>298</v>
      </c>
      <c r="AK403" s="328" t="s">
        <v>298</v>
      </c>
      <c r="AL403" s="328" t="s">
        <v>298</v>
      </c>
      <c r="AM403" s="601" t="s">
        <v>298</v>
      </c>
    </row>
    <row r="404" spans="1:39" s="83" customFormat="1" ht="15.75" thickBot="1" x14ac:dyDescent="0.25">
      <c r="A404" s="346" t="s">
        <v>902</v>
      </c>
      <c r="B404" s="400" t="s">
        <v>839</v>
      </c>
      <c r="C404" s="342" t="s">
        <v>948</v>
      </c>
      <c r="D404" s="84"/>
      <c r="E404" s="369">
        <v>34947387</v>
      </c>
      <c r="F404" s="369">
        <v>37517506.68</v>
      </c>
      <c r="G404" s="328" t="s">
        <v>298</v>
      </c>
      <c r="H404" s="328" t="s">
        <v>298</v>
      </c>
      <c r="I404" s="369">
        <v>34947387</v>
      </c>
      <c r="J404" s="369">
        <v>37517506.68</v>
      </c>
      <c r="K404" s="540">
        <v>0</v>
      </c>
      <c r="L404" s="540">
        <v>0</v>
      </c>
      <c r="M404" s="328" t="s">
        <v>298</v>
      </c>
      <c r="N404" s="328" t="s">
        <v>298</v>
      </c>
      <c r="O404" s="328" t="s">
        <v>298</v>
      </c>
      <c r="P404" s="328" t="s">
        <v>298</v>
      </c>
      <c r="Q404" s="328" t="s">
        <v>298</v>
      </c>
      <c r="R404" s="328" t="s">
        <v>298</v>
      </c>
      <c r="S404" s="536">
        <v>374449.66</v>
      </c>
      <c r="T404" s="536">
        <v>381546.9</v>
      </c>
      <c r="U404" s="538">
        <v>93.33</v>
      </c>
      <c r="V404" s="538">
        <v>98.33</v>
      </c>
      <c r="W404" s="357">
        <v>93.33</v>
      </c>
      <c r="X404" s="357">
        <v>98.33</v>
      </c>
      <c r="Y404" s="534">
        <v>0</v>
      </c>
      <c r="Z404" s="357">
        <v>0</v>
      </c>
      <c r="AA404" s="357">
        <v>0</v>
      </c>
      <c r="AB404" s="369" t="s">
        <v>0</v>
      </c>
      <c r="AC404" s="328" t="s">
        <v>298</v>
      </c>
      <c r="AD404" s="328" t="s">
        <v>298</v>
      </c>
      <c r="AE404" s="328" t="s">
        <v>298</v>
      </c>
      <c r="AF404" s="328" t="s">
        <v>298</v>
      </c>
      <c r="AG404" s="328" t="s">
        <v>298</v>
      </c>
      <c r="AH404" s="328" t="s">
        <v>298</v>
      </c>
      <c r="AI404" s="328" t="s">
        <v>298</v>
      </c>
      <c r="AJ404" s="328" t="s">
        <v>298</v>
      </c>
      <c r="AK404" s="328" t="s">
        <v>298</v>
      </c>
      <c r="AL404" s="328" t="s">
        <v>298</v>
      </c>
      <c r="AM404" s="601" t="s">
        <v>298</v>
      </c>
    </row>
    <row r="405" spans="1:39" s="83" customFormat="1" ht="15.75" thickBot="1" x14ac:dyDescent="0.25">
      <c r="A405" s="346" t="s">
        <v>79</v>
      </c>
      <c r="B405" s="400" t="s">
        <v>80</v>
      </c>
      <c r="C405" s="342" t="s">
        <v>952</v>
      </c>
      <c r="D405" s="84"/>
      <c r="E405" s="369">
        <v>310452440</v>
      </c>
      <c r="F405" s="369">
        <v>330416831</v>
      </c>
      <c r="G405" s="328" t="s">
        <v>298</v>
      </c>
      <c r="H405" s="328" t="s">
        <v>298</v>
      </c>
      <c r="I405" s="369">
        <v>310452440</v>
      </c>
      <c r="J405" s="369">
        <v>330416831</v>
      </c>
      <c r="K405" s="540">
        <v>275523</v>
      </c>
      <c r="L405" s="540">
        <v>280048</v>
      </c>
      <c r="M405" s="328" t="s">
        <v>298</v>
      </c>
      <c r="N405" s="328" t="s">
        <v>298</v>
      </c>
      <c r="O405" s="328" t="s">
        <v>298</v>
      </c>
      <c r="P405" s="328" t="s">
        <v>298</v>
      </c>
      <c r="Q405" s="328" t="s">
        <v>298</v>
      </c>
      <c r="R405" s="328" t="s">
        <v>298</v>
      </c>
      <c r="S405" s="536">
        <v>240537.74</v>
      </c>
      <c r="T405" s="536">
        <v>244396.57</v>
      </c>
      <c r="U405" s="538">
        <v>1290.6600000000001</v>
      </c>
      <c r="V405" s="538">
        <v>1351.97</v>
      </c>
      <c r="W405" s="357">
        <v>1290.6600000000001</v>
      </c>
      <c r="X405" s="357">
        <v>1351.97</v>
      </c>
      <c r="Y405" s="534">
        <v>9463035</v>
      </c>
      <c r="Z405" s="357">
        <v>38.719999220938327</v>
      </c>
      <c r="AA405" s="357">
        <v>3</v>
      </c>
      <c r="AB405" s="369" t="s">
        <v>0</v>
      </c>
      <c r="AC405" s="328" t="s">
        <v>298</v>
      </c>
      <c r="AD405" s="328" t="s">
        <v>298</v>
      </c>
      <c r="AE405" s="328" t="s">
        <v>298</v>
      </c>
      <c r="AF405" s="328" t="s">
        <v>298</v>
      </c>
      <c r="AG405" s="328" t="s">
        <v>298</v>
      </c>
      <c r="AH405" s="328" t="s">
        <v>298</v>
      </c>
      <c r="AI405" s="328" t="s">
        <v>298</v>
      </c>
      <c r="AJ405" s="328" t="s">
        <v>298</v>
      </c>
      <c r="AK405" s="328" t="s">
        <v>298</v>
      </c>
      <c r="AL405" s="328" t="s">
        <v>298</v>
      </c>
      <c r="AM405" s="601" t="s">
        <v>298</v>
      </c>
    </row>
    <row r="406" spans="1:39" s="83" customFormat="1" ht="15.75" thickBot="1" x14ac:dyDescent="0.25">
      <c r="A406" s="346" t="s">
        <v>81</v>
      </c>
      <c r="B406" s="400" t="s">
        <v>903</v>
      </c>
      <c r="C406" s="342" t="s">
        <v>950</v>
      </c>
      <c r="D406" s="84"/>
      <c r="E406" s="369">
        <v>22349132</v>
      </c>
      <c r="F406" s="369">
        <v>23171596</v>
      </c>
      <c r="G406" s="328" t="s">
        <v>298</v>
      </c>
      <c r="H406" s="328" t="s">
        <v>298</v>
      </c>
      <c r="I406" s="369">
        <v>22349132</v>
      </c>
      <c r="J406" s="369">
        <v>23171596</v>
      </c>
      <c r="K406" s="540">
        <v>0</v>
      </c>
      <c r="L406" s="540">
        <v>0</v>
      </c>
      <c r="M406" s="328" t="s">
        <v>298</v>
      </c>
      <c r="N406" s="328" t="s">
        <v>298</v>
      </c>
      <c r="O406" s="328" t="s">
        <v>298</v>
      </c>
      <c r="P406" s="328" t="s">
        <v>298</v>
      </c>
      <c r="Q406" s="328" t="s">
        <v>298</v>
      </c>
      <c r="R406" s="328" t="s">
        <v>298</v>
      </c>
      <c r="S406" s="536">
        <v>302628.7</v>
      </c>
      <c r="T406" s="536">
        <v>307764.59000000003</v>
      </c>
      <c r="U406" s="538">
        <v>73.849999999999994</v>
      </c>
      <c r="V406" s="538">
        <v>75.290000000000006</v>
      </c>
      <c r="W406" s="357">
        <v>73.849999999999994</v>
      </c>
      <c r="X406" s="357">
        <v>75.290000000000006</v>
      </c>
      <c r="Y406" s="534">
        <v>0</v>
      </c>
      <c r="Z406" s="357">
        <v>0</v>
      </c>
      <c r="AA406" s="357">
        <v>0</v>
      </c>
      <c r="AB406" s="369" t="s">
        <v>0</v>
      </c>
      <c r="AC406" s="328" t="s">
        <v>298</v>
      </c>
      <c r="AD406" s="328" t="s">
        <v>298</v>
      </c>
      <c r="AE406" s="328" t="s">
        <v>298</v>
      </c>
      <c r="AF406" s="328" t="s">
        <v>298</v>
      </c>
      <c r="AG406" s="328" t="s">
        <v>298</v>
      </c>
      <c r="AH406" s="328" t="s">
        <v>298</v>
      </c>
      <c r="AI406" s="328" t="s">
        <v>298</v>
      </c>
      <c r="AJ406" s="328" t="s">
        <v>298</v>
      </c>
      <c r="AK406" s="328" t="s">
        <v>298</v>
      </c>
      <c r="AL406" s="328" t="s">
        <v>298</v>
      </c>
      <c r="AM406" s="601" t="s">
        <v>298</v>
      </c>
    </row>
    <row r="407" spans="1:39" s="83" customFormat="1" ht="15.75" thickBot="1" x14ac:dyDescent="0.25">
      <c r="A407" s="346" t="s">
        <v>904</v>
      </c>
      <c r="B407" s="400" t="s">
        <v>790</v>
      </c>
      <c r="C407" s="342" t="s">
        <v>948</v>
      </c>
      <c r="D407" s="84"/>
      <c r="E407" s="369">
        <v>54445936.609999999</v>
      </c>
      <c r="F407" s="369">
        <v>56450177</v>
      </c>
      <c r="G407" s="328" t="s">
        <v>298</v>
      </c>
      <c r="H407" s="328" t="s">
        <v>298</v>
      </c>
      <c r="I407" s="369">
        <v>54445936.609999999</v>
      </c>
      <c r="J407" s="369">
        <v>56450177</v>
      </c>
      <c r="K407" s="540">
        <v>0</v>
      </c>
      <c r="L407" s="540">
        <v>0</v>
      </c>
      <c r="M407" s="328" t="s">
        <v>298</v>
      </c>
      <c r="N407" s="328" t="s">
        <v>298</v>
      </c>
      <c r="O407" s="328" t="s">
        <v>298</v>
      </c>
      <c r="P407" s="328" t="s">
        <v>298</v>
      </c>
      <c r="Q407" s="328" t="s">
        <v>298</v>
      </c>
      <c r="R407" s="328" t="s">
        <v>298</v>
      </c>
      <c r="S407" s="536">
        <v>302628.74</v>
      </c>
      <c r="T407" s="536">
        <v>307764</v>
      </c>
      <c r="U407" s="538">
        <v>179.91</v>
      </c>
      <c r="V407" s="538">
        <v>183.42</v>
      </c>
      <c r="W407" s="357">
        <v>179.91</v>
      </c>
      <c r="X407" s="357">
        <v>183.42</v>
      </c>
      <c r="Y407" s="534">
        <v>0</v>
      </c>
      <c r="Z407" s="357">
        <v>0</v>
      </c>
      <c r="AA407" s="357">
        <v>0</v>
      </c>
      <c r="AB407" s="369" t="s">
        <v>0</v>
      </c>
      <c r="AC407" s="328" t="s">
        <v>298</v>
      </c>
      <c r="AD407" s="328" t="s">
        <v>298</v>
      </c>
      <c r="AE407" s="328" t="s">
        <v>298</v>
      </c>
      <c r="AF407" s="328" t="s">
        <v>298</v>
      </c>
      <c r="AG407" s="328" t="s">
        <v>298</v>
      </c>
      <c r="AH407" s="328" t="s">
        <v>298</v>
      </c>
      <c r="AI407" s="328" t="s">
        <v>298</v>
      </c>
      <c r="AJ407" s="328" t="s">
        <v>298</v>
      </c>
      <c r="AK407" s="328" t="s">
        <v>298</v>
      </c>
      <c r="AL407" s="328" t="s">
        <v>298</v>
      </c>
      <c r="AM407" s="601" t="s">
        <v>298</v>
      </c>
    </row>
    <row r="408" spans="1:39" s="83" customFormat="1" ht="15.75" thickBot="1" x14ac:dyDescent="0.25">
      <c r="A408" s="346" t="s">
        <v>698</v>
      </c>
      <c r="B408" s="400" t="s">
        <v>699</v>
      </c>
      <c r="C408" s="342" t="s">
        <v>952</v>
      </c>
      <c r="D408" s="84"/>
      <c r="E408" s="369">
        <v>305896875</v>
      </c>
      <c r="F408" s="369">
        <v>328064005</v>
      </c>
      <c r="G408" s="328" t="s">
        <v>298</v>
      </c>
      <c r="H408" s="328" t="s">
        <v>298</v>
      </c>
      <c r="I408" s="369">
        <v>305896875</v>
      </c>
      <c r="J408" s="369">
        <v>328064005</v>
      </c>
      <c r="K408" s="540">
        <v>540893</v>
      </c>
      <c r="L408" s="540">
        <v>551390</v>
      </c>
      <c r="M408" s="328" t="s">
        <v>298</v>
      </c>
      <c r="N408" s="328" t="s">
        <v>298</v>
      </c>
      <c r="O408" s="328" t="s">
        <v>298</v>
      </c>
      <c r="P408" s="328" t="s">
        <v>298</v>
      </c>
      <c r="Q408" s="328" t="s">
        <v>298</v>
      </c>
      <c r="R408" s="328" t="s">
        <v>298</v>
      </c>
      <c r="S408" s="536">
        <v>238676.1</v>
      </c>
      <c r="T408" s="536">
        <v>243806.8</v>
      </c>
      <c r="U408" s="538">
        <v>1281.6400000000001</v>
      </c>
      <c r="V408" s="538">
        <v>1345.59</v>
      </c>
      <c r="W408" s="357">
        <v>1281.6400000000001</v>
      </c>
      <c r="X408" s="357">
        <v>1345.59</v>
      </c>
      <c r="Y408" s="534">
        <v>9371933.3399999999</v>
      </c>
      <c r="Z408" s="357">
        <v>38.439999786716371</v>
      </c>
      <c r="AA408" s="357">
        <v>3</v>
      </c>
      <c r="AB408" s="369" t="s">
        <v>0</v>
      </c>
      <c r="AC408" s="328" t="s">
        <v>298</v>
      </c>
      <c r="AD408" s="328" t="s">
        <v>298</v>
      </c>
      <c r="AE408" s="328" t="s">
        <v>298</v>
      </c>
      <c r="AF408" s="328" t="s">
        <v>298</v>
      </c>
      <c r="AG408" s="328" t="s">
        <v>298</v>
      </c>
      <c r="AH408" s="328" t="s">
        <v>298</v>
      </c>
      <c r="AI408" s="328" t="s">
        <v>298</v>
      </c>
      <c r="AJ408" s="328" t="s">
        <v>298</v>
      </c>
      <c r="AK408" s="328" t="s">
        <v>298</v>
      </c>
      <c r="AL408" s="328" t="s">
        <v>298</v>
      </c>
      <c r="AM408" s="601" t="s">
        <v>298</v>
      </c>
    </row>
    <row r="409" spans="1:39" s="83" customFormat="1" ht="15.75" thickBot="1" x14ac:dyDescent="0.25">
      <c r="A409" s="346" t="s">
        <v>722</v>
      </c>
      <c r="B409" s="400" t="s">
        <v>905</v>
      </c>
      <c r="C409" s="342" t="s">
        <v>950</v>
      </c>
      <c r="D409" s="84"/>
      <c r="E409" s="369">
        <v>14285986</v>
      </c>
      <c r="F409" s="369">
        <v>14667492</v>
      </c>
      <c r="G409" s="328" t="s">
        <v>298</v>
      </c>
      <c r="H409" s="328" t="s">
        <v>298</v>
      </c>
      <c r="I409" s="369">
        <v>14285986</v>
      </c>
      <c r="J409" s="369">
        <v>14667492</v>
      </c>
      <c r="K409" s="540">
        <v>0</v>
      </c>
      <c r="L409" s="540">
        <v>0</v>
      </c>
      <c r="M409" s="328" t="s">
        <v>298</v>
      </c>
      <c r="N409" s="328" t="s">
        <v>298</v>
      </c>
      <c r="O409" s="328" t="s">
        <v>298</v>
      </c>
      <c r="P409" s="328" t="s">
        <v>298</v>
      </c>
      <c r="Q409" s="328" t="s">
        <v>298</v>
      </c>
      <c r="R409" s="328" t="s">
        <v>298</v>
      </c>
      <c r="S409" s="536">
        <v>151897.78</v>
      </c>
      <c r="T409" s="536">
        <v>155178.70000000001</v>
      </c>
      <c r="U409" s="538">
        <v>94.05</v>
      </c>
      <c r="V409" s="538">
        <v>94.52</v>
      </c>
      <c r="W409" s="357">
        <v>94.05</v>
      </c>
      <c r="X409" s="357">
        <v>94.52</v>
      </c>
      <c r="Y409" s="534">
        <v>0</v>
      </c>
      <c r="Z409" s="357">
        <v>0</v>
      </c>
      <c r="AA409" s="357">
        <v>0</v>
      </c>
      <c r="AB409" s="369" t="s">
        <v>0</v>
      </c>
      <c r="AC409" s="328" t="s">
        <v>298</v>
      </c>
      <c r="AD409" s="328" t="s">
        <v>298</v>
      </c>
      <c r="AE409" s="328" t="s">
        <v>298</v>
      </c>
      <c r="AF409" s="328" t="s">
        <v>298</v>
      </c>
      <c r="AG409" s="328" t="s">
        <v>298</v>
      </c>
      <c r="AH409" s="328" t="s">
        <v>298</v>
      </c>
      <c r="AI409" s="328" t="s">
        <v>298</v>
      </c>
      <c r="AJ409" s="328" t="s">
        <v>298</v>
      </c>
      <c r="AK409" s="328" t="s">
        <v>298</v>
      </c>
      <c r="AL409" s="328" t="s">
        <v>298</v>
      </c>
      <c r="AM409" s="601" t="s">
        <v>298</v>
      </c>
    </row>
    <row r="410" spans="1:39" s="83" customFormat="1" ht="15.75" thickBot="1" x14ac:dyDescent="0.25">
      <c r="A410" s="346" t="s">
        <v>154</v>
      </c>
      <c r="B410" s="400" t="s">
        <v>155</v>
      </c>
      <c r="C410" s="342" t="s">
        <v>952</v>
      </c>
      <c r="D410" s="84"/>
      <c r="E410" s="369">
        <v>203716000</v>
      </c>
      <c r="F410" s="369">
        <v>216791700</v>
      </c>
      <c r="G410" s="328" t="s">
        <v>298</v>
      </c>
      <c r="H410" s="328" t="s">
        <v>298</v>
      </c>
      <c r="I410" s="369">
        <v>203716000</v>
      </c>
      <c r="J410" s="369">
        <v>216791700</v>
      </c>
      <c r="K410" s="540">
        <v>0</v>
      </c>
      <c r="L410" s="540">
        <v>0</v>
      </c>
      <c r="M410" s="328" t="s">
        <v>298</v>
      </c>
      <c r="N410" s="328" t="s">
        <v>298</v>
      </c>
      <c r="O410" s="328" t="s">
        <v>298</v>
      </c>
      <c r="P410" s="328" t="s">
        <v>298</v>
      </c>
      <c r="Q410" s="328" t="s">
        <v>298</v>
      </c>
      <c r="R410" s="328" t="s">
        <v>298</v>
      </c>
      <c r="S410" s="536">
        <v>188339.89</v>
      </c>
      <c r="T410" s="536">
        <v>192739.7</v>
      </c>
      <c r="U410" s="538">
        <v>1081.6400000000001</v>
      </c>
      <c r="V410" s="538">
        <v>1124.79</v>
      </c>
      <c r="W410" s="357">
        <v>1081.6400000000001</v>
      </c>
      <c r="X410" s="357">
        <v>1124.79</v>
      </c>
      <c r="Y410" s="534">
        <v>4169000</v>
      </c>
      <c r="Z410" s="357">
        <v>21.630209033219412</v>
      </c>
      <c r="AA410" s="357">
        <v>2</v>
      </c>
      <c r="AB410" s="369" t="s">
        <v>0</v>
      </c>
      <c r="AC410" s="328" t="s">
        <v>298</v>
      </c>
      <c r="AD410" s="328" t="s">
        <v>298</v>
      </c>
      <c r="AE410" s="328" t="s">
        <v>298</v>
      </c>
      <c r="AF410" s="328" t="s">
        <v>298</v>
      </c>
      <c r="AG410" s="328" t="s">
        <v>298</v>
      </c>
      <c r="AH410" s="328" t="s">
        <v>298</v>
      </c>
      <c r="AI410" s="328" t="s">
        <v>298</v>
      </c>
      <c r="AJ410" s="328" t="s">
        <v>298</v>
      </c>
      <c r="AK410" s="328" t="s">
        <v>298</v>
      </c>
      <c r="AL410" s="328" t="s">
        <v>298</v>
      </c>
      <c r="AM410" s="601" t="s">
        <v>298</v>
      </c>
    </row>
    <row r="411" spans="1:39" s="83" customFormat="1" ht="15.75" thickBot="1" x14ac:dyDescent="0.25">
      <c r="A411" s="346" t="s">
        <v>703</v>
      </c>
      <c r="B411" s="400" t="s">
        <v>906</v>
      </c>
      <c r="C411" s="342" t="s">
        <v>955</v>
      </c>
      <c r="D411" s="84"/>
      <c r="E411" s="369">
        <v>22771253</v>
      </c>
      <c r="F411" s="369">
        <v>23682305</v>
      </c>
      <c r="G411" s="328" t="s">
        <v>298</v>
      </c>
      <c r="H411" s="328" t="s">
        <v>298</v>
      </c>
      <c r="I411" s="369">
        <v>22771253</v>
      </c>
      <c r="J411" s="369">
        <v>23682305</v>
      </c>
      <c r="K411" s="540">
        <v>0</v>
      </c>
      <c r="L411" s="540">
        <v>0</v>
      </c>
      <c r="M411" s="328" t="s">
        <v>298</v>
      </c>
      <c r="N411" s="328" t="s">
        <v>298</v>
      </c>
      <c r="O411" s="328" t="s">
        <v>298</v>
      </c>
      <c r="P411" s="328" t="s">
        <v>298</v>
      </c>
      <c r="Q411" s="328" t="s">
        <v>298</v>
      </c>
      <c r="R411" s="328" t="s">
        <v>298</v>
      </c>
      <c r="S411" s="536">
        <v>336703.4</v>
      </c>
      <c r="T411" s="536">
        <v>343420.9</v>
      </c>
      <c r="U411" s="538">
        <v>67.63</v>
      </c>
      <c r="V411" s="538">
        <v>68.959999999999994</v>
      </c>
      <c r="W411" s="357">
        <v>67.63</v>
      </c>
      <c r="X411" s="357">
        <v>68.959999999999994</v>
      </c>
      <c r="Y411" s="534">
        <v>0</v>
      </c>
      <c r="Z411" s="357">
        <v>0</v>
      </c>
      <c r="AA411" s="357">
        <v>0</v>
      </c>
      <c r="AB411" s="369" t="s">
        <v>0</v>
      </c>
      <c r="AC411" s="328" t="s">
        <v>298</v>
      </c>
      <c r="AD411" s="328" t="s">
        <v>298</v>
      </c>
      <c r="AE411" s="328" t="s">
        <v>298</v>
      </c>
      <c r="AF411" s="328" t="s">
        <v>298</v>
      </c>
      <c r="AG411" s="328" t="s">
        <v>298</v>
      </c>
      <c r="AH411" s="328" t="s">
        <v>298</v>
      </c>
      <c r="AI411" s="328" t="s">
        <v>298</v>
      </c>
      <c r="AJ411" s="328" t="s">
        <v>298</v>
      </c>
      <c r="AK411" s="328" t="s">
        <v>298</v>
      </c>
      <c r="AL411" s="328" t="s">
        <v>298</v>
      </c>
      <c r="AM411" s="601" t="s">
        <v>298</v>
      </c>
    </row>
    <row r="412" spans="1:39" s="83" customFormat="1" ht="15.75" thickBot="1" x14ac:dyDescent="0.25">
      <c r="A412" s="346" t="s">
        <v>907</v>
      </c>
      <c r="B412" s="400" t="s">
        <v>797</v>
      </c>
      <c r="C412" s="342" t="s">
        <v>948</v>
      </c>
      <c r="D412" s="84"/>
      <c r="E412" s="369">
        <v>51569498</v>
      </c>
      <c r="F412" s="369">
        <v>54315452</v>
      </c>
      <c r="G412" s="328" t="s">
        <v>298</v>
      </c>
      <c r="H412" s="328" t="s">
        <v>298</v>
      </c>
      <c r="I412" s="369">
        <v>51569498</v>
      </c>
      <c r="J412" s="369">
        <v>54315452</v>
      </c>
      <c r="K412" s="540">
        <v>0</v>
      </c>
      <c r="L412" s="540">
        <v>0</v>
      </c>
      <c r="M412" s="328" t="s">
        <v>298</v>
      </c>
      <c r="N412" s="328" t="s">
        <v>298</v>
      </c>
      <c r="O412" s="328" t="s">
        <v>298</v>
      </c>
      <c r="P412" s="328" t="s">
        <v>298</v>
      </c>
      <c r="Q412" s="328" t="s">
        <v>298</v>
      </c>
      <c r="R412" s="328" t="s">
        <v>298</v>
      </c>
      <c r="S412" s="536">
        <v>336703.44</v>
      </c>
      <c r="T412" s="536">
        <v>343420.92</v>
      </c>
      <c r="U412" s="538">
        <v>153.16</v>
      </c>
      <c r="V412" s="538">
        <v>158.16</v>
      </c>
      <c r="W412" s="357">
        <v>153.16</v>
      </c>
      <c r="X412" s="357">
        <v>158.16</v>
      </c>
      <c r="Y412" s="534">
        <v>0</v>
      </c>
      <c r="Z412" s="357">
        <v>0</v>
      </c>
      <c r="AA412" s="357">
        <v>0</v>
      </c>
      <c r="AB412" s="369" t="s">
        <v>0</v>
      </c>
      <c r="AC412" s="328" t="s">
        <v>298</v>
      </c>
      <c r="AD412" s="328" t="s">
        <v>298</v>
      </c>
      <c r="AE412" s="328" t="s">
        <v>298</v>
      </c>
      <c r="AF412" s="328" t="s">
        <v>298</v>
      </c>
      <c r="AG412" s="328" t="s">
        <v>298</v>
      </c>
      <c r="AH412" s="328" t="s">
        <v>298</v>
      </c>
      <c r="AI412" s="328" t="s">
        <v>298</v>
      </c>
      <c r="AJ412" s="328" t="s">
        <v>298</v>
      </c>
      <c r="AK412" s="328" t="s">
        <v>298</v>
      </c>
      <c r="AL412" s="328" t="s">
        <v>298</v>
      </c>
      <c r="AM412" s="601" t="s">
        <v>298</v>
      </c>
    </row>
    <row r="413" spans="1:39" s="83" customFormat="1" ht="15.75" thickBot="1" x14ac:dyDescent="0.25">
      <c r="A413" s="346" t="s">
        <v>160</v>
      </c>
      <c r="B413" s="400" t="s">
        <v>161</v>
      </c>
      <c r="C413" s="342" t="s">
        <v>952</v>
      </c>
      <c r="D413" s="84"/>
      <c r="E413" s="369">
        <v>293874000</v>
      </c>
      <c r="F413" s="369">
        <v>312826000</v>
      </c>
      <c r="G413" s="328" t="s">
        <v>298</v>
      </c>
      <c r="H413" s="328" t="s">
        <v>298</v>
      </c>
      <c r="I413" s="369">
        <v>293874000</v>
      </c>
      <c r="J413" s="369">
        <v>312826000</v>
      </c>
      <c r="K413" s="540">
        <v>0</v>
      </c>
      <c r="L413" s="540">
        <v>0</v>
      </c>
      <c r="M413" s="328" t="s">
        <v>298</v>
      </c>
      <c r="N413" s="328" t="s">
        <v>298</v>
      </c>
      <c r="O413" s="328" t="s">
        <v>298</v>
      </c>
      <c r="P413" s="328" t="s">
        <v>298</v>
      </c>
      <c r="Q413" s="328" t="s">
        <v>298</v>
      </c>
      <c r="R413" s="328" t="s">
        <v>298</v>
      </c>
      <c r="S413" s="536">
        <v>269943.59999999998</v>
      </c>
      <c r="T413" s="536">
        <v>273798.59000000003</v>
      </c>
      <c r="U413" s="538">
        <v>1088.6500000000001</v>
      </c>
      <c r="V413" s="538">
        <v>1142.54</v>
      </c>
      <c r="W413" s="357">
        <v>1088.6500000000001</v>
      </c>
      <c r="X413" s="357">
        <v>1142.54</v>
      </c>
      <c r="Y413" s="534">
        <v>8942261.9499999993</v>
      </c>
      <c r="Z413" s="357">
        <v>32.660000002191389</v>
      </c>
      <c r="AA413" s="357">
        <v>3</v>
      </c>
      <c r="AB413" s="369" t="s">
        <v>0</v>
      </c>
      <c r="AC413" s="328" t="s">
        <v>298</v>
      </c>
      <c r="AD413" s="328" t="s">
        <v>298</v>
      </c>
      <c r="AE413" s="328" t="s">
        <v>298</v>
      </c>
      <c r="AF413" s="328" t="s">
        <v>298</v>
      </c>
      <c r="AG413" s="328" t="s">
        <v>298</v>
      </c>
      <c r="AH413" s="328" t="s">
        <v>298</v>
      </c>
      <c r="AI413" s="328" t="s">
        <v>298</v>
      </c>
      <c r="AJ413" s="328" t="s">
        <v>298</v>
      </c>
      <c r="AK413" s="328" t="s">
        <v>298</v>
      </c>
      <c r="AL413" s="328" t="s">
        <v>298</v>
      </c>
      <c r="AM413" s="601" t="s">
        <v>298</v>
      </c>
    </row>
    <row r="414" spans="1:39" s="83" customFormat="1" ht="15.75" thickBot="1" x14ac:dyDescent="0.25">
      <c r="A414" s="346" t="s">
        <v>162</v>
      </c>
      <c r="B414" s="400" t="s">
        <v>908</v>
      </c>
      <c r="C414" s="342" t="s">
        <v>950</v>
      </c>
      <c r="D414" s="84"/>
      <c r="E414" s="369">
        <v>23204197</v>
      </c>
      <c r="F414" s="369">
        <v>24029332</v>
      </c>
      <c r="G414" s="328" t="s">
        <v>298</v>
      </c>
      <c r="H414" s="328" t="s">
        <v>298</v>
      </c>
      <c r="I414" s="369">
        <v>23204197</v>
      </c>
      <c r="J414" s="369">
        <v>24029332</v>
      </c>
      <c r="K414" s="540">
        <v>0</v>
      </c>
      <c r="L414" s="540">
        <v>0</v>
      </c>
      <c r="M414" s="328" t="s">
        <v>298</v>
      </c>
      <c r="N414" s="328" t="s">
        <v>298</v>
      </c>
      <c r="O414" s="328" t="s">
        <v>298</v>
      </c>
      <c r="P414" s="328" t="s">
        <v>298</v>
      </c>
      <c r="Q414" s="328" t="s">
        <v>298</v>
      </c>
      <c r="R414" s="328" t="s">
        <v>298</v>
      </c>
      <c r="S414" s="536">
        <v>329933.13</v>
      </c>
      <c r="T414" s="536">
        <v>335793</v>
      </c>
      <c r="U414" s="538">
        <v>70.33</v>
      </c>
      <c r="V414" s="538">
        <v>71.56</v>
      </c>
      <c r="W414" s="357">
        <v>70.33</v>
      </c>
      <c r="X414" s="357">
        <v>71.56</v>
      </c>
      <c r="Y414" s="534">
        <v>0</v>
      </c>
      <c r="Z414" s="357">
        <v>0</v>
      </c>
      <c r="AA414" s="357">
        <v>0</v>
      </c>
      <c r="AB414" s="369" t="s">
        <v>0</v>
      </c>
      <c r="AC414" s="328" t="s">
        <v>298</v>
      </c>
      <c r="AD414" s="328" t="s">
        <v>298</v>
      </c>
      <c r="AE414" s="328" t="s">
        <v>298</v>
      </c>
      <c r="AF414" s="328" t="s">
        <v>298</v>
      </c>
      <c r="AG414" s="328" t="s">
        <v>298</v>
      </c>
      <c r="AH414" s="328" t="s">
        <v>298</v>
      </c>
      <c r="AI414" s="328" t="s">
        <v>298</v>
      </c>
      <c r="AJ414" s="328" t="s">
        <v>298</v>
      </c>
      <c r="AK414" s="328" t="s">
        <v>298</v>
      </c>
      <c r="AL414" s="328" t="s">
        <v>298</v>
      </c>
      <c r="AM414" s="601" t="s">
        <v>298</v>
      </c>
    </row>
    <row r="415" spans="1:39" s="83" customFormat="1" ht="15.75" thickBot="1" x14ac:dyDescent="0.25">
      <c r="A415" s="346" t="s">
        <v>909</v>
      </c>
      <c r="B415" s="400" t="s">
        <v>824</v>
      </c>
      <c r="C415" s="342" t="s">
        <v>948</v>
      </c>
      <c r="D415" s="84"/>
      <c r="E415" s="369">
        <v>58599432</v>
      </c>
      <c r="F415" s="369">
        <v>60832338</v>
      </c>
      <c r="G415" s="328" t="s">
        <v>298</v>
      </c>
      <c r="H415" s="328" t="s">
        <v>298</v>
      </c>
      <c r="I415" s="369">
        <v>58599432</v>
      </c>
      <c r="J415" s="369">
        <v>60832338</v>
      </c>
      <c r="K415" s="540">
        <v>0</v>
      </c>
      <c r="L415" s="540">
        <v>0</v>
      </c>
      <c r="M415" s="328" t="s">
        <v>298</v>
      </c>
      <c r="N415" s="328" t="s">
        <v>298</v>
      </c>
      <c r="O415" s="328" t="s">
        <v>298</v>
      </c>
      <c r="P415" s="328" t="s">
        <v>298</v>
      </c>
      <c r="Q415" s="328" t="s">
        <v>298</v>
      </c>
      <c r="R415" s="328" t="s">
        <v>298</v>
      </c>
      <c r="S415" s="536">
        <v>329933</v>
      </c>
      <c r="T415" s="536">
        <v>335792.8</v>
      </c>
      <c r="U415" s="538">
        <v>177.61</v>
      </c>
      <c r="V415" s="538">
        <v>181.16</v>
      </c>
      <c r="W415" s="357">
        <v>177.61</v>
      </c>
      <c r="X415" s="357">
        <v>181.16</v>
      </c>
      <c r="Y415" s="534">
        <v>0</v>
      </c>
      <c r="Z415" s="357">
        <v>0</v>
      </c>
      <c r="AA415" s="357">
        <v>0</v>
      </c>
      <c r="AB415" s="369" t="s">
        <v>0</v>
      </c>
      <c r="AC415" s="328" t="s">
        <v>298</v>
      </c>
      <c r="AD415" s="328" t="s">
        <v>298</v>
      </c>
      <c r="AE415" s="328" t="s">
        <v>298</v>
      </c>
      <c r="AF415" s="328" t="s">
        <v>298</v>
      </c>
      <c r="AG415" s="328" t="s">
        <v>298</v>
      </c>
      <c r="AH415" s="328" t="s">
        <v>298</v>
      </c>
      <c r="AI415" s="328" t="s">
        <v>298</v>
      </c>
      <c r="AJ415" s="328" t="s">
        <v>298</v>
      </c>
      <c r="AK415" s="328" t="s">
        <v>298</v>
      </c>
      <c r="AL415" s="328" t="s">
        <v>298</v>
      </c>
      <c r="AM415" s="601" t="s">
        <v>298</v>
      </c>
    </row>
    <row r="416" spans="1:39" s="83" customFormat="1" ht="15.75" thickBot="1" x14ac:dyDescent="0.25">
      <c r="A416" s="346" t="s">
        <v>223</v>
      </c>
      <c r="B416" s="400" t="s">
        <v>224</v>
      </c>
      <c r="C416" s="342" t="s">
        <v>952</v>
      </c>
      <c r="D416" s="84"/>
      <c r="E416" s="369">
        <v>276546530</v>
      </c>
      <c r="F416" s="369">
        <v>289151087</v>
      </c>
      <c r="G416" s="328" t="s">
        <v>298</v>
      </c>
      <c r="H416" s="328" t="s">
        <v>298</v>
      </c>
      <c r="I416" s="369">
        <v>276546530</v>
      </c>
      <c r="J416" s="369">
        <v>289151087</v>
      </c>
      <c r="K416" s="540">
        <v>1098130</v>
      </c>
      <c r="L416" s="540">
        <v>1129362</v>
      </c>
      <c r="M416" s="328" t="s">
        <v>298</v>
      </c>
      <c r="N416" s="328" t="s">
        <v>298</v>
      </c>
      <c r="O416" s="328" t="s">
        <v>298</v>
      </c>
      <c r="P416" s="328" t="s">
        <v>298</v>
      </c>
      <c r="Q416" s="328" t="s">
        <v>298</v>
      </c>
      <c r="R416" s="328" t="s">
        <v>298</v>
      </c>
      <c r="S416" s="536">
        <v>240678.25</v>
      </c>
      <c r="T416" s="536">
        <v>244318.62</v>
      </c>
      <c r="U416" s="538">
        <v>1149.03</v>
      </c>
      <c r="V416" s="538">
        <v>1183.5</v>
      </c>
      <c r="W416" s="357">
        <v>1149.03</v>
      </c>
      <c r="X416" s="357">
        <v>1183.5</v>
      </c>
      <c r="Y416" s="534">
        <v>8421662.1400000006</v>
      </c>
      <c r="Z416" s="357">
        <v>34.469997170088803</v>
      </c>
      <c r="AA416" s="357">
        <v>3</v>
      </c>
      <c r="AB416" s="369" t="s">
        <v>0</v>
      </c>
      <c r="AC416" s="328" t="s">
        <v>298</v>
      </c>
      <c r="AD416" s="328" t="s">
        <v>298</v>
      </c>
      <c r="AE416" s="328" t="s">
        <v>298</v>
      </c>
      <c r="AF416" s="328" t="s">
        <v>298</v>
      </c>
      <c r="AG416" s="328" t="s">
        <v>298</v>
      </c>
      <c r="AH416" s="328" t="s">
        <v>298</v>
      </c>
      <c r="AI416" s="328" t="s">
        <v>298</v>
      </c>
      <c r="AJ416" s="328" t="s">
        <v>298</v>
      </c>
      <c r="AK416" s="328" t="s">
        <v>298</v>
      </c>
      <c r="AL416" s="328" t="s">
        <v>298</v>
      </c>
      <c r="AM416" s="601" t="s">
        <v>298</v>
      </c>
    </row>
    <row r="417" spans="1:39" s="83" customFormat="1" ht="15.75" thickBot="1" x14ac:dyDescent="0.25">
      <c r="A417" s="346" t="s">
        <v>910</v>
      </c>
      <c r="B417" s="400" t="s">
        <v>796</v>
      </c>
      <c r="C417" s="342" t="s">
        <v>948</v>
      </c>
      <c r="D417" s="84"/>
      <c r="E417" s="369">
        <v>41740829</v>
      </c>
      <c r="F417" s="369">
        <v>43207748</v>
      </c>
      <c r="G417" s="328" t="s">
        <v>298</v>
      </c>
      <c r="H417" s="328" t="s">
        <v>298</v>
      </c>
      <c r="I417" s="369">
        <v>41740829</v>
      </c>
      <c r="J417" s="369">
        <v>43207748</v>
      </c>
      <c r="K417" s="540">
        <v>0</v>
      </c>
      <c r="L417" s="540">
        <v>0</v>
      </c>
      <c r="M417" s="328" t="s">
        <v>298</v>
      </c>
      <c r="N417" s="328" t="s">
        <v>298</v>
      </c>
      <c r="O417" s="328" t="s">
        <v>298</v>
      </c>
      <c r="P417" s="328" t="s">
        <v>298</v>
      </c>
      <c r="Q417" s="328" t="s">
        <v>298</v>
      </c>
      <c r="R417" s="328" t="s">
        <v>298</v>
      </c>
      <c r="S417" s="536">
        <v>240678.3</v>
      </c>
      <c r="T417" s="536">
        <v>244318.62</v>
      </c>
      <c r="U417" s="538">
        <v>173.43</v>
      </c>
      <c r="V417" s="538">
        <v>176.85</v>
      </c>
      <c r="W417" s="357">
        <v>173.43</v>
      </c>
      <c r="X417" s="357">
        <v>176.85</v>
      </c>
      <c r="Y417" s="534">
        <v>0</v>
      </c>
      <c r="Z417" s="357">
        <v>0</v>
      </c>
      <c r="AA417" s="357">
        <v>0</v>
      </c>
      <c r="AB417" s="369" t="s">
        <v>0</v>
      </c>
      <c r="AC417" s="328" t="s">
        <v>298</v>
      </c>
      <c r="AD417" s="328" t="s">
        <v>298</v>
      </c>
      <c r="AE417" s="328" t="s">
        <v>298</v>
      </c>
      <c r="AF417" s="328" t="s">
        <v>298</v>
      </c>
      <c r="AG417" s="328" t="s">
        <v>298</v>
      </c>
      <c r="AH417" s="328" t="s">
        <v>298</v>
      </c>
      <c r="AI417" s="328" t="s">
        <v>298</v>
      </c>
      <c r="AJ417" s="328" t="s">
        <v>298</v>
      </c>
      <c r="AK417" s="328" t="s">
        <v>298</v>
      </c>
      <c r="AL417" s="328" t="s">
        <v>298</v>
      </c>
      <c r="AM417" s="601" t="s">
        <v>298</v>
      </c>
    </row>
    <row r="418" spans="1:39" s="83" customFormat="1" ht="15.75" thickBot="1" x14ac:dyDescent="0.25">
      <c r="A418" s="346" t="s">
        <v>151</v>
      </c>
      <c r="B418" s="400" t="s">
        <v>152</v>
      </c>
      <c r="C418" s="342" t="s">
        <v>952</v>
      </c>
      <c r="D418" s="84"/>
      <c r="E418" s="369">
        <v>617443093.79999995</v>
      </c>
      <c r="F418" s="369">
        <v>656821897.47899997</v>
      </c>
      <c r="G418" s="328" t="s">
        <v>298</v>
      </c>
      <c r="H418" s="328" t="s">
        <v>298</v>
      </c>
      <c r="I418" s="369">
        <v>617443093.79999995</v>
      </c>
      <c r="J418" s="369">
        <v>656821897.47899997</v>
      </c>
      <c r="K418" s="540">
        <v>1077294</v>
      </c>
      <c r="L418" s="540">
        <v>1088649</v>
      </c>
      <c r="M418" s="328" t="s">
        <v>298</v>
      </c>
      <c r="N418" s="328" t="s">
        <v>298</v>
      </c>
      <c r="O418" s="328" t="s">
        <v>298</v>
      </c>
      <c r="P418" s="328" t="s">
        <v>298</v>
      </c>
      <c r="Q418" s="328" t="s">
        <v>298</v>
      </c>
      <c r="R418" s="328" t="s">
        <v>298</v>
      </c>
      <c r="S418" s="536">
        <v>486835.00000000006</v>
      </c>
      <c r="T418" s="536">
        <v>493276.17999999993</v>
      </c>
      <c r="U418" s="538">
        <v>1268.28</v>
      </c>
      <c r="V418" s="538">
        <v>1331.55</v>
      </c>
      <c r="W418" s="357">
        <v>1268.28</v>
      </c>
      <c r="X418" s="357">
        <v>1331.55</v>
      </c>
      <c r="Y418" s="534">
        <v>18769158.649999999</v>
      </c>
      <c r="Z418" s="357">
        <v>38.050000002027261</v>
      </c>
      <c r="AA418" s="357">
        <v>3</v>
      </c>
      <c r="AB418" s="369" t="s">
        <v>0</v>
      </c>
      <c r="AC418" s="328" t="s">
        <v>298</v>
      </c>
      <c r="AD418" s="328" t="s">
        <v>298</v>
      </c>
      <c r="AE418" s="328" t="s">
        <v>298</v>
      </c>
      <c r="AF418" s="328" t="s">
        <v>298</v>
      </c>
      <c r="AG418" s="328" t="s">
        <v>298</v>
      </c>
      <c r="AH418" s="328" t="s">
        <v>298</v>
      </c>
      <c r="AI418" s="328" t="s">
        <v>298</v>
      </c>
      <c r="AJ418" s="328" t="s">
        <v>298</v>
      </c>
      <c r="AK418" s="328" t="s">
        <v>298</v>
      </c>
      <c r="AL418" s="328" t="s">
        <v>298</v>
      </c>
      <c r="AM418" s="601" t="s">
        <v>298</v>
      </c>
    </row>
    <row r="419" spans="1:39" s="83" customFormat="1" ht="15.75" thickBot="1" x14ac:dyDescent="0.25">
      <c r="A419" s="346" t="s">
        <v>911</v>
      </c>
      <c r="B419" s="400" t="s">
        <v>838</v>
      </c>
      <c r="C419" s="342" t="s">
        <v>948</v>
      </c>
      <c r="D419" s="84"/>
      <c r="E419" s="369">
        <v>107196199</v>
      </c>
      <c r="F419" s="369">
        <v>110839328</v>
      </c>
      <c r="G419" s="328" t="s">
        <v>298</v>
      </c>
      <c r="H419" s="328" t="s">
        <v>298</v>
      </c>
      <c r="I419" s="369">
        <v>107196199</v>
      </c>
      <c r="J419" s="369">
        <v>110839328</v>
      </c>
      <c r="K419" s="540">
        <v>0</v>
      </c>
      <c r="L419" s="540">
        <v>0</v>
      </c>
      <c r="M419" s="328" t="s">
        <v>298</v>
      </c>
      <c r="N419" s="328" t="s">
        <v>298</v>
      </c>
      <c r="O419" s="328" t="s">
        <v>298</v>
      </c>
      <c r="P419" s="328" t="s">
        <v>298</v>
      </c>
      <c r="Q419" s="328" t="s">
        <v>298</v>
      </c>
      <c r="R419" s="328" t="s">
        <v>298</v>
      </c>
      <c r="S419" s="536">
        <v>486835</v>
      </c>
      <c r="T419" s="536">
        <v>493562.49</v>
      </c>
      <c r="U419" s="538">
        <v>220.19</v>
      </c>
      <c r="V419" s="538">
        <v>224.57</v>
      </c>
      <c r="W419" s="357">
        <v>220.19</v>
      </c>
      <c r="X419" s="357">
        <v>224.57</v>
      </c>
      <c r="Y419" s="534">
        <v>0</v>
      </c>
      <c r="Z419" s="357">
        <v>0</v>
      </c>
      <c r="AA419" s="357">
        <v>0</v>
      </c>
      <c r="AB419" s="369" t="s">
        <v>0</v>
      </c>
      <c r="AC419" s="328" t="s">
        <v>298</v>
      </c>
      <c r="AD419" s="328" t="s">
        <v>298</v>
      </c>
      <c r="AE419" s="328" t="s">
        <v>298</v>
      </c>
      <c r="AF419" s="328" t="s">
        <v>298</v>
      </c>
      <c r="AG419" s="328" t="s">
        <v>298</v>
      </c>
      <c r="AH419" s="328" t="s">
        <v>298</v>
      </c>
      <c r="AI419" s="328" t="s">
        <v>298</v>
      </c>
      <c r="AJ419" s="328" t="s">
        <v>298</v>
      </c>
      <c r="AK419" s="328" t="s">
        <v>298</v>
      </c>
      <c r="AL419" s="328" t="s">
        <v>298</v>
      </c>
      <c r="AM419" s="601" t="s">
        <v>298</v>
      </c>
    </row>
    <row r="420" spans="1:39" s="83" customFormat="1" ht="15.75" thickBot="1" x14ac:dyDescent="0.25">
      <c r="A420" s="346" t="s">
        <v>912</v>
      </c>
      <c r="B420" s="400" t="s">
        <v>786</v>
      </c>
      <c r="C420" s="342" t="s">
        <v>948</v>
      </c>
      <c r="D420" s="84"/>
      <c r="E420" s="369">
        <v>88818462</v>
      </c>
      <c r="F420" s="369">
        <v>93216612</v>
      </c>
      <c r="G420" s="328" t="s">
        <v>298</v>
      </c>
      <c r="H420" s="328" t="s">
        <v>298</v>
      </c>
      <c r="I420" s="369">
        <v>88818462</v>
      </c>
      <c r="J420" s="369">
        <v>93216612</v>
      </c>
      <c r="K420" s="540">
        <v>0</v>
      </c>
      <c r="L420" s="540">
        <v>0</v>
      </c>
      <c r="M420" s="328" t="s">
        <v>298</v>
      </c>
      <c r="N420" s="328" t="s">
        <v>298</v>
      </c>
      <c r="O420" s="328" t="s">
        <v>298</v>
      </c>
      <c r="P420" s="328" t="s">
        <v>298</v>
      </c>
      <c r="Q420" s="328" t="s">
        <v>298</v>
      </c>
      <c r="R420" s="328" t="s">
        <v>298</v>
      </c>
      <c r="S420" s="536">
        <v>596457.30000000005</v>
      </c>
      <c r="T420" s="536">
        <v>605656.63</v>
      </c>
      <c r="U420" s="538">
        <v>148.91</v>
      </c>
      <c r="V420" s="538">
        <v>153.91</v>
      </c>
      <c r="W420" s="357">
        <v>148.91</v>
      </c>
      <c r="X420" s="357">
        <v>153.91</v>
      </c>
      <c r="Y420" s="534">
        <v>0</v>
      </c>
      <c r="Z420" s="357">
        <v>0</v>
      </c>
      <c r="AA420" s="357">
        <v>0</v>
      </c>
      <c r="AB420" s="369" t="s">
        <v>0</v>
      </c>
      <c r="AC420" s="328" t="s">
        <v>298</v>
      </c>
      <c r="AD420" s="328" t="s">
        <v>298</v>
      </c>
      <c r="AE420" s="328" t="s">
        <v>298</v>
      </c>
      <c r="AF420" s="328" t="s">
        <v>298</v>
      </c>
      <c r="AG420" s="328" t="s">
        <v>298</v>
      </c>
      <c r="AH420" s="328" t="s">
        <v>298</v>
      </c>
      <c r="AI420" s="328" t="s">
        <v>298</v>
      </c>
      <c r="AJ420" s="328" t="s">
        <v>298</v>
      </c>
      <c r="AK420" s="328" t="s">
        <v>298</v>
      </c>
      <c r="AL420" s="328" t="s">
        <v>298</v>
      </c>
      <c r="AM420" s="601" t="s">
        <v>298</v>
      </c>
    </row>
    <row r="421" spans="1:39" s="83" customFormat="1" ht="15.75" thickBot="1" x14ac:dyDescent="0.25">
      <c r="A421" s="346" t="s">
        <v>913</v>
      </c>
      <c r="B421" s="400" t="s">
        <v>794</v>
      </c>
      <c r="C421" s="342" t="s">
        <v>948</v>
      </c>
      <c r="D421" s="84"/>
      <c r="E421" s="369">
        <v>143504511</v>
      </c>
      <c r="F421" s="369">
        <v>149500377</v>
      </c>
      <c r="G421" s="328" t="s">
        <v>298</v>
      </c>
      <c r="H421" s="328" t="s">
        <v>298</v>
      </c>
      <c r="I421" s="369">
        <v>143504511</v>
      </c>
      <c r="J421" s="369">
        <v>149500377</v>
      </c>
      <c r="K421" s="540">
        <v>0</v>
      </c>
      <c r="L421" s="540">
        <v>0</v>
      </c>
      <c r="M421" s="328" t="s">
        <v>298</v>
      </c>
      <c r="N421" s="328" t="s">
        <v>298</v>
      </c>
      <c r="O421" s="328" t="s">
        <v>298</v>
      </c>
      <c r="P421" s="328" t="s">
        <v>298</v>
      </c>
      <c r="Q421" s="328" t="s">
        <v>298</v>
      </c>
      <c r="R421" s="328" t="s">
        <v>298</v>
      </c>
      <c r="S421" s="536">
        <v>859514.3</v>
      </c>
      <c r="T421" s="536">
        <v>877968</v>
      </c>
      <c r="U421" s="538">
        <v>166.96</v>
      </c>
      <c r="V421" s="538">
        <v>170.28</v>
      </c>
      <c r="W421" s="357">
        <v>166.96</v>
      </c>
      <c r="X421" s="357">
        <v>170.28</v>
      </c>
      <c r="Y421" s="534">
        <v>0</v>
      </c>
      <c r="Z421" s="357">
        <v>0</v>
      </c>
      <c r="AA421" s="357">
        <v>0</v>
      </c>
      <c r="AB421" s="369" t="s">
        <v>0</v>
      </c>
      <c r="AC421" s="328" t="s">
        <v>298</v>
      </c>
      <c r="AD421" s="328" t="s">
        <v>298</v>
      </c>
      <c r="AE421" s="328" t="s">
        <v>298</v>
      </c>
      <c r="AF421" s="328" t="s">
        <v>298</v>
      </c>
      <c r="AG421" s="328" t="s">
        <v>298</v>
      </c>
      <c r="AH421" s="328" t="s">
        <v>298</v>
      </c>
      <c r="AI421" s="328" t="s">
        <v>298</v>
      </c>
      <c r="AJ421" s="328" t="s">
        <v>298</v>
      </c>
      <c r="AK421" s="328" t="s">
        <v>298</v>
      </c>
      <c r="AL421" s="328" t="s">
        <v>298</v>
      </c>
      <c r="AM421" s="601" t="s">
        <v>298</v>
      </c>
    </row>
    <row r="422" spans="1:39" s="83" customFormat="1" ht="15.75" thickBot="1" x14ac:dyDescent="0.25">
      <c r="A422" s="346" t="s">
        <v>710</v>
      </c>
      <c r="B422" s="400" t="s">
        <v>914</v>
      </c>
      <c r="C422" s="342" t="s">
        <v>955</v>
      </c>
      <c r="D422" s="84"/>
      <c r="E422" s="369">
        <v>20960085</v>
      </c>
      <c r="F422" s="369">
        <v>21764569</v>
      </c>
      <c r="G422" s="328" t="s">
        <v>298</v>
      </c>
      <c r="H422" s="328" t="s">
        <v>298</v>
      </c>
      <c r="I422" s="369">
        <v>20960085</v>
      </c>
      <c r="J422" s="369">
        <v>21764569</v>
      </c>
      <c r="K422" s="540">
        <v>0</v>
      </c>
      <c r="L422" s="540">
        <v>0</v>
      </c>
      <c r="M422" s="328" t="s">
        <v>298</v>
      </c>
      <c r="N422" s="328" t="s">
        <v>298</v>
      </c>
      <c r="O422" s="328" t="s">
        <v>298</v>
      </c>
      <c r="P422" s="328" t="s">
        <v>298</v>
      </c>
      <c r="Q422" s="328" t="s">
        <v>298</v>
      </c>
      <c r="R422" s="328" t="s">
        <v>298</v>
      </c>
      <c r="S422" s="536">
        <v>275392</v>
      </c>
      <c r="T422" s="536">
        <v>280399</v>
      </c>
      <c r="U422" s="538">
        <v>76.11</v>
      </c>
      <c r="V422" s="538">
        <v>77.62</v>
      </c>
      <c r="W422" s="357">
        <v>76.11</v>
      </c>
      <c r="X422" s="357">
        <v>77.62</v>
      </c>
      <c r="Y422" s="534">
        <v>0</v>
      </c>
      <c r="Z422" s="357">
        <v>0</v>
      </c>
      <c r="AA422" s="357">
        <v>0</v>
      </c>
      <c r="AB422" s="369" t="s">
        <v>0</v>
      </c>
      <c r="AC422" s="328" t="s">
        <v>298</v>
      </c>
      <c r="AD422" s="328" t="s">
        <v>298</v>
      </c>
      <c r="AE422" s="328" t="s">
        <v>298</v>
      </c>
      <c r="AF422" s="328" t="s">
        <v>298</v>
      </c>
      <c r="AG422" s="328" t="s">
        <v>298</v>
      </c>
      <c r="AH422" s="328" t="s">
        <v>298</v>
      </c>
      <c r="AI422" s="328" t="s">
        <v>298</v>
      </c>
      <c r="AJ422" s="328" t="s">
        <v>298</v>
      </c>
      <c r="AK422" s="328" t="s">
        <v>298</v>
      </c>
      <c r="AL422" s="328" t="s">
        <v>298</v>
      </c>
      <c r="AM422" s="601" t="s">
        <v>298</v>
      </c>
    </row>
    <row r="423" spans="1:39" s="83" customFormat="1" ht="15.75" thickBot="1" x14ac:dyDescent="0.25">
      <c r="A423" s="346" t="s">
        <v>701</v>
      </c>
      <c r="B423" s="400" t="s">
        <v>702</v>
      </c>
      <c r="C423" s="342" t="s">
        <v>952</v>
      </c>
      <c r="D423" s="84"/>
      <c r="E423" s="369">
        <v>241243604</v>
      </c>
      <c r="F423" s="369">
        <v>256174011</v>
      </c>
      <c r="G423" s="328" t="s">
        <v>298</v>
      </c>
      <c r="H423" s="328" t="s">
        <v>298</v>
      </c>
      <c r="I423" s="369">
        <v>241243604</v>
      </c>
      <c r="J423" s="369">
        <v>256174011</v>
      </c>
      <c r="K423" s="540">
        <v>0</v>
      </c>
      <c r="L423" s="540">
        <v>0</v>
      </c>
      <c r="M423" s="328" t="s">
        <v>298</v>
      </c>
      <c r="N423" s="328" t="s">
        <v>298</v>
      </c>
      <c r="O423" s="328" t="s">
        <v>298</v>
      </c>
      <c r="P423" s="328" t="s">
        <v>298</v>
      </c>
      <c r="Q423" s="328" t="s">
        <v>298</v>
      </c>
      <c r="R423" s="328" t="s">
        <v>298</v>
      </c>
      <c r="S423" s="536">
        <v>193146.31</v>
      </c>
      <c r="T423" s="536">
        <v>197226.85</v>
      </c>
      <c r="U423" s="538">
        <v>1249.02</v>
      </c>
      <c r="V423" s="538">
        <v>1298.8800000000001</v>
      </c>
      <c r="W423" s="357">
        <v>1249.02</v>
      </c>
      <c r="X423" s="357">
        <v>1298.8800000000001</v>
      </c>
      <c r="Y423" s="534">
        <v>4916952</v>
      </c>
      <c r="Z423" s="357">
        <v>24.930439237862391</v>
      </c>
      <c r="AA423" s="357">
        <v>2</v>
      </c>
      <c r="AB423" s="369" t="s">
        <v>0</v>
      </c>
      <c r="AC423" s="328" t="s">
        <v>298</v>
      </c>
      <c r="AD423" s="328" t="s">
        <v>298</v>
      </c>
      <c r="AE423" s="328" t="s">
        <v>298</v>
      </c>
      <c r="AF423" s="328" t="s">
        <v>298</v>
      </c>
      <c r="AG423" s="328" t="s">
        <v>298</v>
      </c>
      <c r="AH423" s="328" t="s">
        <v>298</v>
      </c>
      <c r="AI423" s="328" t="s">
        <v>298</v>
      </c>
      <c r="AJ423" s="328" t="s">
        <v>298</v>
      </c>
      <c r="AK423" s="328" t="s">
        <v>298</v>
      </c>
      <c r="AL423" s="328" t="s">
        <v>298</v>
      </c>
      <c r="AM423" s="601" t="s">
        <v>298</v>
      </c>
    </row>
    <row r="424" spans="1:39" s="83" customFormat="1" ht="15.75" thickBot="1" x14ac:dyDescent="0.25">
      <c r="A424" s="346" t="s">
        <v>915</v>
      </c>
      <c r="B424" s="400" t="s">
        <v>845</v>
      </c>
      <c r="C424" s="342" t="s">
        <v>948</v>
      </c>
      <c r="D424" s="84"/>
      <c r="E424" s="369">
        <v>37080184</v>
      </c>
      <c r="F424" s="369">
        <v>37863565</v>
      </c>
      <c r="G424" s="328" t="s">
        <v>298</v>
      </c>
      <c r="H424" s="328" t="s">
        <v>298</v>
      </c>
      <c r="I424" s="369">
        <v>37080184</v>
      </c>
      <c r="J424" s="369">
        <v>37863565</v>
      </c>
      <c r="K424" s="540">
        <v>0</v>
      </c>
      <c r="L424" s="540">
        <v>0</v>
      </c>
      <c r="M424" s="328" t="s">
        <v>298</v>
      </c>
      <c r="N424" s="328" t="s">
        <v>298</v>
      </c>
      <c r="O424" s="328" t="s">
        <v>298</v>
      </c>
      <c r="P424" s="328" t="s">
        <v>298</v>
      </c>
      <c r="Q424" s="328" t="s">
        <v>298</v>
      </c>
      <c r="R424" s="328" t="s">
        <v>298</v>
      </c>
      <c r="S424" s="536">
        <v>193146.3</v>
      </c>
      <c r="T424" s="536">
        <v>197226.85</v>
      </c>
      <c r="U424" s="538">
        <v>191.98</v>
      </c>
      <c r="V424" s="538">
        <v>191.98</v>
      </c>
      <c r="W424" s="357">
        <v>191.98</v>
      </c>
      <c r="X424" s="357">
        <v>191.98</v>
      </c>
      <c r="Y424" s="534">
        <v>0</v>
      </c>
      <c r="Z424" s="357">
        <v>0</v>
      </c>
      <c r="AA424" s="357">
        <v>0</v>
      </c>
      <c r="AB424" s="369" t="s">
        <v>0</v>
      </c>
      <c r="AC424" s="328" t="s">
        <v>298</v>
      </c>
      <c r="AD424" s="328" t="s">
        <v>298</v>
      </c>
      <c r="AE424" s="328" t="s">
        <v>298</v>
      </c>
      <c r="AF424" s="328" t="s">
        <v>298</v>
      </c>
      <c r="AG424" s="328" t="s">
        <v>298</v>
      </c>
      <c r="AH424" s="328" t="s">
        <v>298</v>
      </c>
      <c r="AI424" s="328" t="s">
        <v>298</v>
      </c>
      <c r="AJ424" s="328" t="s">
        <v>298</v>
      </c>
      <c r="AK424" s="328" t="s">
        <v>298</v>
      </c>
      <c r="AL424" s="328" t="s">
        <v>298</v>
      </c>
      <c r="AM424" s="601" t="s">
        <v>298</v>
      </c>
    </row>
    <row r="425" spans="1:39" s="83" customFormat="1" ht="15.75" thickBot="1" x14ac:dyDescent="0.25">
      <c r="A425" s="346" t="s">
        <v>916</v>
      </c>
      <c r="B425" s="400" t="s">
        <v>819</v>
      </c>
      <c r="C425" s="342" t="s">
        <v>948</v>
      </c>
      <c r="D425" s="84"/>
      <c r="E425" s="369">
        <v>79485911</v>
      </c>
      <c r="F425" s="369">
        <v>81004051</v>
      </c>
      <c r="G425" s="328" t="s">
        <v>298</v>
      </c>
      <c r="H425" s="328" t="s">
        <v>298</v>
      </c>
      <c r="I425" s="369">
        <v>79485911</v>
      </c>
      <c r="J425" s="369">
        <v>81004051</v>
      </c>
      <c r="K425" s="540">
        <v>0</v>
      </c>
      <c r="L425" s="540">
        <v>0</v>
      </c>
      <c r="M425" s="328" t="s">
        <v>298</v>
      </c>
      <c r="N425" s="328" t="s">
        <v>298</v>
      </c>
      <c r="O425" s="328" t="s">
        <v>298</v>
      </c>
      <c r="P425" s="328" t="s">
        <v>298</v>
      </c>
      <c r="Q425" s="328" t="s">
        <v>298</v>
      </c>
      <c r="R425" s="328" t="s">
        <v>298</v>
      </c>
      <c r="S425" s="536">
        <v>419220.9</v>
      </c>
      <c r="T425" s="536">
        <v>427227.8</v>
      </c>
      <c r="U425" s="538">
        <v>189.6</v>
      </c>
      <c r="V425" s="538">
        <v>189.6</v>
      </c>
      <c r="W425" s="357">
        <v>189.6</v>
      </c>
      <c r="X425" s="357">
        <v>189.6</v>
      </c>
      <c r="Y425" s="534">
        <v>0</v>
      </c>
      <c r="Z425" s="357">
        <v>0</v>
      </c>
      <c r="AA425" s="357">
        <v>0</v>
      </c>
      <c r="AB425" s="369" t="s">
        <v>0</v>
      </c>
      <c r="AC425" s="328" t="s">
        <v>298</v>
      </c>
      <c r="AD425" s="328" t="s">
        <v>298</v>
      </c>
      <c r="AE425" s="328" t="s">
        <v>298</v>
      </c>
      <c r="AF425" s="328" t="s">
        <v>298</v>
      </c>
      <c r="AG425" s="328" t="s">
        <v>298</v>
      </c>
      <c r="AH425" s="328" t="s">
        <v>298</v>
      </c>
      <c r="AI425" s="328" t="s">
        <v>298</v>
      </c>
      <c r="AJ425" s="328" t="s">
        <v>298</v>
      </c>
      <c r="AK425" s="328" t="s">
        <v>298</v>
      </c>
      <c r="AL425" s="328" t="s">
        <v>298</v>
      </c>
      <c r="AM425" s="601" t="s">
        <v>298</v>
      </c>
    </row>
    <row r="426" spans="1:39" s="83" customFormat="1" ht="15.75" thickBot="1" x14ac:dyDescent="0.25">
      <c r="A426" s="346" t="s">
        <v>704</v>
      </c>
      <c r="B426" s="400" t="s">
        <v>917</v>
      </c>
      <c r="C426" s="342" t="s">
        <v>955</v>
      </c>
      <c r="D426" s="84"/>
      <c r="E426" s="369">
        <v>37873662</v>
      </c>
      <c r="F426" s="369">
        <v>39377378</v>
      </c>
      <c r="G426" s="328" t="s">
        <v>298</v>
      </c>
      <c r="H426" s="328" t="s">
        <v>298</v>
      </c>
      <c r="I426" s="369">
        <v>37873662</v>
      </c>
      <c r="J426" s="369">
        <v>39377378</v>
      </c>
      <c r="K426" s="540">
        <v>0</v>
      </c>
      <c r="L426" s="540">
        <v>0</v>
      </c>
      <c r="M426" s="328" t="s">
        <v>298</v>
      </c>
      <c r="N426" s="328" t="s">
        <v>298</v>
      </c>
      <c r="O426" s="328" t="s">
        <v>298</v>
      </c>
      <c r="P426" s="328" t="s">
        <v>298</v>
      </c>
      <c r="Q426" s="328" t="s">
        <v>298</v>
      </c>
      <c r="R426" s="328" t="s">
        <v>298</v>
      </c>
      <c r="S426" s="536">
        <v>675989.5</v>
      </c>
      <c r="T426" s="536">
        <v>689149</v>
      </c>
      <c r="U426" s="538">
        <v>56.03</v>
      </c>
      <c r="V426" s="538">
        <v>57.14</v>
      </c>
      <c r="W426" s="357">
        <v>56.03</v>
      </c>
      <c r="X426" s="357">
        <v>57.14</v>
      </c>
      <c r="Y426" s="534">
        <v>0</v>
      </c>
      <c r="Z426" s="357">
        <v>0</v>
      </c>
      <c r="AA426" s="357">
        <v>0</v>
      </c>
      <c r="AB426" s="369" t="s">
        <v>0</v>
      </c>
      <c r="AC426" s="328" t="s">
        <v>298</v>
      </c>
      <c r="AD426" s="328" t="s">
        <v>298</v>
      </c>
      <c r="AE426" s="328" t="s">
        <v>298</v>
      </c>
      <c r="AF426" s="328" t="s">
        <v>298</v>
      </c>
      <c r="AG426" s="328" t="s">
        <v>298</v>
      </c>
      <c r="AH426" s="328" t="s">
        <v>298</v>
      </c>
      <c r="AI426" s="328" t="s">
        <v>298</v>
      </c>
      <c r="AJ426" s="328" t="s">
        <v>298</v>
      </c>
      <c r="AK426" s="328" t="s">
        <v>298</v>
      </c>
      <c r="AL426" s="328" t="s">
        <v>298</v>
      </c>
      <c r="AM426" s="601" t="s">
        <v>298</v>
      </c>
    </row>
    <row r="427" spans="1:39" s="83" customFormat="1" ht="15.75" thickBot="1" x14ac:dyDescent="0.25">
      <c r="A427" s="346" t="s">
        <v>918</v>
      </c>
      <c r="B427" s="400" t="s">
        <v>807</v>
      </c>
      <c r="C427" s="342" t="s">
        <v>948</v>
      </c>
      <c r="D427" s="84"/>
      <c r="E427" s="369">
        <v>75406602</v>
      </c>
      <c r="F427" s="369">
        <v>80321473</v>
      </c>
      <c r="G427" s="328" t="s">
        <v>298</v>
      </c>
      <c r="H427" s="328" t="s">
        <v>298</v>
      </c>
      <c r="I427" s="369">
        <v>75406602</v>
      </c>
      <c r="J427" s="369">
        <v>80321473</v>
      </c>
      <c r="K427" s="540">
        <v>0</v>
      </c>
      <c r="L427" s="540">
        <v>0</v>
      </c>
      <c r="M427" s="328" t="s">
        <v>298</v>
      </c>
      <c r="N427" s="328" t="s">
        <v>298</v>
      </c>
      <c r="O427" s="328" t="s">
        <v>298</v>
      </c>
      <c r="P427" s="328" t="s">
        <v>298</v>
      </c>
      <c r="Q427" s="328" t="s">
        <v>298</v>
      </c>
      <c r="R427" s="328" t="s">
        <v>298</v>
      </c>
      <c r="S427" s="536">
        <v>675989.47</v>
      </c>
      <c r="T427" s="536">
        <v>689149</v>
      </c>
      <c r="U427" s="538">
        <v>111.55</v>
      </c>
      <c r="V427" s="538">
        <v>116.55</v>
      </c>
      <c r="W427" s="357">
        <v>111.55</v>
      </c>
      <c r="X427" s="357">
        <v>116.55</v>
      </c>
      <c r="Y427" s="534">
        <v>0</v>
      </c>
      <c r="Z427" s="357">
        <v>0</v>
      </c>
      <c r="AA427" s="357">
        <v>0</v>
      </c>
      <c r="AB427" s="369" t="s">
        <v>0</v>
      </c>
      <c r="AC427" s="328" t="s">
        <v>298</v>
      </c>
      <c r="AD427" s="328" t="s">
        <v>298</v>
      </c>
      <c r="AE427" s="328" t="s">
        <v>298</v>
      </c>
      <c r="AF427" s="328" t="s">
        <v>298</v>
      </c>
      <c r="AG427" s="328" t="s">
        <v>298</v>
      </c>
      <c r="AH427" s="328" t="s">
        <v>298</v>
      </c>
      <c r="AI427" s="328" t="s">
        <v>298</v>
      </c>
      <c r="AJ427" s="328" t="s">
        <v>298</v>
      </c>
      <c r="AK427" s="328" t="s">
        <v>298</v>
      </c>
      <c r="AL427" s="328" t="s">
        <v>298</v>
      </c>
      <c r="AM427" s="601" t="s">
        <v>298</v>
      </c>
    </row>
    <row r="428" spans="1:39" s="83" customFormat="1" ht="15.75" thickBot="1" x14ac:dyDescent="0.25">
      <c r="A428" s="346" t="s">
        <v>71</v>
      </c>
      <c r="B428" s="400" t="s">
        <v>72</v>
      </c>
      <c r="C428" s="342" t="s">
        <v>952</v>
      </c>
      <c r="D428" s="84"/>
      <c r="E428" s="369">
        <v>382265538</v>
      </c>
      <c r="F428" s="369">
        <v>404860853</v>
      </c>
      <c r="G428" s="328" t="s">
        <v>298</v>
      </c>
      <c r="H428" s="328" t="s">
        <v>298</v>
      </c>
      <c r="I428" s="369">
        <v>382265538</v>
      </c>
      <c r="J428" s="369">
        <v>404860853</v>
      </c>
      <c r="K428" s="540">
        <v>903900</v>
      </c>
      <c r="L428" s="540">
        <v>920900</v>
      </c>
      <c r="M428" s="328" t="s">
        <v>298</v>
      </c>
      <c r="N428" s="328" t="s">
        <v>298</v>
      </c>
      <c r="O428" s="328" t="s">
        <v>298</v>
      </c>
      <c r="P428" s="328" t="s">
        <v>298</v>
      </c>
      <c r="Q428" s="328" t="s">
        <v>298</v>
      </c>
      <c r="R428" s="328" t="s">
        <v>298</v>
      </c>
      <c r="S428" s="536">
        <v>316473.8</v>
      </c>
      <c r="T428" s="536">
        <v>322446.7</v>
      </c>
      <c r="U428" s="538">
        <v>1207.8900000000001</v>
      </c>
      <c r="V428" s="538">
        <v>1255.5899999999999</v>
      </c>
      <c r="W428" s="357">
        <v>1207.8900000000001</v>
      </c>
      <c r="X428" s="357">
        <v>1255.5899999999999</v>
      </c>
      <c r="Y428" s="534">
        <v>7790000</v>
      </c>
      <c r="Z428" s="357">
        <v>24.159031554672445</v>
      </c>
      <c r="AA428" s="357">
        <v>2</v>
      </c>
      <c r="AB428" s="369" t="s">
        <v>0</v>
      </c>
      <c r="AC428" s="328" t="s">
        <v>298</v>
      </c>
      <c r="AD428" s="328" t="s">
        <v>298</v>
      </c>
      <c r="AE428" s="328" t="s">
        <v>298</v>
      </c>
      <c r="AF428" s="328" t="s">
        <v>298</v>
      </c>
      <c r="AG428" s="328" t="s">
        <v>298</v>
      </c>
      <c r="AH428" s="328" t="s">
        <v>298</v>
      </c>
      <c r="AI428" s="328" t="s">
        <v>298</v>
      </c>
      <c r="AJ428" s="328" t="s">
        <v>298</v>
      </c>
      <c r="AK428" s="328" t="s">
        <v>298</v>
      </c>
      <c r="AL428" s="328" t="s">
        <v>298</v>
      </c>
      <c r="AM428" s="601" t="s">
        <v>298</v>
      </c>
    </row>
    <row r="429" spans="1:39" s="83" customFormat="1" ht="15.75" thickBot="1" x14ac:dyDescent="0.25">
      <c r="A429" s="346" t="s">
        <v>708</v>
      </c>
      <c r="B429" s="400" t="s">
        <v>919</v>
      </c>
      <c r="C429" s="342" t="s">
        <v>955</v>
      </c>
      <c r="D429" s="84"/>
      <c r="E429" s="369">
        <v>36899963</v>
      </c>
      <c r="F429" s="369">
        <v>38302446</v>
      </c>
      <c r="G429" s="328" t="s">
        <v>298</v>
      </c>
      <c r="H429" s="328" t="s">
        <v>298</v>
      </c>
      <c r="I429" s="369">
        <v>36899963</v>
      </c>
      <c r="J429" s="369">
        <v>38302446</v>
      </c>
      <c r="K429" s="540">
        <v>0</v>
      </c>
      <c r="L429" s="540">
        <v>0</v>
      </c>
      <c r="M429" s="328" t="s">
        <v>298</v>
      </c>
      <c r="N429" s="328" t="s">
        <v>298</v>
      </c>
      <c r="O429" s="328" t="s">
        <v>298</v>
      </c>
      <c r="P429" s="328" t="s">
        <v>298</v>
      </c>
      <c r="Q429" s="328" t="s">
        <v>298</v>
      </c>
      <c r="R429" s="328" t="s">
        <v>298</v>
      </c>
      <c r="S429" s="536">
        <v>618017.15</v>
      </c>
      <c r="T429" s="536">
        <v>628989.65</v>
      </c>
      <c r="U429" s="538">
        <v>59.71</v>
      </c>
      <c r="V429" s="538">
        <v>60.9</v>
      </c>
      <c r="W429" s="357">
        <v>59.71</v>
      </c>
      <c r="X429" s="357">
        <v>60.9</v>
      </c>
      <c r="Y429" s="534">
        <v>0</v>
      </c>
      <c r="Z429" s="357">
        <v>0</v>
      </c>
      <c r="AA429" s="357">
        <v>0</v>
      </c>
      <c r="AB429" s="369" t="s">
        <v>0</v>
      </c>
      <c r="AC429" s="328" t="s">
        <v>298</v>
      </c>
      <c r="AD429" s="328" t="s">
        <v>298</v>
      </c>
      <c r="AE429" s="328" t="s">
        <v>298</v>
      </c>
      <c r="AF429" s="328" t="s">
        <v>298</v>
      </c>
      <c r="AG429" s="328" t="s">
        <v>298</v>
      </c>
      <c r="AH429" s="328" t="s">
        <v>298</v>
      </c>
      <c r="AI429" s="328" t="s">
        <v>298</v>
      </c>
      <c r="AJ429" s="328" t="s">
        <v>298</v>
      </c>
      <c r="AK429" s="328" t="s">
        <v>298</v>
      </c>
      <c r="AL429" s="328" t="s">
        <v>298</v>
      </c>
      <c r="AM429" s="601" t="s">
        <v>298</v>
      </c>
    </row>
    <row r="430" spans="1:39" s="83" customFormat="1" ht="15.75" thickBot="1" x14ac:dyDescent="0.25">
      <c r="A430" s="346" t="s">
        <v>920</v>
      </c>
      <c r="B430" s="400" t="s">
        <v>816</v>
      </c>
      <c r="C430" s="342" t="s">
        <v>948</v>
      </c>
      <c r="D430" s="84"/>
      <c r="E430" s="369">
        <v>90199170</v>
      </c>
      <c r="F430" s="369">
        <v>94945488.504500002</v>
      </c>
      <c r="G430" s="328" t="s">
        <v>298</v>
      </c>
      <c r="H430" s="328" t="s">
        <v>298</v>
      </c>
      <c r="I430" s="369">
        <v>90199170</v>
      </c>
      <c r="J430" s="369">
        <v>94945488.504500002</v>
      </c>
      <c r="K430" s="540">
        <v>0</v>
      </c>
      <c r="L430" s="540">
        <v>0</v>
      </c>
      <c r="M430" s="328" t="s">
        <v>298</v>
      </c>
      <c r="N430" s="328" t="s">
        <v>298</v>
      </c>
      <c r="O430" s="328" t="s">
        <v>298</v>
      </c>
      <c r="P430" s="328" t="s">
        <v>298</v>
      </c>
      <c r="Q430" s="328" t="s">
        <v>298</v>
      </c>
      <c r="R430" s="328" t="s">
        <v>298</v>
      </c>
      <c r="S430" s="536">
        <v>618017.1</v>
      </c>
      <c r="T430" s="536">
        <v>628989.30000000005</v>
      </c>
      <c r="U430" s="538">
        <v>145.94999999999999</v>
      </c>
      <c r="V430" s="538">
        <v>150.94999999999999</v>
      </c>
      <c r="W430" s="357">
        <v>145.94999999999999</v>
      </c>
      <c r="X430" s="357">
        <v>150.94999999999999</v>
      </c>
      <c r="Y430" s="534">
        <v>0</v>
      </c>
      <c r="Z430" s="357">
        <v>0</v>
      </c>
      <c r="AA430" s="357">
        <v>0</v>
      </c>
      <c r="AB430" s="369" t="s">
        <v>0</v>
      </c>
      <c r="AC430" s="328" t="s">
        <v>298</v>
      </c>
      <c r="AD430" s="328" t="s">
        <v>298</v>
      </c>
      <c r="AE430" s="328" t="s">
        <v>298</v>
      </c>
      <c r="AF430" s="328" t="s">
        <v>298</v>
      </c>
      <c r="AG430" s="328" t="s">
        <v>298</v>
      </c>
      <c r="AH430" s="328" t="s">
        <v>298</v>
      </c>
      <c r="AI430" s="328" t="s">
        <v>298</v>
      </c>
      <c r="AJ430" s="328" t="s">
        <v>298</v>
      </c>
      <c r="AK430" s="328" t="s">
        <v>298</v>
      </c>
      <c r="AL430" s="328" t="s">
        <v>298</v>
      </c>
      <c r="AM430" s="601" t="s">
        <v>298</v>
      </c>
    </row>
    <row r="431" spans="1:39" s="83" customFormat="1" ht="15.75" thickBot="1" x14ac:dyDescent="0.25">
      <c r="A431" s="346" t="s">
        <v>922</v>
      </c>
      <c r="B431" s="400" t="s">
        <v>847</v>
      </c>
      <c r="C431" s="342" t="s">
        <v>948</v>
      </c>
      <c r="D431" s="84"/>
      <c r="E431" s="369">
        <v>41161079</v>
      </c>
      <c r="F431" s="369">
        <v>42457928</v>
      </c>
      <c r="G431" s="328" t="s">
        <v>298</v>
      </c>
      <c r="H431" s="328" t="s">
        <v>298</v>
      </c>
      <c r="I431" s="369">
        <v>41161079</v>
      </c>
      <c r="J431" s="369">
        <v>42457928</v>
      </c>
      <c r="K431" s="540">
        <v>0</v>
      </c>
      <c r="L431" s="540">
        <v>0</v>
      </c>
      <c r="M431" s="328" t="s">
        <v>298</v>
      </c>
      <c r="N431" s="328" t="s">
        <v>298</v>
      </c>
      <c r="O431" s="328" t="s">
        <v>298</v>
      </c>
      <c r="P431" s="328" t="s">
        <v>298</v>
      </c>
      <c r="Q431" s="328" t="s">
        <v>298</v>
      </c>
      <c r="R431" s="328" t="s">
        <v>298</v>
      </c>
      <c r="S431" s="536">
        <v>246326</v>
      </c>
      <c r="T431" s="536">
        <v>249356.48</v>
      </c>
      <c r="U431" s="538">
        <v>167.1</v>
      </c>
      <c r="V431" s="538">
        <v>170.27</v>
      </c>
      <c r="W431" s="357">
        <v>167.1</v>
      </c>
      <c r="X431" s="357">
        <v>170.27</v>
      </c>
      <c r="Y431" s="534">
        <v>0</v>
      </c>
      <c r="Z431" s="357">
        <v>0</v>
      </c>
      <c r="AA431" s="357">
        <v>0</v>
      </c>
      <c r="AB431" s="369" t="s">
        <v>0</v>
      </c>
      <c r="AC431" s="328" t="s">
        <v>298</v>
      </c>
      <c r="AD431" s="328" t="s">
        <v>298</v>
      </c>
      <c r="AE431" s="328" t="s">
        <v>298</v>
      </c>
      <c r="AF431" s="328" t="s">
        <v>298</v>
      </c>
      <c r="AG431" s="328" t="s">
        <v>298</v>
      </c>
      <c r="AH431" s="328" t="s">
        <v>298</v>
      </c>
      <c r="AI431" s="328" t="s">
        <v>298</v>
      </c>
      <c r="AJ431" s="328" t="s">
        <v>298</v>
      </c>
      <c r="AK431" s="328" t="s">
        <v>298</v>
      </c>
      <c r="AL431" s="328" t="s">
        <v>298</v>
      </c>
      <c r="AM431" s="601" t="s">
        <v>298</v>
      </c>
    </row>
    <row r="432" spans="1:39" s="83" customFormat="1" ht="15.75" thickBot="1" x14ac:dyDescent="0.25">
      <c r="A432" s="402" t="s">
        <v>723</v>
      </c>
      <c r="B432" s="400" t="s">
        <v>724</v>
      </c>
      <c r="C432" s="342" t="s">
        <v>952</v>
      </c>
      <c r="D432" s="84"/>
      <c r="E432" s="369">
        <v>224968271</v>
      </c>
      <c r="F432" s="369">
        <v>236204204</v>
      </c>
      <c r="G432" s="328" t="s">
        <v>298</v>
      </c>
      <c r="H432" s="328" t="s">
        <v>298</v>
      </c>
      <c r="I432" s="540">
        <v>224968271</v>
      </c>
      <c r="J432" s="369">
        <v>236204204</v>
      </c>
      <c r="K432" s="540">
        <v>235367</v>
      </c>
      <c r="L432" s="540">
        <v>240423</v>
      </c>
      <c r="M432" s="328" t="s">
        <v>298</v>
      </c>
      <c r="N432" s="328" t="s">
        <v>298</v>
      </c>
      <c r="O432" s="328" t="s">
        <v>298</v>
      </c>
      <c r="P432" s="328" t="s">
        <v>298</v>
      </c>
      <c r="Q432" s="328" t="s">
        <v>298</v>
      </c>
      <c r="R432" s="328" t="s">
        <v>298</v>
      </c>
      <c r="S432" s="536">
        <v>200450.6</v>
      </c>
      <c r="T432" s="536">
        <v>204450.9</v>
      </c>
      <c r="U432" s="538">
        <v>1122.31</v>
      </c>
      <c r="V432" s="538">
        <v>1155.31</v>
      </c>
      <c r="W432" s="357">
        <v>1122.31</v>
      </c>
      <c r="X432" s="357">
        <v>1155.31</v>
      </c>
      <c r="Y432" s="534">
        <v>4589923</v>
      </c>
      <c r="Z432" s="357">
        <v>22.450001442889221</v>
      </c>
      <c r="AA432" s="357">
        <v>2</v>
      </c>
      <c r="AB432" s="369" t="s">
        <v>0</v>
      </c>
      <c r="AC432" s="328" t="s">
        <v>298</v>
      </c>
      <c r="AD432" s="328" t="s">
        <v>298</v>
      </c>
      <c r="AE432" s="328" t="s">
        <v>298</v>
      </c>
      <c r="AF432" s="328" t="s">
        <v>298</v>
      </c>
      <c r="AG432" s="328" t="s">
        <v>298</v>
      </c>
      <c r="AH432" s="328" t="s">
        <v>298</v>
      </c>
      <c r="AI432" s="328" t="s">
        <v>298</v>
      </c>
      <c r="AJ432" s="328" t="s">
        <v>298</v>
      </c>
      <c r="AK432" s="328" t="s">
        <v>298</v>
      </c>
      <c r="AL432" s="328" t="s">
        <v>298</v>
      </c>
      <c r="AM432" s="601" t="s">
        <v>298</v>
      </c>
    </row>
    <row r="433" spans="1:41" s="83" customFormat="1" ht="15.75" thickBot="1" x14ac:dyDescent="0.25">
      <c r="A433" s="402"/>
      <c r="B433" s="400"/>
      <c r="C433" s="342"/>
      <c r="D433" s="84"/>
      <c r="E433" s="84"/>
      <c r="F433" s="550"/>
      <c r="G433" s="86"/>
      <c r="H433" s="323"/>
      <c r="I433" s="551"/>
      <c r="J433" s="323"/>
      <c r="K433" s="552"/>
      <c r="L433" s="553"/>
      <c r="M433" s="357"/>
      <c r="N433" s="84"/>
      <c r="O433" s="84"/>
      <c r="P433" s="84"/>
      <c r="Q433" s="84"/>
      <c r="R433" s="84"/>
      <c r="S433" s="554"/>
      <c r="T433" s="554"/>
      <c r="U433" s="472"/>
      <c r="V433" s="472"/>
      <c r="W433" s="500"/>
      <c r="X433" s="500"/>
      <c r="Y433" s="84"/>
      <c r="Z433" s="84"/>
      <c r="AA433" s="84"/>
      <c r="AB433" s="84"/>
      <c r="AC433" s="84"/>
      <c r="AD433" s="84"/>
      <c r="AE433" s="84"/>
      <c r="AF433" s="84"/>
      <c r="AG433" s="84"/>
      <c r="AH433" s="84"/>
      <c r="AI433" s="84"/>
      <c r="AJ433" s="84"/>
      <c r="AK433" s="84"/>
      <c r="AL433" s="84"/>
      <c r="AM433" s="602"/>
    </row>
    <row r="434" spans="1:41" s="557" customFormat="1" ht="13.15" customHeight="1" thickBot="1" x14ac:dyDescent="0.25">
      <c r="A434" s="555" t="s">
        <v>309</v>
      </c>
      <c r="B434" s="556" t="s">
        <v>310</v>
      </c>
      <c r="C434" s="556" t="s">
        <v>954</v>
      </c>
      <c r="E434" s="534">
        <v>774343355</v>
      </c>
      <c r="F434" s="534">
        <v>804779495</v>
      </c>
      <c r="G434" s="558" t="s">
        <v>298</v>
      </c>
      <c r="H434" s="557" t="s">
        <v>298</v>
      </c>
      <c r="I434" s="534">
        <v>800678666</v>
      </c>
      <c r="J434" s="534">
        <v>804779495</v>
      </c>
      <c r="K434" s="533">
        <v>0</v>
      </c>
      <c r="L434" s="533">
        <v>0</v>
      </c>
      <c r="M434" s="557" t="s">
        <v>298</v>
      </c>
      <c r="N434" s="557" t="s">
        <v>298</v>
      </c>
      <c r="O434" s="557" t="s">
        <v>298</v>
      </c>
      <c r="P434" s="557" t="s">
        <v>298</v>
      </c>
      <c r="Q434" s="557" t="s">
        <v>298</v>
      </c>
      <c r="R434" s="557" t="s">
        <v>298</v>
      </c>
      <c r="S434" s="557" t="s">
        <v>298</v>
      </c>
      <c r="T434" s="557" t="s">
        <v>298</v>
      </c>
      <c r="U434" s="538">
        <v>276</v>
      </c>
      <c r="V434" s="538">
        <v>280.02</v>
      </c>
      <c r="W434" s="538">
        <v>276</v>
      </c>
      <c r="X434" s="539">
        <v>280.02</v>
      </c>
      <c r="Y434" s="557" t="s">
        <v>298</v>
      </c>
      <c r="Z434" s="559"/>
      <c r="AA434" s="559"/>
      <c r="AB434" s="560" t="s">
        <v>0</v>
      </c>
      <c r="AC434" s="560" t="s">
        <v>0</v>
      </c>
      <c r="AD434" s="560" t="s">
        <v>298</v>
      </c>
      <c r="AE434" s="560" t="s">
        <v>298</v>
      </c>
      <c r="AF434" s="560" t="s">
        <v>298</v>
      </c>
      <c r="AG434" s="560" t="s">
        <v>298</v>
      </c>
      <c r="AH434" s="557" t="s">
        <v>298</v>
      </c>
      <c r="AI434" s="557" t="s">
        <v>298</v>
      </c>
      <c r="AJ434" s="557" t="s">
        <v>298</v>
      </c>
      <c r="AK434" s="557" t="s">
        <v>298</v>
      </c>
      <c r="AL434" s="557" t="s">
        <v>298</v>
      </c>
      <c r="AM434" s="603" t="s">
        <v>298</v>
      </c>
      <c r="AN434" s="582"/>
      <c r="AO434" s="561"/>
    </row>
    <row r="435" spans="1:41" s="564" customFormat="1" ht="13.5" customHeight="1" thickBot="1" x14ac:dyDescent="0.25">
      <c r="A435" s="562"/>
      <c r="B435" s="563" t="s">
        <v>969</v>
      </c>
      <c r="C435" s="563"/>
      <c r="E435" s="542">
        <v>207686212</v>
      </c>
      <c r="F435" s="542">
        <v>212744423</v>
      </c>
      <c r="G435" s="564" t="s">
        <v>298</v>
      </c>
      <c r="H435" s="564" t="s">
        <v>298</v>
      </c>
      <c r="I435" s="542">
        <v>207686212</v>
      </c>
      <c r="J435" s="542">
        <v>212744423</v>
      </c>
      <c r="K435" s="543">
        <v>0</v>
      </c>
      <c r="L435" s="543">
        <v>0</v>
      </c>
      <c r="M435" s="564" t="s">
        <v>298</v>
      </c>
      <c r="N435" s="564" t="s">
        <v>298</v>
      </c>
      <c r="O435" s="564" t="s">
        <v>298</v>
      </c>
      <c r="P435" s="564" t="s">
        <v>298</v>
      </c>
      <c r="Q435" s="564" t="s">
        <v>298</v>
      </c>
      <c r="R435" s="564" t="s">
        <v>298</v>
      </c>
      <c r="S435" s="543">
        <v>2810748.6</v>
      </c>
      <c r="T435" s="543">
        <v>2879204.5</v>
      </c>
      <c r="U435" s="565">
        <v>73.89</v>
      </c>
      <c r="V435" s="565">
        <v>73.889999269233826</v>
      </c>
      <c r="W435" s="565">
        <v>73.89</v>
      </c>
      <c r="X435" s="696">
        <v>73.889999269233826</v>
      </c>
      <c r="Y435" s="564" t="s">
        <v>298</v>
      </c>
      <c r="Z435" s="565"/>
      <c r="AA435" s="565"/>
      <c r="AB435" s="566" t="s">
        <v>0</v>
      </c>
      <c r="AC435" s="566" t="s">
        <v>0</v>
      </c>
      <c r="AD435" s="566" t="s">
        <v>298</v>
      </c>
      <c r="AE435" s="566" t="s">
        <v>298</v>
      </c>
      <c r="AF435" s="566" t="s">
        <v>298</v>
      </c>
      <c r="AG435" s="566" t="s">
        <v>298</v>
      </c>
      <c r="AH435" s="564" t="s">
        <v>298</v>
      </c>
      <c r="AI435" s="564" t="s">
        <v>298</v>
      </c>
      <c r="AJ435" s="564" t="s">
        <v>298</v>
      </c>
      <c r="AK435" s="564" t="s">
        <v>298</v>
      </c>
      <c r="AL435" s="564" t="s">
        <v>298</v>
      </c>
      <c r="AM435" s="604" t="s">
        <v>298</v>
      </c>
      <c r="AN435" s="583"/>
      <c r="AO435" s="567"/>
    </row>
    <row r="436" spans="1:41" s="564" customFormat="1" ht="12.75" customHeight="1" thickBot="1" x14ac:dyDescent="0.25">
      <c r="A436" s="562"/>
      <c r="B436" s="563" t="s">
        <v>968</v>
      </c>
      <c r="C436" s="563"/>
      <c r="E436" s="542">
        <v>566657143</v>
      </c>
      <c r="F436" s="542">
        <v>592035072</v>
      </c>
      <c r="G436" s="564" t="s">
        <v>298</v>
      </c>
      <c r="H436" s="564" t="s">
        <v>298</v>
      </c>
      <c r="I436" s="542">
        <v>566657143</v>
      </c>
      <c r="J436" s="542">
        <v>592035072</v>
      </c>
      <c r="K436" s="543">
        <v>0</v>
      </c>
      <c r="L436" s="543">
        <v>0</v>
      </c>
      <c r="M436" s="564" t="s">
        <v>298</v>
      </c>
      <c r="N436" s="564" t="s">
        <v>298</v>
      </c>
      <c r="O436" s="564" t="s">
        <v>298</v>
      </c>
      <c r="P436" s="564" t="s">
        <v>298</v>
      </c>
      <c r="Q436" s="564" t="s">
        <v>298</v>
      </c>
      <c r="R436" s="564" t="s">
        <v>298</v>
      </c>
      <c r="S436" s="543">
        <v>2803706.6</v>
      </c>
      <c r="T436" s="543">
        <v>2872144.1</v>
      </c>
      <c r="U436" s="565">
        <v>202.11</v>
      </c>
      <c r="V436" s="565">
        <v>206.13</v>
      </c>
      <c r="W436" s="565">
        <v>202.11</v>
      </c>
      <c r="X436" s="697">
        <v>206.13</v>
      </c>
      <c r="Y436" s="564" t="s">
        <v>298</v>
      </c>
      <c r="Z436" s="565"/>
      <c r="AA436" s="581"/>
      <c r="AB436" s="566" t="s">
        <v>0</v>
      </c>
      <c r="AC436" s="566" t="s">
        <v>0</v>
      </c>
      <c r="AD436" s="566" t="s">
        <v>298</v>
      </c>
      <c r="AE436" s="566" t="s">
        <v>298</v>
      </c>
      <c r="AF436" s="566" t="s">
        <v>298</v>
      </c>
      <c r="AG436" s="566" t="s">
        <v>298</v>
      </c>
      <c r="AH436" s="564" t="s">
        <v>298</v>
      </c>
      <c r="AI436" s="564" t="s">
        <v>298</v>
      </c>
      <c r="AJ436" s="564" t="s">
        <v>298</v>
      </c>
      <c r="AK436" s="564" t="s">
        <v>298</v>
      </c>
      <c r="AL436" s="564" t="s">
        <v>298</v>
      </c>
      <c r="AM436" s="604" t="s">
        <v>298</v>
      </c>
      <c r="AN436" s="583"/>
      <c r="AO436" s="567"/>
    </row>
    <row r="437" spans="1:41" s="548" customFormat="1" ht="12.75" customHeight="1" thickBot="1" x14ac:dyDescent="0.25">
      <c r="A437" s="544"/>
      <c r="B437" s="545"/>
      <c r="C437" s="545"/>
      <c r="D437" s="532"/>
      <c r="E437" s="529"/>
      <c r="F437" s="529"/>
      <c r="G437" s="532"/>
      <c r="H437" s="532"/>
      <c r="I437" s="529"/>
      <c r="J437" s="529"/>
      <c r="K437" s="568"/>
      <c r="L437" s="568"/>
      <c r="M437" s="569"/>
      <c r="N437" s="569"/>
      <c r="O437" s="570"/>
      <c r="P437" s="570"/>
      <c r="Q437" s="569"/>
      <c r="R437" s="571"/>
      <c r="S437" s="572"/>
      <c r="T437" s="572"/>
      <c r="U437" s="537"/>
      <c r="V437" s="537"/>
      <c r="W437" s="537"/>
      <c r="X437" s="546"/>
      <c r="Y437" s="559"/>
      <c r="Z437" s="559"/>
      <c r="AA437" s="546"/>
      <c r="AB437" s="547"/>
      <c r="AC437" s="547"/>
      <c r="AD437" s="547"/>
      <c r="AE437" s="547"/>
      <c r="AF437" s="547"/>
      <c r="AG437" s="546"/>
      <c r="AH437" s="532"/>
      <c r="AI437" s="532"/>
      <c r="AJ437" s="532"/>
      <c r="AK437" s="532"/>
      <c r="AL437" s="532"/>
      <c r="AM437" s="605"/>
      <c r="AO437" s="549"/>
    </row>
    <row r="438" spans="1:41" s="557" customFormat="1" ht="13.15" customHeight="1" thickBot="1" x14ac:dyDescent="0.25">
      <c r="A438" s="555" t="s">
        <v>953</v>
      </c>
      <c r="B438" s="556" t="s">
        <v>308</v>
      </c>
      <c r="C438" s="556"/>
      <c r="E438" s="534">
        <v>897357340</v>
      </c>
      <c r="F438" s="534">
        <v>961781445.70554209</v>
      </c>
      <c r="G438" s="534">
        <v>486372</v>
      </c>
      <c r="H438" s="534">
        <v>521839</v>
      </c>
      <c r="I438" s="534">
        <v>896870968</v>
      </c>
      <c r="J438" s="534">
        <v>961259606.70554209</v>
      </c>
      <c r="K438" s="534">
        <v>96366902.530000001</v>
      </c>
      <c r="L438" s="534">
        <v>95654667.519999996</v>
      </c>
      <c r="M438" s="534">
        <v>1122917.72</v>
      </c>
      <c r="N438" s="534">
        <v>1153043.3500000001</v>
      </c>
      <c r="O438" s="536">
        <v>96.563953946688102</v>
      </c>
      <c r="P438" s="536">
        <v>96.62762462486775</v>
      </c>
      <c r="Q438" s="534">
        <v>910.15</v>
      </c>
      <c r="R438" s="534">
        <v>920.4</v>
      </c>
      <c r="S438" s="534">
        <v>1085243.8999999999</v>
      </c>
      <c r="T438" s="534">
        <v>1115078.8</v>
      </c>
      <c r="U438" s="538">
        <v>826.87158158640659</v>
      </c>
      <c r="V438" s="538">
        <v>862.52329943457096</v>
      </c>
      <c r="W438" s="539">
        <v>826.42341320692992</v>
      </c>
      <c r="X438" s="539">
        <v>862.05531546787734</v>
      </c>
      <c r="Y438" s="534">
        <v>21898835.630158</v>
      </c>
      <c r="Z438" s="559">
        <v>19.638823399887073</v>
      </c>
      <c r="AA438" s="559">
        <v>2.38</v>
      </c>
      <c r="AB438" s="560" t="s">
        <v>298</v>
      </c>
      <c r="AC438" s="560" t="s">
        <v>298</v>
      </c>
      <c r="AD438" s="560" t="s">
        <v>298</v>
      </c>
      <c r="AE438" s="560" t="s">
        <v>298</v>
      </c>
      <c r="AF438" s="560" t="s">
        <v>298</v>
      </c>
      <c r="AG438" s="574">
        <v>1141.24</v>
      </c>
      <c r="AH438" s="534">
        <v>3</v>
      </c>
      <c r="AI438" s="534">
        <v>3499.8300000000004</v>
      </c>
      <c r="AJ438" s="534">
        <v>0</v>
      </c>
      <c r="AK438" s="534">
        <v>0</v>
      </c>
      <c r="AL438" s="534">
        <v>3</v>
      </c>
      <c r="AM438" s="606">
        <v>3499.8300000000004</v>
      </c>
      <c r="AN438" s="582"/>
      <c r="AO438" s="561"/>
    </row>
    <row r="439" spans="1:41" s="560" customFormat="1" ht="13.15" customHeight="1" thickBot="1" x14ac:dyDescent="0.25">
      <c r="A439" s="575" t="s">
        <v>951</v>
      </c>
      <c r="B439" s="556" t="s">
        <v>311</v>
      </c>
      <c r="C439" s="576"/>
      <c r="E439" s="534">
        <v>2000180827</v>
      </c>
      <c r="F439" s="534">
        <v>2120375660.8200002</v>
      </c>
      <c r="G439" s="534">
        <v>0</v>
      </c>
      <c r="H439" s="534">
        <v>0</v>
      </c>
      <c r="I439" s="534">
        <v>2000180827</v>
      </c>
      <c r="J439" s="534">
        <v>2120375660.8200002</v>
      </c>
      <c r="K439" s="534">
        <v>165016538.41</v>
      </c>
      <c r="L439" s="534">
        <v>174277147.11000001</v>
      </c>
      <c r="M439" s="534">
        <v>1765324.7000000002</v>
      </c>
      <c r="N439" s="534">
        <v>1803557.2299999997</v>
      </c>
      <c r="O439" s="536">
        <v>97.672110971992851</v>
      </c>
      <c r="P439" s="536">
        <v>97.743862555445489</v>
      </c>
      <c r="Q439" s="534">
        <v>1274.8000000000002</v>
      </c>
      <c r="R439" s="534">
        <v>1259.3</v>
      </c>
      <c r="S439" s="534">
        <v>1725504.7000000002</v>
      </c>
      <c r="T439" s="534">
        <v>1764125.7999999998</v>
      </c>
      <c r="U439" s="538">
        <v>1159.1859628084467</v>
      </c>
      <c r="V439" s="538">
        <v>1201.9413019298286</v>
      </c>
      <c r="W439" s="539">
        <v>1159.1859628084467</v>
      </c>
      <c r="X439" s="539">
        <v>1201.9413019298286</v>
      </c>
      <c r="Y439" s="534">
        <v>47489578.82198967</v>
      </c>
      <c r="Z439" s="559">
        <v>26.919610167250926</v>
      </c>
      <c r="AA439" s="559">
        <v>2.3199999999999998</v>
      </c>
      <c r="AB439" s="560" t="s">
        <v>298</v>
      </c>
      <c r="AC439" s="560" t="s">
        <v>298</v>
      </c>
      <c r="AD439" s="560" t="s">
        <v>298</v>
      </c>
      <c r="AE439" s="560" t="s">
        <v>298</v>
      </c>
      <c r="AF439" s="560" t="s">
        <v>298</v>
      </c>
      <c r="AG439" s="574">
        <v>1481.96</v>
      </c>
      <c r="AH439" s="534">
        <v>0</v>
      </c>
      <c r="AI439" s="534">
        <v>0</v>
      </c>
      <c r="AJ439" s="534">
        <v>0</v>
      </c>
      <c r="AK439" s="534">
        <v>0</v>
      </c>
      <c r="AL439" s="534">
        <v>0</v>
      </c>
      <c r="AM439" s="606">
        <v>0</v>
      </c>
      <c r="AN439" s="584"/>
      <c r="AO439" s="577"/>
    </row>
    <row r="440" spans="1:41" s="560" customFormat="1" ht="13.15" customHeight="1" thickBot="1" x14ac:dyDescent="0.25">
      <c r="A440" s="575" t="s">
        <v>848</v>
      </c>
      <c r="B440" s="556" t="s">
        <v>961</v>
      </c>
      <c r="C440" s="576"/>
      <c r="E440" s="534">
        <v>3871823270.21838</v>
      </c>
      <c r="F440" s="534">
        <v>4137625294</v>
      </c>
      <c r="G440" s="534">
        <v>18569444</v>
      </c>
      <c r="H440" s="534">
        <v>19811213</v>
      </c>
      <c r="I440" s="534">
        <v>3853253826.21838</v>
      </c>
      <c r="J440" s="534">
        <v>4117814081</v>
      </c>
      <c r="K440" s="534">
        <v>894855079</v>
      </c>
      <c r="L440" s="534">
        <v>887274595</v>
      </c>
      <c r="M440" s="534">
        <v>3046965.5750733544</v>
      </c>
      <c r="N440" s="534">
        <v>3103448.7741859993</v>
      </c>
      <c r="O440" s="536">
        <v>97.389979206724718</v>
      </c>
      <c r="P440" s="536">
        <v>97.490312234767686</v>
      </c>
      <c r="Q440" s="534">
        <v>101.06</v>
      </c>
      <c r="R440" s="534">
        <v>111</v>
      </c>
      <c r="S440" s="534">
        <v>2967540.2</v>
      </c>
      <c r="T440" s="534">
        <v>3025672.9000000008</v>
      </c>
      <c r="U440" s="538">
        <v>1304.7247920073264</v>
      </c>
      <c r="V440" s="538">
        <v>1367.5058179620139</v>
      </c>
      <c r="W440" s="539">
        <v>1298.4672713846908</v>
      </c>
      <c r="X440" s="539">
        <v>1360.9581131522839</v>
      </c>
      <c r="Y440" s="534">
        <v>115183853.877133</v>
      </c>
      <c r="Z440" s="559">
        <v>38.068838795209146</v>
      </c>
      <c r="AA440" s="559">
        <v>2.93</v>
      </c>
      <c r="AB440" s="560" t="s">
        <v>298</v>
      </c>
      <c r="AC440" s="560" t="s">
        <v>298</v>
      </c>
      <c r="AD440" s="560" t="s">
        <v>298</v>
      </c>
      <c r="AE440" s="560" t="s">
        <v>298</v>
      </c>
      <c r="AF440" s="560" t="s">
        <v>298</v>
      </c>
      <c r="AG440" s="574">
        <v>1574.95</v>
      </c>
      <c r="AH440" s="534">
        <v>246</v>
      </c>
      <c r="AI440" s="534">
        <v>481075.10000000003</v>
      </c>
      <c r="AJ440" s="534">
        <v>0</v>
      </c>
      <c r="AK440" s="534">
        <v>0</v>
      </c>
      <c r="AL440" s="534">
        <v>234</v>
      </c>
      <c r="AM440" s="606">
        <v>480590.2</v>
      </c>
      <c r="AN440" s="584"/>
      <c r="AO440" s="577"/>
    </row>
    <row r="441" spans="1:41" s="557" customFormat="1" ht="15.75" customHeight="1" thickBot="1" x14ac:dyDescent="0.25">
      <c r="A441" s="555" t="s">
        <v>780</v>
      </c>
      <c r="B441" s="556" t="s">
        <v>712</v>
      </c>
      <c r="C441" s="556"/>
      <c r="D441" s="578"/>
      <c r="E441" s="534">
        <v>5011716503.7799997</v>
      </c>
      <c r="F441" s="534">
        <v>5351283153.5419998</v>
      </c>
      <c r="G441" s="534">
        <v>137505000</v>
      </c>
      <c r="H441" s="534">
        <v>153072770.18000001</v>
      </c>
      <c r="I441" s="534">
        <v>4874211503.7800007</v>
      </c>
      <c r="J441" s="534">
        <v>5198210383.3619995</v>
      </c>
      <c r="K441" s="534">
        <v>37639191.889132209</v>
      </c>
      <c r="L441" s="534">
        <v>40187492.689999998</v>
      </c>
      <c r="M441" s="534">
        <v>3807624.6711111111</v>
      </c>
      <c r="N441" s="534">
        <v>3878793.6407713415</v>
      </c>
      <c r="O441" s="536">
        <v>98.344914177354525</v>
      </c>
      <c r="P441" s="536">
        <v>98.404021030646263</v>
      </c>
      <c r="Q441" s="534">
        <v>11163.085000000003</v>
      </c>
      <c r="R441" s="534">
        <v>11007.89</v>
      </c>
      <c r="S441" s="534">
        <v>3755768.3</v>
      </c>
      <c r="T441" s="534">
        <v>3827896.8000000007</v>
      </c>
      <c r="U441" s="538">
        <v>1334.4051345712674</v>
      </c>
      <c r="V441" s="538">
        <v>1397.9695464992678</v>
      </c>
      <c r="W441" s="539">
        <v>1297.7934511508606</v>
      </c>
      <c r="X441" s="539">
        <v>1357.9808064214267</v>
      </c>
      <c r="Y441" s="534">
        <v>137532115.70199999</v>
      </c>
      <c r="Z441" s="559">
        <v>35.92889852777639</v>
      </c>
      <c r="AA441" s="559">
        <v>2.77</v>
      </c>
      <c r="AB441" s="560" t="s">
        <v>298</v>
      </c>
      <c r="AC441" s="560" t="s">
        <v>298</v>
      </c>
      <c r="AD441" s="560" t="s">
        <v>298</v>
      </c>
      <c r="AE441" s="560" t="s">
        <v>298</v>
      </c>
      <c r="AF441" s="560" t="s">
        <v>298</v>
      </c>
      <c r="AG441" s="574">
        <v>1640.64</v>
      </c>
      <c r="AH441" s="534">
        <v>2377</v>
      </c>
      <c r="AI441" s="534">
        <v>2168627.8499999996</v>
      </c>
      <c r="AJ441" s="534">
        <v>7</v>
      </c>
      <c r="AK441" s="534">
        <v>140025.1</v>
      </c>
      <c r="AL441" s="534">
        <v>2088</v>
      </c>
      <c r="AM441" s="606">
        <v>2234542.189999999</v>
      </c>
      <c r="AN441" s="582"/>
      <c r="AO441" s="561"/>
    </row>
    <row r="442" spans="1:41" s="557" customFormat="1" ht="13.15" customHeight="1" thickBot="1" x14ac:dyDescent="0.25">
      <c r="A442" s="556" t="s">
        <v>779</v>
      </c>
      <c r="B442" s="556" t="s">
        <v>69</v>
      </c>
      <c r="C442" s="556"/>
      <c r="D442" s="556"/>
      <c r="E442" s="534">
        <v>1578625822.5211997</v>
      </c>
      <c r="F442" s="534">
        <v>1656443604.8</v>
      </c>
      <c r="G442" s="534">
        <v>288503829.56</v>
      </c>
      <c r="H442" s="534">
        <v>312068305.52999997</v>
      </c>
      <c r="I442" s="534">
        <v>1290121992.9612</v>
      </c>
      <c r="J442" s="534">
        <v>1344375299.27</v>
      </c>
      <c r="K442" s="534">
        <v>25123258.150000002</v>
      </c>
      <c r="L442" s="534">
        <v>25908638.829999998</v>
      </c>
      <c r="M442" s="534">
        <v>7611100.4591363305</v>
      </c>
      <c r="N442" s="534">
        <v>7738346.2400501035</v>
      </c>
      <c r="O442" s="536">
        <v>98.486225878177407</v>
      </c>
      <c r="P442" s="536">
        <v>98.532809123188443</v>
      </c>
      <c r="Q442" s="534">
        <v>21736.609999999997</v>
      </c>
      <c r="R442" s="534">
        <v>21944.769999999997</v>
      </c>
      <c r="S442" s="534">
        <v>7517622.2000000048</v>
      </c>
      <c r="T442" s="534">
        <v>7646754.6999999974</v>
      </c>
      <c r="U442" s="538">
        <v>209.99004479384433</v>
      </c>
      <c r="V442" s="538">
        <v>216.62047100843978</v>
      </c>
      <c r="W442" s="539">
        <v>171.61303915501355</v>
      </c>
      <c r="X442" s="539">
        <v>175.80991571104019</v>
      </c>
      <c r="Y442" s="534">
        <v>0</v>
      </c>
      <c r="Z442" s="559">
        <v>0</v>
      </c>
      <c r="AA442" s="559">
        <v>0</v>
      </c>
      <c r="AB442" s="560" t="s">
        <v>298</v>
      </c>
      <c r="AC442" s="560" t="s">
        <v>298</v>
      </c>
      <c r="AD442" s="560" t="s">
        <v>298</v>
      </c>
      <c r="AE442" s="560" t="s">
        <v>298</v>
      </c>
      <c r="AF442" s="560" t="s">
        <v>298</v>
      </c>
      <c r="AG442" s="574">
        <v>1662.15</v>
      </c>
      <c r="AH442" s="534">
        <v>7570</v>
      </c>
      <c r="AI442" s="534">
        <v>5209251.6500000022</v>
      </c>
      <c r="AJ442" s="534">
        <v>7</v>
      </c>
      <c r="AK442" s="534">
        <v>96727.32</v>
      </c>
      <c r="AL442" s="534">
        <v>6515</v>
      </c>
      <c r="AM442" s="606">
        <v>5235741.3600000022</v>
      </c>
      <c r="AN442" s="582"/>
    </row>
    <row r="443" spans="1:41" s="535" customFormat="1" ht="15.75" thickBot="1" x14ac:dyDescent="0.25">
      <c r="A443" s="579"/>
      <c r="B443" s="579"/>
      <c r="C443" s="579"/>
      <c r="T443" s="534"/>
      <c r="U443" s="538"/>
      <c r="V443" s="538"/>
      <c r="W443" s="539"/>
      <c r="X443" s="539"/>
      <c r="Y443" s="534"/>
      <c r="AM443" s="607"/>
      <c r="AN443" s="585"/>
    </row>
    <row r="444" spans="1:41" s="580" customFormat="1" ht="15" customHeight="1" thickBot="1" x14ac:dyDescent="0.25">
      <c r="A444" s="556" t="s">
        <v>955</v>
      </c>
      <c r="B444" s="556" t="s">
        <v>962</v>
      </c>
      <c r="C444" s="556"/>
      <c r="E444" s="534">
        <v>185916578</v>
      </c>
      <c r="F444" s="534">
        <v>193283242</v>
      </c>
      <c r="G444" s="557" t="s">
        <v>298</v>
      </c>
      <c r="H444" s="557" t="s">
        <v>298</v>
      </c>
      <c r="I444" s="533">
        <v>185916578</v>
      </c>
      <c r="J444" s="534">
        <v>193283242</v>
      </c>
      <c r="K444" s="534">
        <v>0</v>
      </c>
      <c r="L444" s="534">
        <v>0</v>
      </c>
      <c r="M444" s="557" t="s">
        <v>298</v>
      </c>
      <c r="N444" s="557" t="s">
        <v>298</v>
      </c>
      <c r="O444" s="557" t="s">
        <v>298</v>
      </c>
      <c r="P444" s="557" t="s">
        <v>298</v>
      </c>
      <c r="Q444" s="557" t="s">
        <v>298</v>
      </c>
      <c r="R444" s="557" t="s">
        <v>298</v>
      </c>
      <c r="S444" s="534">
        <v>2967541.11</v>
      </c>
      <c r="T444" s="534">
        <v>3025673.42</v>
      </c>
      <c r="U444" s="538">
        <v>62.650042950879289</v>
      </c>
      <c r="V444" s="538">
        <v>63.881065524910483</v>
      </c>
      <c r="W444" s="539">
        <v>62.650042950879289</v>
      </c>
      <c r="X444" s="539">
        <v>63.881065524910483</v>
      </c>
      <c r="Y444" s="534">
        <v>0</v>
      </c>
      <c r="Z444" s="559">
        <v>0</v>
      </c>
      <c r="AA444" s="559">
        <v>0</v>
      </c>
      <c r="AB444" s="557" t="s">
        <v>298</v>
      </c>
      <c r="AC444" s="557" t="s">
        <v>298</v>
      </c>
      <c r="AD444" s="557" t="s">
        <v>298</v>
      </c>
      <c r="AE444" s="557" t="s">
        <v>298</v>
      </c>
      <c r="AF444" s="557" t="s">
        <v>298</v>
      </c>
      <c r="AG444" s="560" t="s">
        <v>949</v>
      </c>
      <c r="AH444" s="557" t="s">
        <v>298</v>
      </c>
      <c r="AI444" s="557" t="s">
        <v>298</v>
      </c>
      <c r="AJ444" s="557" t="s">
        <v>298</v>
      </c>
      <c r="AK444" s="557" t="s">
        <v>298</v>
      </c>
      <c r="AL444" s="557" t="s">
        <v>298</v>
      </c>
      <c r="AM444" s="603" t="s">
        <v>298</v>
      </c>
      <c r="AN444" s="586"/>
    </row>
    <row r="445" spans="1:41" s="580" customFormat="1" ht="15.75" thickBot="1" x14ac:dyDescent="0.25">
      <c r="A445" s="556" t="s">
        <v>952</v>
      </c>
      <c r="B445" s="556" t="s">
        <v>963</v>
      </c>
      <c r="C445" s="556"/>
      <c r="E445" s="534">
        <v>8806113367.0699997</v>
      </c>
      <c r="F445" s="534">
        <v>9339685110.0589981</v>
      </c>
      <c r="G445" s="557" t="s">
        <v>298</v>
      </c>
      <c r="H445" s="557" t="s">
        <v>298</v>
      </c>
      <c r="I445" s="533">
        <v>8806113367.0699997</v>
      </c>
      <c r="J445" s="534">
        <v>9339685110.0589981</v>
      </c>
      <c r="K445" s="534">
        <v>20062414.780000001</v>
      </c>
      <c r="L445" s="534">
        <v>20147861.390000001</v>
      </c>
      <c r="M445" s="557" t="s">
        <v>298</v>
      </c>
      <c r="N445" s="557" t="s">
        <v>298</v>
      </c>
      <c r="O445" s="557" t="s">
        <v>298</v>
      </c>
      <c r="P445" s="557" t="s">
        <v>298</v>
      </c>
      <c r="Q445" s="557" t="s">
        <v>298</v>
      </c>
      <c r="R445" s="557" t="s">
        <v>298</v>
      </c>
      <c r="S445" s="534">
        <v>7517289.379999999</v>
      </c>
      <c r="T445" s="534">
        <v>7647074.96</v>
      </c>
      <c r="U445" s="538">
        <v>1171.4479677340826</v>
      </c>
      <c r="V445" s="538">
        <v>1221.3408602521399</v>
      </c>
      <c r="W445" s="539">
        <v>1171.4479677340826</v>
      </c>
      <c r="X445" s="539">
        <v>1221.3408602521399</v>
      </c>
      <c r="Y445" s="534">
        <v>230074998.32110003</v>
      </c>
      <c r="Z445" s="559">
        <v>30.086667062186091</v>
      </c>
      <c r="AA445" s="559">
        <v>2.57</v>
      </c>
      <c r="AB445" s="557" t="s">
        <v>298</v>
      </c>
      <c r="AC445" s="557" t="s">
        <v>298</v>
      </c>
      <c r="AD445" s="557" t="s">
        <v>298</v>
      </c>
      <c r="AE445" s="557" t="s">
        <v>298</v>
      </c>
      <c r="AF445" s="557" t="s">
        <v>298</v>
      </c>
      <c r="AG445" s="560" t="s">
        <v>949</v>
      </c>
      <c r="AH445" s="557" t="s">
        <v>298</v>
      </c>
      <c r="AI445" s="557" t="s">
        <v>298</v>
      </c>
      <c r="AJ445" s="557" t="s">
        <v>298</v>
      </c>
      <c r="AK445" s="557" t="s">
        <v>298</v>
      </c>
      <c r="AL445" s="557" t="s">
        <v>298</v>
      </c>
      <c r="AM445" s="603" t="s">
        <v>298</v>
      </c>
      <c r="AN445" s="586"/>
    </row>
    <row r="446" spans="1:41" s="580" customFormat="1" ht="15.75" thickBot="1" x14ac:dyDescent="0.25">
      <c r="A446" s="556" t="s">
        <v>950</v>
      </c>
      <c r="B446" s="556" t="s">
        <v>964</v>
      </c>
      <c r="C446" s="556"/>
      <c r="E446" s="534">
        <v>565815668.40999997</v>
      </c>
      <c r="F446" s="534">
        <v>586397622.44668913</v>
      </c>
      <c r="G446" s="557" t="s">
        <v>298</v>
      </c>
      <c r="H446" s="557" t="s">
        <v>298</v>
      </c>
      <c r="I446" s="533">
        <v>565815668.40999997</v>
      </c>
      <c r="J446" s="534">
        <v>586397622.44668913</v>
      </c>
      <c r="K446" s="534">
        <v>0</v>
      </c>
      <c r="L446" s="534">
        <v>0</v>
      </c>
      <c r="M446" s="557" t="s">
        <v>298</v>
      </c>
      <c r="N446" s="557" t="s">
        <v>298</v>
      </c>
      <c r="O446" s="557" t="s">
        <v>298</v>
      </c>
      <c r="P446" s="557" t="s">
        <v>298</v>
      </c>
      <c r="Q446" s="557" t="s">
        <v>298</v>
      </c>
      <c r="R446" s="557" t="s">
        <v>298</v>
      </c>
      <c r="S446" s="534">
        <v>7926254.6699999999</v>
      </c>
      <c r="T446" s="534">
        <v>8068722.6300000008</v>
      </c>
      <c r="U446" s="538">
        <v>71.384997324341583</v>
      </c>
      <c r="V446" s="538">
        <v>72.675397251409677</v>
      </c>
      <c r="W446" s="539">
        <v>71.384997324341583</v>
      </c>
      <c r="X446" s="539">
        <v>72.675397251409677</v>
      </c>
      <c r="Y446" s="534">
        <v>0</v>
      </c>
      <c r="Z446" s="559">
        <v>0</v>
      </c>
      <c r="AA446" s="559">
        <v>0</v>
      </c>
      <c r="AB446" s="557" t="s">
        <v>298</v>
      </c>
      <c r="AC446" s="557" t="s">
        <v>298</v>
      </c>
      <c r="AD446" s="557" t="s">
        <v>298</v>
      </c>
      <c r="AE446" s="557" t="s">
        <v>298</v>
      </c>
      <c r="AF446" s="557" t="s">
        <v>298</v>
      </c>
      <c r="AG446" s="560" t="s">
        <v>949</v>
      </c>
      <c r="AH446" s="557" t="s">
        <v>298</v>
      </c>
      <c r="AI446" s="557" t="s">
        <v>298</v>
      </c>
      <c r="AJ446" s="557" t="s">
        <v>298</v>
      </c>
      <c r="AK446" s="557" t="s">
        <v>298</v>
      </c>
      <c r="AL446" s="557" t="s">
        <v>298</v>
      </c>
      <c r="AM446" s="603" t="s">
        <v>298</v>
      </c>
      <c r="AN446" s="586"/>
    </row>
    <row r="447" spans="1:41" s="83" customFormat="1" ht="15" x14ac:dyDescent="0.2">
      <c r="A447" s="510" t="s">
        <v>948</v>
      </c>
      <c r="B447" s="511" t="s">
        <v>966</v>
      </c>
      <c r="C447" s="511"/>
      <c r="D447" s="511"/>
      <c r="E447" s="509">
        <v>2389750571.6240001</v>
      </c>
      <c r="F447" s="509">
        <v>2491384995.1745</v>
      </c>
      <c r="G447" s="334" t="s">
        <v>298</v>
      </c>
      <c r="H447" s="334" t="s">
        <v>298</v>
      </c>
      <c r="I447" s="508">
        <v>2389750571.6240001</v>
      </c>
      <c r="J447" s="509">
        <v>2491384995.1745</v>
      </c>
      <c r="K447" s="573">
        <v>0</v>
      </c>
      <c r="L447" s="573">
        <v>0</v>
      </c>
      <c r="M447" s="334" t="s">
        <v>298</v>
      </c>
      <c r="N447" s="334" t="s">
        <v>298</v>
      </c>
      <c r="O447" s="334" t="s">
        <v>298</v>
      </c>
      <c r="P447" s="334" t="s">
        <v>298</v>
      </c>
      <c r="Q447" s="334" t="s">
        <v>298</v>
      </c>
      <c r="R447" s="334" t="s">
        <v>298</v>
      </c>
      <c r="S447" s="509">
        <v>14240622.410000002</v>
      </c>
      <c r="T447" s="509">
        <v>14501168.570000004</v>
      </c>
      <c r="U447" s="512">
        <v>167.81222778197375</v>
      </c>
      <c r="V447" s="512">
        <v>171.80580883175674</v>
      </c>
      <c r="W447" s="513">
        <v>167.81222778197375</v>
      </c>
      <c r="X447" s="513">
        <v>171.80580883175674</v>
      </c>
      <c r="Y447" s="509">
        <v>0</v>
      </c>
      <c r="Z447" s="514">
        <v>0</v>
      </c>
      <c r="AA447" s="514">
        <v>0</v>
      </c>
      <c r="AB447" s="334" t="s">
        <v>298</v>
      </c>
      <c r="AC447" s="334" t="s">
        <v>298</v>
      </c>
      <c r="AD447" s="334" t="s">
        <v>298</v>
      </c>
      <c r="AE447" s="334" t="s">
        <v>298</v>
      </c>
      <c r="AF447" s="334" t="s">
        <v>298</v>
      </c>
      <c r="AG447" s="334" t="s">
        <v>298</v>
      </c>
      <c r="AH447" s="334" t="s">
        <v>298</v>
      </c>
      <c r="AI447" s="334" t="s">
        <v>298</v>
      </c>
      <c r="AJ447" s="334" t="s">
        <v>298</v>
      </c>
      <c r="AK447" s="334" t="s">
        <v>298</v>
      </c>
      <c r="AL447" s="334" t="s">
        <v>298</v>
      </c>
      <c r="AM447" s="608" t="s">
        <v>298</v>
      </c>
    </row>
  </sheetData>
  <mergeCells count="14">
    <mergeCell ref="O4:P4"/>
    <mergeCell ref="E4:F4"/>
    <mergeCell ref="G4:H4"/>
    <mergeCell ref="I4:J4"/>
    <mergeCell ref="K4:L4"/>
    <mergeCell ref="M4:N4"/>
    <mergeCell ref="AD4:AF4"/>
    <mergeCell ref="AH4:AI4"/>
    <mergeCell ref="AJ4:AK4"/>
    <mergeCell ref="AL4:AM4"/>
    <mergeCell ref="Q4:R4"/>
    <mergeCell ref="S4:T4"/>
    <mergeCell ref="U4:V4"/>
    <mergeCell ref="W4:X4"/>
  </mergeCells>
  <conditionalFormatting sqref="AO438">
    <cfRule type="cellIs" dxfId="3" priority="3" stopIfTrue="1" operator="lessThan">
      <formula>-0.05</formula>
    </cfRule>
    <cfRule type="cellIs" dxfId="2" priority="4" stopIfTrue="1" operator="greaterThan">
      <formula>0.05</formula>
    </cfRule>
  </conditionalFormatting>
  <conditionalFormatting sqref="AO434:AO437">
    <cfRule type="cellIs" dxfId="1" priority="1" stopIfTrue="1" operator="lessThan">
      <formula>-0.05</formula>
    </cfRule>
    <cfRule type="cellIs" dxfId="0" priority="2" stopIfTrue="1" operator="greaterThan">
      <formula>0.05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333"/>
  <sheetViews>
    <sheetView workbookViewId="0">
      <selection activeCell="B3" sqref="B3"/>
    </sheetView>
  </sheetViews>
  <sheetFormatPr defaultRowHeight="15" x14ac:dyDescent="0.2"/>
  <cols>
    <col min="1" max="1" width="30.42578125" style="310" bestFit="1" customWidth="1"/>
    <col min="2" max="2" width="25.7109375" style="310" bestFit="1" customWidth="1"/>
    <col min="5" max="5" width="74.42578125" bestFit="1" customWidth="1"/>
  </cols>
  <sheetData>
    <row r="1" spans="1:6" x14ac:dyDescent="0.2">
      <c r="A1" s="310" t="s">
        <v>960</v>
      </c>
      <c r="E1" s="82" t="s">
        <v>959</v>
      </c>
    </row>
    <row r="2" spans="1:6" x14ac:dyDescent="0.2">
      <c r="A2" s="310" t="s">
        <v>925</v>
      </c>
      <c r="B2" s="310">
        <v>327</v>
      </c>
      <c r="E2" s="82" t="s">
        <v>962</v>
      </c>
      <c r="F2">
        <v>95</v>
      </c>
    </row>
    <row r="3" spans="1:6" x14ac:dyDescent="0.2">
      <c r="A3" s="310" t="s">
        <v>308</v>
      </c>
      <c r="B3" s="310">
        <v>328</v>
      </c>
      <c r="E3" s="82" t="s">
        <v>963</v>
      </c>
      <c r="F3">
        <v>96</v>
      </c>
    </row>
    <row r="4" spans="1:6" x14ac:dyDescent="0.2">
      <c r="A4" s="310" t="s">
        <v>311</v>
      </c>
      <c r="B4" s="310">
        <v>329</v>
      </c>
      <c r="E4" s="82" t="s">
        <v>964</v>
      </c>
      <c r="F4">
        <v>97</v>
      </c>
    </row>
    <row r="5" spans="1:6" x14ac:dyDescent="0.2">
      <c r="A5" s="310" t="s">
        <v>961</v>
      </c>
      <c r="B5" s="310">
        <v>330</v>
      </c>
      <c r="E5" s="82" t="s">
        <v>965</v>
      </c>
      <c r="F5">
        <v>98</v>
      </c>
    </row>
    <row r="6" spans="1:6" x14ac:dyDescent="0.2">
      <c r="A6" s="310" t="s">
        <v>712</v>
      </c>
      <c r="B6" s="310">
        <v>331</v>
      </c>
      <c r="E6" s="310" t="s">
        <v>803</v>
      </c>
      <c r="F6" s="309">
        <v>1</v>
      </c>
    </row>
    <row r="7" spans="1:6" x14ac:dyDescent="0.2">
      <c r="A7" s="310" t="s">
        <v>69</v>
      </c>
      <c r="B7" s="310">
        <v>332</v>
      </c>
      <c r="E7" s="310" t="s">
        <v>858</v>
      </c>
      <c r="F7" s="309">
        <v>2</v>
      </c>
    </row>
    <row r="8" spans="1:6" x14ac:dyDescent="0.2">
      <c r="A8" s="310" t="s">
        <v>753</v>
      </c>
      <c r="B8" s="310">
        <v>1</v>
      </c>
      <c r="E8" s="310" t="s">
        <v>859</v>
      </c>
      <c r="F8" s="309">
        <v>3</v>
      </c>
    </row>
    <row r="9" spans="1:6" x14ac:dyDescent="0.2">
      <c r="A9" s="310" t="s">
        <v>755</v>
      </c>
      <c r="B9" s="310">
        <v>2</v>
      </c>
      <c r="E9" s="310" t="s">
        <v>805</v>
      </c>
      <c r="F9" s="309">
        <v>4</v>
      </c>
    </row>
    <row r="10" spans="1:6" x14ac:dyDescent="0.2">
      <c r="A10" s="310" t="s">
        <v>757</v>
      </c>
      <c r="B10" s="310">
        <v>3</v>
      </c>
      <c r="E10" s="310" t="s">
        <v>861</v>
      </c>
      <c r="F10" s="309">
        <v>5</v>
      </c>
    </row>
    <row r="11" spans="1:6" x14ac:dyDescent="0.2">
      <c r="A11" s="310" t="s">
        <v>759</v>
      </c>
      <c r="B11" s="310">
        <v>4</v>
      </c>
      <c r="E11" s="310" t="s">
        <v>86</v>
      </c>
      <c r="F11" s="309">
        <v>6</v>
      </c>
    </row>
    <row r="12" spans="1:6" x14ac:dyDescent="0.2">
      <c r="A12" s="310" t="s">
        <v>761</v>
      </c>
      <c r="B12" s="310">
        <v>5</v>
      </c>
      <c r="E12" s="310" t="s">
        <v>862</v>
      </c>
      <c r="F12" s="309">
        <v>7</v>
      </c>
    </row>
    <row r="13" spans="1:6" x14ac:dyDescent="0.2">
      <c r="A13" s="310" t="s">
        <v>763</v>
      </c>
      <c r="B13" s="310">
        <v>6</v>
      </c>
      <c r="E13" s="310" t="s">
        <v>158</v>
      </c>
      <c r="F13" s="309">
        <v>8</v>
      </c>
    </row>
    <row r="14" spans="1:6" x14ac:dyDescent="0.2">
      <c r="A14" s="310" t="s">
        <v>765</v>
      </c>
      <c r="B14" s="310">
        <v>7</v>
      </c>
      <c r="E14" s="310" t="s">
        <v>863</v>
      </c>
      <c r="F14" s="309">
        <v>9</v>
      </c>
    </row>
    <row r="15" spans="1:6" x14ac:dyDescent="0.2">
      <c r="A15" s="310" t="s">
        <v>767</v>
      </c>
      <c r="B15" s="310">
        <v>8</v>
      </c>
      <c r="E15" s="310" t="s">
        <v>822</v>
      </c>
      <c r="F15" s="309">
        <v>10</v>
      </c>
    </row>
    <row r="16" spans="1:6" x14ac:dyDescent="0.2">
      <c r="A16" s="310" t="s">
        <v>195</v>
      </c>
      <c r="B16" s="310">
        <v>9</v>
      </c>
      <c r="E16" s="310" t="s">
        <v>865</v>
      </c>
      <c r="F16" s="309">
        <v>11</v>
      </c>
    </row>
    <row r="17" spans="1:6" x14ac:dyDescent="0.2">
      <c r="A17" s="310" t="s">
        <v>770</v>
      </c>
      <c r="B17" s="310">
        <v>10</v>
      </c>
      <c r="E17" s="310" t="s">
        <v>827</v>
      </c>
      <c r="F17" s="309">
        <v>12</v>
      </c>
    </row>
    <row r="18" spans="1:6" x14ac:dyDescent="0.2">
      <c r="A18" s="310" t="s">
        <v>772</v>
      </c>
      <c r="B18" s="310">
        <v>11</v>
      </c>
      <c r="E18" s="310" t="s">
        <v>867</v>
      </c>
      <c r="F18" s="309">
        <v>13</v>
      </c>
    </row>
    <row r="19" spans="1:6" x14ac:dyDescent="0.2">
      <c r="A19" s="310" t="s">
        <v>774</v>
      </c>
      <c r="B19" s="310">
        <v>12</v>
      </c>
      <c r="E19" s="310" t="s">
        <v>841</v>
      </c>
      <c r="F19" s="309">
        <v>14</v>
      </c>
    </row>
    <row r="20" spans="1:6" x14ac:dyDescent="0.2">
      <c r="A20" s="310" t="s">
        <v>776</v>
      </c>
      <c r="B20" s="310">
        <v>13</v>
      </c>
      <c r="E20" s="310" t="s">
        <v>74</v>
      </c>
      <c r="F20" s="309">
        <v>15</v>
      </c>
    </row>
    <row r="21" spans="1:6" x14ac:dyDescent="0.2">
      <c r="A21" s="310" t="s">
        <v>599</v>
      </c>
      <c r="B21" s="310">
        <v>14</v>
      </c>
      <c r="E21" s="310" t="s">
        <v>787</v>
      </c>
      <c r="F21" s="309">
        <v>16</v>
      </c>
    </row>
    <row r="22" spans="1:6" x14ac:dyDescent="0.2">
      <c r="A22" s="310" t="s">
        <v>312</v>
      </c>
      <c r="B22" s="310">
        <v>15</v>
      </c>
      <c r="E22" s="310" t="s">
        <v>77</v>
      </c>
      <c r="F22" s="309">
        <v>17</v>
      </c>
    </row>
    <row r="23" spans="1:6" x14ac:dyDescent="0.2">
      <c r="A23" s="310" t="s">
        <v>196</v>
      </c>
      <c r="B23" s="310">
        <v>16</v>
      </c>
      <c r="E23" s="310" t="s">
        <v>870</v>
      </c>
      <c r="F23" s="309">
        <v>18</v>
      </c>
    </row>
    <row r="24" spans="1:6" x14ac:dyDescent="0.2">
      <c r="A24" s="310" t="s">
        <v>315</v>
      </c>
      <c r="B24" s="310">
        <v>17</v>
      </c>
      <c r="E24" s="310" t="s">
        <v>788</v>
      </c>
      <c r="F24" s="309">
        <v>19</v>
      </c>
    </row>
    <row r="25" spans="1:6" x14ac:dyDescent="0.2">
      <c r="A25" s="310" t="s">
        <v>316</v>
      </c>
      <c r="B25" s="310">
        <v>18</v>
      </c>
      <c r="E25" s="310" t="s">
        <v>830</v>
      </c>
      <c r="F25" s="309">
        <v>20</v>
      </c>
    </row>
    <row r="26" spans="1:6" x14ac:dyDescent="0.2">
      <c r="A26" s="310" t="s">
        <v>318</v>
      </c>
      <c r="B26" s="310">
        <v>19</v>
      </c>
      <c r="E26" s="310" t="s">
        <v>146</v>
      </c>
      <c r="F26" s="309">
        <v>21</v>
      </c>
    </row>
    <row r="27" spans="1:6" x14ac:dyDescent="0.2">
      <c r="A27" s="310" t="s">
        <v>320</v>
      </c>
      <c r="B27" s="310">
        <v>20</v>
      </c>
      <c r="E27" s="310" t="s">
        <v>873</v>
      </c>
      <c r="F27" s="309">
        <v>22</v>
      </c>
    </row>
    <row r="28" spans="1:6" x14ac:dyDescent="0.2">
      <c r="A28" s="310" t="s">
        <v>197</v>
      </c>
      <c r="B28" s="310">
        <v>21</v>
      </c>
      <c r="E28" s="310" t="s">
        <v>139</v>
      </c>
      <c r="F28" s="309">
        <v>23</v>
      </c>
    </row>
    <row r="29" spans="1:6" x14ac:dyDescent="0.2">
      <c r="A29" s="310" t="s">
        <v>198</v>
      </c>
      <c r="B29" s="310">
        <v>22</v>
      </c>
      <c r="E29" s="310" t="s">
        <v>874</v>
      </c>
      <c r="F29" s="309">
        <v>24</v>
      </c>
    </row>
    <row r="30" spans="1:6" x14ac:dyDescent="0.2">
      <c r="A30" s="310" t="s">
        <v>462</v>
      </c>
      <c r="B30" s="310">
        <v>23</v>
      </c>
      <c r="E30" s="310" t="s">
        <v>814</v>
      </c>
      <c r="F30" s="309">
        <v>25</v>
      </c>
    </row>
    <row r="31" spans="1:6" x14ac:dyDescent="0.2">
      <c r="A31" s="310" t="s">
        <v>464</v>
      </c>
      <c r="B31" s="310">
        <v>24</v>
      </c>
      <c r="E31" s="310" t="s">
        <v>876</v>
      </c>
      <c r="F31" s="309">
        <v>26</v>
      </c>
    </row>
    <row r="32" spans="1:6" x14ac:dyDescent="0.2">
      <c r="A32" s="310" t="s">
        <v>466</v>
      </c>
      <c r="B32" s="310">
        <v>25</v>
      </c>
      <c r="E32" s="310" t="s">
        <v>833</v>
      </c>
      <c r="F32" s="309">
        <v>27</v>
      </c>
    </row>
    <row r="33" spans="1:6" x14ac:dyDescent="0.2">
      <c r="A33" s="310" t="s">
        <v>199</v>
      </c>
      <c r="B33" s="310">
        <v>26</v>
      </c>
      <c r="E33" s="310" t="s">
        <v>149</v>
      </c>
      <c r="F33" s="309">
        <v>28</v>
      </c>
    </row>
    <row r="34" spans="1:6" x14ac:dyDescent="0.2">
      <c r="A34" s="310" t="s">
        <v>200</v>
      </c>
      <c r="B34" s="310">
        <v>27</v>
      </c>
      <c r="E34" s="310" t="s">
        <v>878</v>
      </c>
      <c r="F34" s="309">
        <v>29</v>
      </c>
    </row>
    <row r="35" spans="1:6" x14ac:dyDescent="0.2">
      <c r="A35" s="310" t="s">
        <v>470</v>
      </c>
      <c r="B35" s="310">
        <v>28</v>
      </c>
      <c r="E35" s="310" t="s">
        <v>226</v>
      </c>
      <c r="F35" s="309">
        <v>30</v>
      </c>
    </row>
    <row r="36" spans="1:6" x14ac:dyDescent="0.2">
      <c r="A36" s="310" t="s">
        <v>472</v>
      </c>
      <c r="B36" s="310">
        <v>29</v>
      </c>
      <c r="E36" s="310" t="s">
        <v>879</v>
      </c>
      <c r="F36" s="309">
        <v>31</v>
      </c>
    </row>
    <row r="37" spans="1:6" x14ac:dyDescent="0.2">
      <c r="A37" s="310" t="s">
        <v>474</v>
      </c>
      <c r="B37" s="310">
        <v>30</v>
      </c>
      <c r="E37" s="310" t="s">
        <v>799</v>
      </c>
      <c r="F37" s="309">
        <v>32</v>
      </c>
    </row>
    <row r="38" spans="1:6" x14ac:dyDescent="0.2">
      <c r="A38" s="310" t="s">
        <v>476</v>
      </c>
      <c r="B38" s="310">
        <v>31</v>
      </c>
      <c r="E38" s="310" t="s">
        <v>165</v>
      </c>
      <c r="F38" s="309">
        <v>33</v>
      </c>
    </row>
    <row r="39" spans="1:6" x14ac:dyDescent="0.2">
      <c r="A39" s="310" t="s">
        <v>478</v>
      </c>
      <c r="B39" s="310">
        <v>32</v>
      </c>
      <c r="E39" s="310" t="s">
        <v>826</v>
      </c>
      <c r="F39" s="309">
        <v>34</v>
      </c>
    </row>
    <row r="40" spans="1:6" x14ac:dyDescent="0.2">
      <c r="A40" s="310" t="s">
        <v>201</v>
      </c>
      <c r="B40" s="310">
        <v>33</v>
      </c>
      <c r="E40" s="310" t="s">
        <v>707</v>
      </c>
      <c r="F40" s="309">
        <v>35</v>
      </c>
    </row>
    <row r="41" spans="1:6" x14ac:dyDescent="0.2">
      <c r="A41" s="310" t="s">
        <v>202</v>
      </c>
      <c r="B41" s="310">
        <v>34</v>
      </c>
      <c r="E41" s="310" t="s">
        <v>812</v>
      </c>
      <c r="F41" s="309">
        <v>36</v>
      </c>
    </row>
    <row r="42" spans="1:6" x14ac:dyDescent="0.2">
      <c r="A42" s="310" t="s">
        <v>482</v>
      </c>
      <c r="B42" s="310">
        <v>35</v>
      </c>
      <c r="E42" s="310" t="s">
        <v>229</v>
      </c>
      <c r="F42" s="309">
        <v>37</v>
      </c>
    </row>
    <row r="43" spans="1:6" x14ac:dyDescent="0.2">
      <c r="A43" s="310" t="s">
        <v>484</v>
      </c>
      <c r="B43" s="310">
        <v>36</v>
      </c>
      <c r="E43" s="310" t="s">
        <v>883</v>
      </c>
      <c r="F43" s="309">
        <v>38</v>
      </c>
    </row>
    <row r="44" spans="1:6" x14ac:dyDescent="0.2">
      <c r="A44" s="310" t="s">
        <v>486</v>
      </c>
      <c r="B44" s="310">
        <v>37</v>
      </c>
      <c r="E44" s="310" t="s">
        <v>801</v>
      </c>
      <c r="F44" s="309">
        <v>39</v>
      </c>
    </row>
    <row r="45" spans="1:6" x14ac:dyDescent="0.2">
      <c r="A45" s="310" t="s">
        <v>488</v>
      </c>
      <c r="B45" s="310">
        <v>38</v>
      </c>
      <c r="E45" s="310" t="s">
        <v>885</v>
      </c>
      <c r="F45" s="309">
        <v>40</v>
      </c>
    </row>
    <row r="46" spans="1:6" x14ac:dyDescent="0.2">
      <c r="A46" s="310" t="s">
        <v>490</v>
      </c>
      <c r="B46" s="310">
        <v>39</v>
      </c>
      <c r="E46" s="310" t="s">
        <v>727</v>
      </c>
      <c r="F46" s="309">
        <v>41</v>
      </c>
    </row>
    <row r="47" spans="1:6" x14ac:dyDescent="0.2">
      <c r="A47" s="310" t="s">
        <v>492</v>
      </c>
      <c r="B47" s="310">
        <v>40</v>
      </c>
      <c r="E47" s="310" t="s">
        <v>821</v>
      </c>
      <c r="F47" s="309">
        <v>42</v>
      </c>
    </row>
    <row r="48" spans="1:6" x14ac:dyDescent="0.2">
      <c r="A48" s="310" t="s">
        <v>494</v>
      </c>
      <c r="B48" s="310">
        <v>41</v>
      </c>
      <c r="E48" s="310" t="s">
        <v>887</v>
      </c>
      <c r="F48" s="309">
        <v>43</v>
      </c>
    </row>
    <row r="49" spans="1:6" x14ac:dyDescent="0.2">
      <c r="A49" s="310" t="s">
        <v>496</v>
      </c>
      <c r="B49" s="310">
        <v>42</v>
      </c>
      <c r="E49" s="310" t="s">
        <v>836</v>
      </c>
      <c r="F49" s="309">
        <v>44</v>
      </c>
    </row>
    <row r="50" spans="1:6" x14ac:dyDescent="0.2">
      <c r="A50" s="310" t="s">
        <v>498</v>
      </c>
      <c r="B50" s="310">
        <v>43</v>
      </c>
      <c r="E50" s="310" t="s">
        <v>83</v>
      </c>
      <c r="F50" s="309">
        <v>45</v>
      </c>
    </row>
    <row r="51" spans="1:6" x14ac:dyDescent="0.2">
      <c r="A51" s="310" t="s">
        <v>500</v>
      </c>
      <c r="B51" s="310">
        <v>44</v>
      </c>
      <c r="E51" s="310" t="s">
        <v>889</v>
      </c>
      <c r="F51" s="309">
        <v>46</v>
      </c>
    </row>
    <row r="52" spans="1:6" x14ac:dyDescent="0.2">
      <c r="A52" s="310" t="s">
        <v>502</v>
      </c>
      <c r="B52" s="310">
        <v>45</v>
      </c>
      <c r="E52" s="310" t="s">
        <v>792</v>
      </c>
      <c r="F52" s="309">
        <v>47</v>
      </c>
    </row>
    <row r="53" spans="1:6" x14ac:dyDescent="0.2">
      <c r="A53" s="310" t="s">
        <v>504</v>
      </c>
      <c r="B53" s="310">
        <v>46</v>
      </c>
      <c r="E53" s="310" t="s">
        <v>729</v>
      </c>
      <c r="F53" s="309">
        <v>48</v>
      </c>
    </row>
    <row r="54" spans="1:6" x14ac:dyDescent="0.2">
      <c r="A54" s="310" t="s">
        <v>506</v>
      </c>
      <c r="B54" s="310">
        <v>47</v>
      </c>
      <c r="E54" s="310" t="s">
        <v>891</v>
      </c>
      <c r="F54" s="309">
        <v>49</v>
      </c>
    </row>
    <row r="55" spans="1:6" x14ac:dyDescent="0.2">
      <c r="A55" s="310" t="s">
        <v>299</v>
      </c>
      <c r="B55" s="310">
        <v>48</v>
      </c>
      <c r="E55" s="310" t="s">
        <v>810</v>
      </c>
      <c r="F55" s="309">
        <v>50</v>
      </c>
    </row>
    <row r="56" spans="1:6" x14ac:dyDescent="0.2">
      <c r="A56" s="310" t="s">
        <v>256</v>
      </c>
      <c r="B56" s="310">
        <v>49</v>
      </c>
      <c r="E56" s="310" t="s">
        <v>563</v>
      </c>
      <c r="F56" s="309">
        <v>51</v>
      </c>
    </row>
    <row r="57" spans="1:6" x14ac:dyDescent="0.2">
      <c r="A57" s="310" t="s">
        <v>301</v>
      </c>
      <c r="B57" s="310">
        <v>50</v>
      </c>
      <c r="E57" s="310" t="s">
        <v>893</v>
      </c>
      <c r="F57" s="309">
        <v>52</v>
      </c>
    </row>
    <row r="58" spans="1:6" x14ac:dyDescent="0.2">
      <c r="A58" s="310" t="s">
        <v>303</v>
      </c>
      <c r="B58" s="310">
        <v>51</v>
      </c>
      <c r="E58" s="310" t="s">
        <v>808</v>
      </c>
      <c r="F58" s="309">
        <v>53</v>
      </c>
    </row>
    <row r="59" spans="1:6" x14ac:dyDescent="0.2">
      <c r="A59" s="310" t="s">
        <v>305</v>
      </c>
      <c r="B59" s="310">
        <v>52</v>
      </c>
      <c r="E59" s="310" t="s">
        <v>718</v>
      </c>
      <c r="F59" s="309">
        <v>54</v>
      </c>
    </row>
    <row r="60" spans="1:6" x14ac:dyDescent="0.2">
      <c r="A60" s="310" t="s">
        <v>307</v>
      </c>
      <c r="B60" s="310">
        <v>53</v>
      </c>
      <c r="E60" s="310" t="s">
        <v>813</v>
      </c>
      <c r="F60" s="309">
        <v>55</v>
      </c>
    </row>
    <row r="61" spans="1:6" x14ac:dyDescent="0.2">
      <c r="A61" s="310" t="s">
        <v>255</v>
      </c>
      <c r="B61" s="310">
        <v>54</v>
      </c>
      <c r="E61" s="310" t="s">
        <v>896</v>
      </c>
      <c r="F61" s="309">
        <v>56</v>
      </c>
    </row>
    <row r="62" spans="1:6" x14ac:dyDescent="0.2">
      <c r="A62" s="310" t="s">
        <v>254</v>
      </c>
      <c r="B62" s="310">
        <v>55</v>
      </c>
      <c r="E62" s="310" t="s">
        <v>843</v>
      </c>
      <c r="F62" s="309">
        <v>57</v>
      </c>
    </row>
    <row r="63" spans="1:6" x14ac:dyDescent="0.2">
      <c r="A63" s="310" t="s">
        <v>386</v>
      </c>
      <c r="B63" s="310">
        <v>56</v>
      </c>
      <c r="E63" s="310" t="s">
        <v>720</v>
      </c>
      <c r="F63" s="309">
        <v>58</v>
      </c>
    </row>
    <row r="64" spans="1:6" x14ac:dyDescent="0.2">
      <c r="A64" s="310" t="s">
        <v>388</v>
      </c>
      <c r="B64" s="310">
        <v>57</v>
      </c>
      <c r="E64" s="310" t="s">
        <v>817</v>
      </c>
      <c r="F64" s="309">
        <v>59</v>
      </c>
    </row>
    <row r="65" spans="1:6" x14ac:dyDescent="0.2">
      <c r="A65" s="310" t="s">
        <v>390</v>
      </c>
      <c r="B65" s="310">
        <v>58</v>
      </c>
      <c r="E65" s="310" t="s">
        <v>143</v>
      </c>
      <c r="F65" s="309">
        <v>60</v>
      </c>
    </row>
    <row r="66" spans="1:6" x14ac:dyDescent="0.2">
      <c r="A66" s="310" t="s">
        <v>392</v>
      </c>
      <c r="B66" s="310">
        <v>59</v>
      </c>
      <c r="E66" s="310" t="s">
        <v>899</v>
      </c>
      <c r="F66" s="309">
        <v>61</v>
      </c>
    </row>
    <row r="67" spans="1:6" x14ac:dyDescent="0.2">
      <c r="A67" s="310" t="s">
        <v>394</v>
      </c>
      <c r="B67" s="310">
        <v>60</v>
      </c>
      <c r="E67" s="310" t="s">
        <v>831</v>
      </c>
      <c r="F67" s="309">
        <v>62</v>
      </c>
    </row>
    <row r="68" spans="1:6" x14ac:dyDescent="0.2">
      <c r="A68" s="310" t="s">
        <v>396</v>
      </c>
      <c r="B68" s="310">
        <v>61</v>
      </c>
      <c r="E68" s="310" t="s">
        <v>141</v>
      </c>
      <c r="F68" s="309">
        <v>63</v>
      </c>
    </row>
    <row r="69" spans="1:6" x14ac:dyDescent="0.2">
      <c r="A69" s="310" t="s">
        <v>398</v>
      </c>
      <c r="B69" s="310">
        <v>62</v>
      </c>
      <c r="E69" s="310" t="s">
        <v>829</v>
      </c>
      <c r="F69" s="309">
        <v>64</v>
      </c>
    </row>
    <row r="70" spans="1:6" x14ac:dyDescent="0.2">
      <c r="A70" s="310" t="s">
        <v>400</v>
      </c>
      <c r="B70" s="310">
        <v>63</v>
      </c>
      <c r="E70" s="310" t="s">
        <v>839</v>
      </c>
      <c r="F70" s="309">
        <v>65</v>
      </c>
    </row>
    <row r="71" spans="1:6" x14ac:dyDescent="0.2">
      <c r="A71" s="310" t="s">
        <v>402</v>
      </c>
      <c r="B71" s="310">
        <v>64</v>
      </c>
      <c r="E71" s="310" t="s">
        <v>80</v>
      </c>
      <c r="F71" s="309">
        <v>66</v>
      </c>
    </row>
    <row r="72" spans="1:6" x14ac:dyDescent="0.2">
      <c r="A72" s="310" t="s">
        <v>163</v>
      </c>
      <c r="B72" s="310">
        <v>65</v>
      </c>
      <c r="E72" s="310" t="s">
        <v>903</v>
      </c>
      <c r="F72" s="309">
        <v>67</v>
      </c>
    </row>
    <row r="73" spans="1:6" x14ac:dyDescent="0.2">
      <c r="A73" s="310" t="s">
        <v>404</v>
      </c>
      <c r="B73" s="310">
        <v>66</v>
      </c>
      <c r="E73" s="310" t="s">
        <v>790</v>
      </c>
      <c r="F73" s="309">
        <v>68</v>
      </c>
    </row>
    <row r="74" spans="1:6" x14ac:dyDescent="0.2">
      <c r="A74" s="310" t="s">
        <v>406</v>
      </c>
      <c r="B74" s="310">
        <v>67</v>
      </c>
      <c r="E74" s="310" t="s">
        <v>699</v>
      </c>
      <c r="F74" s="309">
        <v>69</v>
      </c>
    </row>
    <row r="75" spans="1:6" x14ac:dyDescent="0.2">
      <c r="A75" s="310" t="s">
        <v>408</v>
      </c>
      <c r="B75" s="310">
        <v>68</v>
      </c>
      <c r="E75" s="310" t="s">
        <v>905</v>
      </c>
      <c r="F75" s="309">
        <v>70</v>
      </c>
    </row>
    <row r="76" spans="1:6" x14ac:dyDescent="0.2">
      <c r="A76" s="310" t="s">
        <v>410</v>
      </c>
      <c r="B76" s="310">
        <v>69</v>
      </c>
      <c r="E76" s="310" t="s">
        <v>155</v>
      </c>
      <c r="F76" s="309">
        <v>71</v>
      </c>
    </row>
    <row r="77" spans="1:6" x14ac:dyDescent="0.2">
      <c r="A77" s="310" t="s">
        <v>412</v>
      </c>
      <c r="B77" s="310">
        <v>70</v>
      </c>
      <c r="E77" s="310" t="s">
        <v>906</v>
      </c>
      <c r="F77" s="309">
        <v>72</v>
      </c>
    </row>
    <row r="78" spans="1:6" x14ac:dyDescent="0.2">
      <c r="A78" s="310" t="s">
        <v>414</v>
      </c>
      <c r="B78" s="310">
        <v>71</v>
      </c>
      <c r="E78" s="310" t="s">
        <v>797</v>
      </c>
      <c r="F78" s="309">
        <v>73</v>
      </c>
    </row>
    <row r="79" spans="1:6" x14ac:dyDescent="0.2">
      <c r="A79" s="310" t="s">
        <v>203</v>
      </c>
      <c r="B79" s="310">
        <v>72</v>
      </c>
      <c r="E79" s="310" t="s">
        <v>161</v>
      </c>
      <c r="F79" s="309">
        <v>74</v>
      </c>
    </row>
    <row r="80" spans="1:6" x14ac:dyDescent="0.2">
      <c r="A80" s="310" t="s">
        <v>417</v>
      </c>
      <c r="B80" s="310">
        <v>73</v>
      </c>
      <c r="E80" s="310" t="s">
        <v>908</v>
      </c>
      <c r="F80" s="309">
        <v>75</v>
      </c>
    </row>
    <row r="81" spans="1:6" x14ac:dyDescent="0.2">
      <c r="A81" s="310" t="s">
        <v>419</v>
      </c>
      <c r="B81" s="310">
        <v>74</v>
      </c>
      <c r="E81" s="310" t="s">
        <v>824</v>
      </c>
      <c r="F81" s="309">
        <v>76</v>
      </c>
    </row>
    <row r="82" spans="1:6" x14ac:dyDescent="0.2">
      <c r="A82" s="310" t="s">
        <v>204</v>
      </c>
      <c r="B82" s="310">
        <v>75</v>
      </c>
      <c r="E82" s="310" t="s">
        <v>224</v>
      </c>
      <c r="F82" s="309">
        <v>77</v>
      </c>
    </row>
    <row r="83" spans="1:6" x14ac:dyDescent="0.2">
      <c r="A83" s="310" t="s">
        <v>422</v>
      </c>
      <c r="B83" s="310">
        <v>76</v>
      </c>
      <c r="E83" s="310" t="s">
        <v>796</v>
      </c>
      <c r="F83" s="309">
        <v>78</v>
      </c>
    </row>
    <row r="84" spans="1:6" x14ac:dyDescent="0.2">
      <c r="A84" s="310" t="s">
        <v>424</v>
      </c>
      <c r="B84" s="310">
        <v>77</v>
      </c>
      <c r="E84" s="310" t="s">
        <v>152</v>
      </c>
      <c r="F84" s="309">
        <v>79</v>
      </c>
    </row>
    <row r="85" spans="1:6" x14ac:dyDescent="0.2">
      <c r="A85" s="310" t="s">
        <v>426</v>
      </c>
      <c r="B85" s="310">
        <v>78</v>
      </c>
      <c r="E85" s="310" t="s">
        <v>838</v>
      </c>
      <c r="F85" s="309">
        <v>80</v>
      </c>
    </row>
    <row r="86" spans="1:6" x14ac:dyDescent="0.2">
      <c r="A86" s="310" t="s">
        <v>428</v>
      </c>
      <c r="B86" s="310">
        <v>79</v>
      </c>
      <c r="E86" s="310" t="s">
        <v>786</v>
      </c>
      <c r="F86" s="309">
        <v>81</v>
      </c>
    </row>
    <row r="87" spans="1:6" x14ac:dyDescent="0.2">
      <c r="A87" s="310" t="s">
        <v>430</v>
      </c>
      <c r="B87" s="310">
        <v>80</v>
      </c>
      <c r="E87" s="310" t="s">
        <v>794</v>
      </c>
      <c r="F87" s="309">
        <v>82</v>
      </c>
    </row>
    <row r="88" spans="1:6" x14ac:dyDescent="0.2">
      <c r="A88" s="310" t="s">
        <v>431</v>
      </c>
      <c r="B88" s="310">
        <v>81</v>
      </c>
      <c r="E88" s="310" t="s">
        <v>914</v>
      </c>
      <c r="F88" s="309">
        <v>83</v>
      </c>
    </row>
    <row r="89" spans="1:6" x14ac:dyDescent="0.2">
      <c r="A89" s="310" t="s">
        <v>433</v>
      </c>
      <c r="B89" s="310">
        <v>82</v>
      </c>
      <c r="E89" s="310" t="s">
        <v>702</v>
      </c>
      <c r="F89" s="309">
        <v>84</v>
      </c>
    </row>
    <row r="90" spans="1:6" x14ac:dyDescent="0.2">
      <c r="A90" s="310" t="s">
        <v>435</v>
      </c>
      <c r="B90" s="310">
        <v>83</v>
      </c>
      <c r="E90" s="310" t="s">
        <v>845</v>
      </c>
      <c r="F90" s="309">
        <v>85</v>
      </c>
    </row>
    <row r="91" spans="1:6" x14ac:dyDescent="0.2">
      <c r="A91" s="310" t="s">
        <v>437</v>
      </c>
      <c r="B91" s="310">
        <v>84</v>
      </c>
      <c r="E91" s="310" t="s">
        <v>819</v>
      </c>
      <c r="F91" s="309">
        <v>86</v>
      </c>
    </row>
    <row r="92" spans="1:6" x14ac:dyDescent="0.2">
      <c r="A92" s="310" t="s">
        <v>439</v>
      </c>
      <c r="B92" s="310">
        <v>85</v>
      </c>
      <c r="E92" s="310" t="s">
        <v>917</v>
      </c>
      <c r="F92" s="309">
        <v>87</v>
      </c>
    </row>
    <row r="93" spans="1:6" x14ac:dyDescent="0.2">
      <c r="A93" s="310" t="s">
        <v>441</v>
      </c>
      <c r="B93" s="310">
        <v>86</v>
      </c>
      <c r="E93" s="310" t="s">
        <v>807</v>
      </c>
      <c r="F93" s="309">
        <v>88</v>
      </c>
    </row>
    <row r="94" spans="1:6" x14ac:dyDescent="0.2">
      <c r="A94" s="310" t="s">
        <v>443</v>
      </c>
      <c r="B94" s="310">
        <v>87</v>
      </c>
      <c r="E94" s="310" t="s">
        <v>72</v>
      </c>
      <c r="F94" s="309">
        <v>89</v>
      </c>
    </row>
    <row r="95" spans="1:6" x14ac:dyDescent="0.2">
      <c r="A95" s="310" t="s">
        <v>445</v>
      </c>
      <c r="B95" s="310">
        <v>88</v>
      </c>
      <c r="E95" s="310" t="s">
        <v>919</v>
      </c>
      <c r="F95" s="309">
        <v>90</v>
      </c>
    </row>
    <row r="96" spans="1:6" x14ac:dyDescent="0.2">
      <c r="A96" s="310" t="s">
        <v>205</v>
      </c>
      <c r="B96" s="310">
        <v>89</v>
      </c>
      <c r="E96" s="310" t="s">
        <v>816</v>
      </c>
      <c r="F96" s="309">
        <v>91</v>
      </c>
    </row>
    <row r="97" spans="1:6" x14ac:dyDescent="0.2">
      <c r="A97" s="310" t="s">
        <v>448</v>
      </c>
      <c r="B97" s="310">
        <v>90</v>
      </c>
      <c r="E97" s="310" t="s">
        <v>921</v>
      </c>
      <c r="F97" s="309">
        <v>92</v>
      </c>
    </row>
    <row r="98" spans="1:6" x14ac:dyDescent="0.2">
      <c r="A98" s="310" t="s">
        <v>450</v>
      </c>
      <c r="B98" s="310">
        <v>91</v>
      </c>
      <c r="E98" s="310" t="s">
        <v>847</v>
      </c>
      <c r="F98" s="309">
        <v>93</v>
      </c>
    </row>
    <row r="99" spans="1:6" x14ac:dyDescent="0.2">
      <c r="A99" s="310" t="s">
        <v>452</v>
      </c>
      <c r="B99" s="310">
        <v>92</v>
      </c>
      <c r="E99" s="310" t="s">
        <v>724</v>
      </c>
      <c r="F99" s="309">
        <v>94</v>
      </c>
    </row>
    <row r="100" spans="1:6" x14ac:dyDescent="0.2">
      <c r="A100" s="310" t="s">
        <v>454</v>
      </c>
      <c r="B100" s="310">
        <v>93</v>
      </c>
    </row>
    <row r="101" spans="1:6" x14ac:dyDescent="0.2">
      <c r="A101" s="310" t="s">
        <v>456</v>
      </c>
      <c r="B101" s="310">
        <v>94</v>
      </c>
    </row>
    <row r="102" spans="1:6" x14ac:dyDescent="0.2">
      <c r="A102" s="310" t="s">
        <v>458</v>
      </c>
      <c r="B102" s="310">
        <v>95</v>
      </c>
    </row>
    <row r="103" spans="1:6" x14ac:dyDescent="0.2">
      <c r="A103" s="310" t="s">
        <v>460</v>
      </c>
      <c r="B103" s="310">
        <v>96</v>
      </c>
    </row>
    <row r="104" spans="1:6" x14ac:dyDescent="0.2">
      <c r="A104" s="310" t="s">
        <v>600</v>
      </c>
      <c r="B104" s="310">
        <v>97</v>
      </c>
    </row>
    <row r="105" spans="1:6" x14ac:dyDescent="0.2">
      <c r="A105" s="310" t="s">
        <v>167</v>
      </c>
      <c r="B105" s="310">
        <v>98</v>
      </c>
    </row>
    <row r="106" spans="1:6" x14ac:dyDescent="0.2">
      <c r="A106" s="310" t="s">
        <v>169</v>
      </c>
      <c r="B106" s="310">
        <v>99</v>
      </c>
    </row>
    <row r="107" spans="1:6" x14ac:dyDescent="0.2">
      <c r="A107" s="310" t="s">
        <v>171</v>
      </c>
      <c r="B107" s="310">
        <v>100</v>
      </c>
    </row>
    <row r="108" spans="1:6" x14ac:dyDescent="0.2">
      <c r="A108" s="310" t="s">
        <v>173</v>
      </c>
      <c r="B108" s="310">
        <v>101</v>
      </c>
    </row>
    <row r="109" spans="1:6" x14ac:dyDescent="0.2">
      <c r="A109" s="310" t="s">
        <v>175</v>
      </c>
      <c r="B109" s="310">
        <v>102</v>
      </c>
    </row>
    <row r="110" spans="1:6" x14ac:dyDescent="0.2">
      <c r="A110" s="310" t="s">
        <v>177</v>
      </c>
      <c r="B110" s="310">
        <v>103</v>
      </c>
    </row>
    <row r="111" spans="1:6" x14ac:dyDescent="0.2">
      <c r="A111" s="310" t="s">
        <v>179</v>
      </c>
      <c r="B111" s="310">
        <v>104</v>
      </c>
    </row>
    <row r="112" spans="1:6" x14ac:dyDescent="0.2">
      <c r="A112" s="310" t="s">
        <v>181</v>
      </c>
      <c r="B112" s="310">
        <v>105</v>
      </c>
    </row>
    <row r="113" spans="1:2" x14ac:dyDescent="0.2">
      <c r="A113" s="310" t="s">
        <v>183</v>
      </c>
      <c r="B113" s="310">
        <v>106</v>
      </c>
    </row>
    <row r="114" spans="1:2" x14ac:dyDescent="0.2">
      <c r="A114" s="310" t="s">
        <v>185</v>
      </c>
      <c r="B114" s="310">
        <v>107</v>
      </c>
    </row>
    <row r="115" spans="1:2" x14ac:dyDescent="0.2">
      <c r="A115" s="310" t="s">
        <v>187</v>
      </c>
      <c r="B115" s="310">
        <v>108</v>
      </c>
    </row>
    <row r="116" spans="1:2" x14ac:dyDescent="0.2">
      <c r="A116" s="310" t="s">
        <v>189</v>
      </c>
      <c r="B116" s="310">
        <v>109</v>
      </c>
    </row>
    <row r="117" spans="1:2" x14ac:dyDescent="0.2">
      <c r="A117" s="310" t="s">
        <v>191</v>
      </c>
      <c r="B117" s="310">
        <v>110</v>
      </c>
    </row>
    <row r="118" spans="1:2" x14ac:dyDescent="0.2">
      <c r="A118" s="310" t="s">
        <v>193</v>
      </c>
      <c r="B118" s="310">
        <v>111</v>
      </c>
    </row>
    <row r="119" spans="1:2" x14ac:dyDescent="0.2">
      <c r="A119" s="310" t="s">
        <v>730</v>
      </c>
      <c r="B119" s="310">
        <v>112</v>
      </c>
    </row>
    <row r="120" spans="1:2" x14ac:dyDescent="0.2">
      <c r="A120" s="310" t="s">
        <v>732</v>
      </c>
      <c r="B120" s="310">
        <v>113</v>
      </c>
    </row>
    <row r="121" spans="1:2" x14ac:dyDescent="0.2">
      <c r="A121" s="310" t="s">
        <v>206</v>
      </c>
      <c r="B121" s="310">
        <v>114</v>
      </c>
    </row>
    <row r="122" spans="1:2" x14ac:dyDescent="0.2">
      <c r="A122" s="310" t="s">
        <v>735</v>
      </c>
      <c r="B122" s="310">
        <v>115</v>
      </c>
    </row>
    <row r="123" spans="1:2" x14ac:dyDescent="0.2">
      <c r="A123" s="310" t="s">
        <v>207</v>
      </c>
      <c r="B123" s="310">
        <v>116</v>
      </c>
    </row>
    <row r="124" spans="1:2" x14ac:dyDescent="0.2">
      <c r="A124" s="310" t="s">
        <v>738</v>
      </c>
      <c r="B124" s="310">
        <v>117</v>
      </c>
    </row>
    <row r="125" spans="1:2" x14ac:dyDescent="0.2">
      <c r="A125" s="310" t="s">
        <v>740</v>
      </c>
      <c r="B125" s="310">
        <v>118</v>
      </c>
    </row>
    <row r="126" spans="1:2" x14ac:dyDescent="0.2">
      <c r="A126" s="310" t="s">
        <v>742</v>
      </c>
      <c r="B126" s="310">
        <v>119</v>
      </c>
    </row>
    <row r="127" spans="1:2" x14ac:dyDescent="0.2">
      <c r="A127" s="310" t="s">
        <v>744</v>
      </c>
      <c r="B127" s="310">
        <v>120</v>
      </c>
    </row>
    <row r="128" spans="1:2" x14ac:dyDescent="0.2">
      <c r="A128" s="310" t="s">
        <v>746</v>
      </c>
      <c r="B128" s="310">
        <v>121</v>
      </c>
    </row>
    <row r="129" spans="1:2" x14ac:dyDescent="0.2">
      <c r="A129" s="310" t="s">
        <v>748</v>
      </c>
      <c r="B129" s="310">
        <v>122</v>
      </c>
    </row>
    <row r="130" spans="1:2" x14ac:dyDescent="0.2">
      <c r="A130" s="310" t="s">
        <v>208</v>
      </c>
      <c r="B130" s="310">
        <v>123</v>
      </c>
    </row>
    <row r="131" spans="1:2" x14ac:dyDescent="0.2">
      <c r="A131" s="310" t="s">
        <v>4</v>
      </c>
      <c r="B131" s="310">
        <v>124</v>
      </c>
    </row>
    <row r="132" spans="1:2" x14ac:dyDescent="0.2">
      <c r="A132" s="310" t="s">
        <v>6</v>
      </c>
      <c r="B132" s="310">
        <v>125</v>
      </c>
    </row>
    <row r="133" spans="1:2" x14ac:dyDescent="0.2">
      <c r="A133" s="310" t="s">
        <v>8</v>
      </c>
      <c r="B133" s="310">
        <v>126</v>
      </c>
    </row>
    <row r="134" spans="1:2" x14ac:dyDescent="0.2">
      <c r="A134" s="310" t="s">
        <v>209</v>
      </c>
      <c r="B134" s="310">
        <v>127</v>
      </c>
    </row>
    <row r="135" spans="1:2" x14ac:dyDescent="0.2">
      <c r="A135" s="310" t="s">
        <v>11</v>
      </c>
      <c r="B135" s="310">
        <v>128</v>
      </c>
    </row>
    <row r="136" spans="1:2" x14ac:dyDescent="0.2">
      <c r="A136" s="310" t="s">
        <v>13</v>
      </c>
      <c r="B136" s="310">
        <v>129</v>
      </c>
    </row>
    <row r="137" spans="1:2" x14ac:dyDescent="0.2">
      <c r="A137" s="310" t="s">
        <v>15</v>
      </c>
      <c r="B137" s="310">
        <v>130</v>
      </c>
    </row>
    <row r="138" spans="1:2" x14ac:dyDescent="0.2">
      <c r="A138" s="310" t="s">
        <v>210</v>
      </c>
      <c r="B138" s="310">
        <v>131</v>
      </c>
    </row>
    <row r="139" spans="1:2" x14ac:dyDescent="0.2">
      <c r="A139" s="310" t="s">
        <v>18</v>
      </c>
      <c r="B139" s="310">
        <v>132</v>
      </c>
    </row>
    <row r="140" spans="1:2" x14ac:dyDescent="0.2">
      <c r="A140" s="310" t="s">
        <v>20</v>
      </c>
      <c r="B140" s="310">
        <v>133</v>
      </c>
    </row>
    <row r="141" spans="1:2" x14ac:dyDescent="0.2">
      <c r="A141" s="310" t="s">
        <v>22</v>
      </c>
      <c r="B141" s="310">
        <v>134</v>
      </c>
    </row>
    <row r="142" spans="1:2" x14ac:dyDescent="0.2">
      <c r="A142" s="310" t="s">
        <v>24</v>
      </c>
      <c r="B142" s="310">
        <v>135</v>
      </c>
    </row>
    <row r="143" spans="1:2" x14ac:dyDescent="0.2">
      <c r="A143" s="310" t="s">
        <v>26</v>
      </c>
      <c r="B143" s="310">
        <v>136</v>
      </c>
    </row>
    <row r="144" spans="1:2" x14ac:dyDescent="0.2">
      <c r="A144" s="310" t="s">
        <v>211</v>
      </c>
      <c r="B144" s="310">
        <v>137</v>
      </c>
    </row>
    <row r="145" spans="1:2" x14ac:dyDescent="0.2">
      <c r="A145" s="310" t="s">
        <v>29</v>
      </c>
      <c r="B145" s="310">
        <v>138</v>
      </c>
    </row>
    <row r="146" spans="1:2" x14ac:dyDescent="0.2">
      <c r="A146" s="310" t="s">
        <v>31</v>
      </c>
      <c r="B146" s="310">
        <v>139</v>
      </c>
    </row>
    <row r="147" spans="1:2" x14ac:dyDescent="0.2">
      <c r="A147" s="310" t="s">
        <v>212</v>
      </c>
      <c r="B147" s="310">
        <v>140</v>
      </c>
    </row>
    <row r="148" spans="1:2" x14ac:dyDescent="0.2">
      <c r="A148" s="310" t="s">
        <v>89</v>
      </c>
      <c r="B148" s="310">
        <v>141</v>
      </c>
    </row>
    <row r="149" spans="1:2" x14ac:dyDescent="0.2">
      <c r="A149" s="310" t="s">
        <v>54</v>
      </c>
      <c r="B149" s="310">
        <v>142</v>
      </c>
    </row>
    <row r="150" spans="1:2" x14ac:dyDescent="0.2">
      <c r="A150" s="310" t="s">
        <v>55</v>
      </c>
      <c r="B150" s="310">
        <v>143</v>
      </c>
    </row>
    <row r="151" spans="1:2" x14ac:dyDescent="0.2">
      <c r="A151" s="310" t="s">
        <v>56</v>
      </c>
      <c r="B151" s="310">
        <v>144</v>
      </c>
    </row>
    <row r="152" spans="1:2" x14ac:dyDescent="0.2">
      <c r="A152" s="310" t="s">
        <v>94</v>
      </c>
      <c r="B152" s="310">
        <v>145</v>
      </c>
    </row>
    <row r="153" spans="1:2" x14ac:dyDescent="0.2">
      <c r="A153" s="310" t="s">
        <v>96</v>
      </c>
      <c r="B153" s="310">
        <v>146</v>
      </c>
    </row>
    <row r="154" spans="1:2" x14ac:dyDescent="0.2">
      <c r="A154" s="310" t="s">
        <v>98</v>
      </c>
      <c r="B154" s="310">
        <v>147</v>
      </c>
    </row>
    <row r="155" spans="1:2" x14ac:dyDescent="0.2">
      <c r="A155" s="310" t="s">
        <v>100</v>
      </c>
      <c r="B155" s="310">
        <v>148</v>
      </c>
    </row>
    <row r="156" spans="1:2" x14ac:dyDescent="0.2">
      <c r="A156" s="310" t="s">
        <v>102</v>
      </c>
      <c r="B156" s="310">
        <v>149</v>
      </c>
    </row>
    <row r="157" spans="1:2" x14ac:dyDescent="0.2">
      <c r="A157" s="310" t="s">
        <v>57</v>
      </c>
      <c r="B157" s="310">
        <v>150</v>
      </c>
    </row>
    <row r="158" spans="1:2" x14ac:dyDescent="0.2">
      <c r="A158" s="310" t="s">
        <v>105</v>
      </c>
      <c r="B158" s="310">
        <v>151</v>
      </c>
    </row>
    <row r="159" spans="1:2" x14ac:dyDescent="0.2">
      <c r="A159" s="310" t="s">
        <v>107</v>
      </c>
      <c r="B159" s="310">
        <v>152</v>
      </c>
    </row>
    <row r="160" spans="1:2" x14ac:dyDescent="0.2">
      <c r="A160" s="310" t="s">
        <v>109</v>
      </c>
      <c r="B160" s="310">
        <v>153</v>
      </c>
    </row>
    <row r="161" spans="1:2" x14ac:dyDescent="0.2">
      <c r="A161" s="310" t="s">
        <v>111</v>
      </c>
      <c r="B161" s="310">
        <v>154</v>
      </c>
    </row>
    <row r="162" spans="1:2" x14ac:dyDescent="0.2">
      <c r="A162" s="310" t="s">
        <v>113</v>
      </c>
      <c r="B162" s="310">
        <v>155</v>
      </c>
    </row>
    <row r="163" spans="1:2" x14ac:dyDescent="0.2">
      <c r="A163" s="310" t="s">
        <v>58</v>
      </c>
      <c r="B163" s="310">
        <v>156</v>
      </c>
    </row>
    <row r="164" spans="1:2" x14ac:dyDescent="0.2">
      <c r="A164" s="310" t="s">
        <v>116</v>
      </c>
      <c r="B164" s="310">
        <v>157</v>
      </c>
    </row>
    <row r="165" spans="1:2" x14ac:dyDescent="0.2">
      <c r="A165" s="310" t="s">
        <v>118</v>
      </c>
      <c r="B165" s="310">
        <v>158</v>
      </c>
    </row>
    <row r="166" spans="1:2" x14ac:dyDescent="0.2">
      <c r="A166" s="310" t="s">
        <v>120</v>
      </c>
      <c r="B166" s="310">
        <v>159</v>
      </c>
    </row>
    <row r="167" spans="1:2" x14ac:dyDescent="0.2">
      <c r="A167" s="310" t="s">
        <v>122</v>
      </c>
      <c r="B167" s="310">
        <v>160</v>
      </c>
    </row>
    <row r="168" spans="1:2" x14ac:dyDescent="0.2">
      <c r="A168" s="310" t="s">
        <v>124</v>
      </c>
      <c r="B168" s="310">
        <v>161</v>
      </c>
    </row>
    <row r="169" spans="1:2" x14ac:dyDescent="0.2">
      <c r="A169" s="310" t="s">
        <v>59</v>
      </c>
      <c r="B169" s="310">
        <v>162</v>
      </c>
    </row>
    <row r="170" spans="1:2" x14ac:dyDescent="0.2">
      <c r="A170" s="310" t="s">
        <v>127</v>
      </c>
      <c r="B170" s="310">
        <v>163</v>
      </c>
    </row>
    <row r="171" spans="1:2" x14ac:dyDescent="0.2">
      <c r="A171" s="310" t="s">
        <v>129</v>
      </c>
      <c r="B171" s="310">
        <v>164</v>
      </c>
    </row>
    <row r="172" spans="1:2" x14ac:dyDescent="0.2">
      <c r="A172" s="310" t="s">
        <v>131</v>
      </c>
      <c r="B172" s="310">
        <v>165</v>
      </c>
    </row>
    <row r="173" spans="1:2" x14ac:dyDescent="0.2">
      <c r="A173" s="310" t="s">
        <v>133</v>
      </c>
      <c r="B173" s="310">
        <v>166</v>
      </c>
    </row>
    <row r="174" spans="1:2" x14ac:dyDescent="0.2">
      <c r="A174" s="310" t="s">
        <v>135</v>
      </c>
      <c r="B174" s="310">
        <v>167</v>
      </c>
    </row>
    <row r="175" spans="1:2" x14ac:dyDescent="0.2">
      <c r="A175" s="310" t="s">
        <v>33</v>
      </c>
      <c r="B175" s="310">
        <v>168</v>
      </c>
    </row>
    <row r="176" spans="1:2" x14ac:dyDescent="0.2">
      <c r="A176" s="310" t="s">
        <v>60</v>
      </c>
      <c r="B176" s="310">
        <v>169</v>
      </c>
    </row>
    <row r="177" spans="1:2" x14ac:dyDescent="0.2">
      <c r="A177" s="310" t="s">
        <v>61</v>
      </c>
      <c r="B177" s="310">
        <v>170</v>
      </c>
    </row>
    <row r="178" spans="1:2" x14ac:dyDescent="0.2">
      <c r="A178" s="310" t="s">
        <v>37</v>
      </c>
      <c r="B178" s="310">
        <v>171</v>
      </c>
    </row>
    <row r="179" spans="1:2" x14ac:dyDescent="0.2">
      <c r="A179" s="310" t="s">
        <v>39</v>
      </c>
      <c r="B179" s="310">
        <v>172</v>
      </c>
    </row>
    <row r="180" spans="1:2" x14ac:dyDescent="0.2">
      <c r="A180" s="310" t="s">
        <v>62</v>
      </c>
      <c r="B180" s="310">
        <v>173</v>
      </c>
    </row>
    <row r="181" spans="1:2" x14ac:dyDescent="0.2">
      <c r="A181" s="310" t="s">
        <v>63</v>
      </c>
      <c r="B181" s="310">
        <v>174</v>
      </c>
    </row>
    <row r="182" spans="1:2" x14ac:dyDescent="0.2">
      <c r="A182" s="310" t="s">
        <v>43</v>
      </c>
      <c r="B182" s="310">
        <v>175</v>
      </c>
    </row>
    <row r="183" spans="1:2" x14ac:dyDescent="0.2">
      <c r="A183" s="310" t="s">
        <v>45</v>
      </c>
      <c r="B183" s="310">
        <v>176</v>
      </c>
    </row>
    <row r="184" spans="1:2" x14ac:dyDescent="0.2">
      <c r="A184" s="310" t="s">
        <v>47</v>
      </c>
      <c r="B184" s="310">
        <v>177</v>
      </c>
    </row>
    <row r="185" spans="1:2" x14ac:dyDescent="0.2">
      <c r="A185" s="310" t="s">
        <v>49</v>
      </c>
      <c r="B185" s="310">
        <v>178</v>
      </c>
    </row>
    <row r="186" spans="1:2" x14ac:dyDescent="0.2">
      <c r="A186" s="310" t="s">
        <v>51</v>
      </c>
      <c r="B186" s="310">
        <v>179</v>
      </c>
    </row>
    <row r="187" spans="1:2" x14ac:dyDescent="0.2">
      <c r="A187" s="310" t="s">
        <v>64</v>
      </c>
      <c r="B187" s="310">
        <v>180</v>
      </c>
    </row>
    <row r="188" spans="1:2" x14ac:dyDescent="0.2">
      <c r="A188" s="310" t="s">
        <v>528</v>
      </c>
      <c r="B188" s="310">
        <v>181</v>
      </c>
    </row>
    <row r="189" spans="1:2" x14ac:dyDescent="0.2">
      <c r="A189" s="310" t="s">
        <v>530</v>
      </c>
      <c r="B189" s="310">
        <v>182</v>
      </c>
    </row>
    <row r="190" spans="1:2" x14ac:dyDescent="0.2">
      <c r="A190" s="310" t="s">
        <v>65</v>
      </c>
      <c r="B190" s="310">
        <v>183</v>
      </c>
    </row>
    <row r="191" spans="1:2" x14ac:dyDescent="0.2">
      <c r="A191" s="310" t="s">
        <v>533</v>
      </c>
      <c r="B191" s="310">
        <v>184</v>
      </c>
    </row>
    <row r="192" spans="1:2" x14ac:dyDescent="0.2">
      <c r="A192" s="310" t="s">
        <v>541</v>
      </c>
      <c r="B192" s="310">
        <v>185</v>
      </c>
    </row>
    <row r="193" spans="1:2" x14ac:dyDescent="0.2">
      <c r="A193" s="310" t="s">
        <v>536</v>
      </c>
      <c r="B193" s="310">
        <v>186</v>
      </c>
    </row>
    <row r="194" spans="1:2" x14ac:dyDescent="0.2">
      <c r="A194" s="310" t="s">
        <v>538</v>
      </c>
      <c r="B194" s="310">
        <v>187</v>
      </c>
    </row>
    <row r="195" spans="1:2" x14ac:dyDescent="0.2">
      <c r="A195" s="310" t="s">
        <v>540</v>
      </c>
      <c r="B195" s="310">
        <v>188</v>
      </c>
    </row>
    <row r="196" spans="1:2" x14ac:dyDescent="0.2">
      <c r="A196" s="310" t="s">
        <v>232</v>
      </c>
      <c r="B196" s="310">
        <v>189</v>
      </c>
    </row>
    <row r="197" spans="1:2" x14ac:dyDescent="0.2">
      <c r="A197" s="310" t="s">
        <v>75</v>
      </c>
      <c r="B197" s="310">
        <v>190</v>
      </c>
    </row>
    <row r="198" spans="1:2" x14ac:dyDescent="0.2">
      <c r="A198" s="310" t="s">
        <v>234</v>
      </c>
      <c r="B198" s="310">
        <v>191</v>
      </c>
    </row>
    <row r="199" spans="1:2" x14ac:dyDescent="0.2">
      <c r="A199" s="310" t="s">
        <v>542</v>
      </c>
      <c r="B199" s="310">
        <v>192</v>
      </c>
    </row>
    <row r="200" spans="1:2" x14ac:dyDescent="0.2">
      <c r="A200" s="310" t="s">
        <v>543</v>
      </c>
      <c r="B200" s="310">
        <v>193</v>
      </c>
    </row>
    <row r="201" spans="1:2" x14ac:dyDescent="0.2">
      <c r="A201" s="310" t="s">
        <v>544</v>
      </c>
      <c r="B201" s="310">
        <v>194</v>
      </c>
    </row>
    <row r="202" spans="1:2" x14ac:dyDescent="0.2">
      <c r="A202" s="310" t="s">
        <v>239</v>
      </c>
      <c r="B202" s="310">
        <v>195</v>
      </c>
    </row>
    <row r="203" spans="1:2" x14ac:dyDescent="0.2">
      <c r="A203" s="310" t="s">
        <v>241</v>
      </c>
      <c r="B203" s="310">
        <v>196</v>
      </c>
    </row>
    <row r="204" spans="1:2" x14ac:dyDescent="0.2">
      <c r="A204" s="310" t="s">
        <v>243</v>
      </c>
      <c r="B204" s="310">
        <v>197</v>
      </c>
    </row>
    <row r="205" spans="1:2" x14ac:dyDescent="0.2">
      <c r="A205" s="310" t="s">
        <v>545</v>
      </c>
      <c r="B205" s="310">
        <v>198</v>
      </c>
    </row>
    <row r="206" spans="1:2" x14ac:dyDescent="0.2">
      <c r="A206" s="310" t="s">
        <v>546</v>
      </c>
      <c r="B206" s="310">
        <v>199</v>
      </c>
    </row>
    <row r="207" spans="1:2" x14ac:dyDescent="0.2">
      <c r="A207" s="310" t="s">
        <v>547</v>
      </c>
      <c r="B207" s="310">
        <v>200</v>
      </c>
    </row>
    <row r="208" spans="1:2" x14ac:dyDescent="0.2">
      <c r="A208" s="310" t="s">
        <v>548</v>
      </c>
      <c r="B208" s="310">
        <v>201</v>
      </c>
    </row>
    <row r="209" spans="1:2" x14ac:dyDescent="0.2">
      <c r="A209" s="310" t="s">
        <v>249</v>
      </c>
      <c r="B209" s="310">
        <v>202</v>
      </c>
    </row>
    <row r="210" spans="1:2" x14ac:dyDescent="0.2">
      <c r="A210" s="310" t="s">
        <v>251</v>
      </c>
      <c r="B210" s="310">
        <v>203</v>
      </c>
    </row>
    <row r="211" spans="1:2" x14ac:dyDescent="0.2">
      <c r="A211" s="310" t="s">
        <v>549</v>
      </c>
      <c r="B211" s="310">
        <v>204</v>
      </c>
    </row>
    <row r="212" spans="1:2" x14ac:dyDescent="0.2">
      <c r="A212" s="310" t="s">
        <v>257</v>
      </c>
      <c r="B212" s="310">
        <v>205</v>
      </c>
    </row>
    <row r="213" spans="1:2" x14ac:dyDescent="0.2">
      <c r="A213" s="310" t="s">
        <v>550</v>
      </c>
      <c r="B213" s="310">
        <v>206</v>
      </c>
    </row>
    <row r="214" spans="1:2" x14ac:dyDescent="0.2">
      <c r="A214" s="310" t="s">
        <v>260</v>
      </c>
      <c r="B214" s="310">
        <v>207</v>
      </c>
    </row>
    <row r="215" spans="1:2" x14ac:dyDescent="0.2">
      <c r="A215" s="310" t="s">
        <v>551</v>
      </c>
      <c r="B215" s="310">
        <v>208</v>
      </c>
    </row>
    <row r="216" spans="1:2" x14ac:dyDescent="0.2">
      <c r="A216" s="310" t="s">
        <v>263</v>
      </c>
      <c r="B216" s="310">
        <v>209</v>
      </c>
    </row>
    <row r="217" spans="1:2" x14ac:dyDescent="0.2">
      <c r="A217" s="310" t="s">
        <v>552</v>
      </c>
      <c r="B217" s="310">
        <v>210</v>
      </c>
    </row>
    <row r="218" spans="1:2" x14ac:dyDescent="0.2">
      <c r="A218" s="310" t="s">
        <v>266</v>
      </c>
      <c r="B218" s="310">
        <v>211</v>
      </c>
    </row>
    <row r="219" spans="1:2" x14ac:dyDescent="0.2">
      <c r="A219" s="310" t="s">
        <v>268</v>
      </c>
      <c r="B219" s="310">
        <v>212</v>
      </c>
    </row>
    <row r="220" spans="1:2" x14ac:dyDescent="0.2">
      <c r="A220" s="310" t="s">
        <v>270</v>
      </c>
      <c r="B220" s="310">
        <v>213</v>
      </c>
    </row>
    <row r="221" spans="1:2" x14ac:dyDescent="0.2">
      <c r="A221" s="310" t="s">
        <v>272</v>
      </c>
      <c r="B221" s="310">
        <v>214</v>
      </c>
    </row>
    <row r="222" spans="1:2" x14ac:dyDescent="0.2">
      <c r="A222" s="310" t="s">
        <v>274</v>
      </c>
      <c r="B222" s="310">
        <v>215</v>
      </c>
    </row>
    <row r="223" spans="1:2" x14ac:dyDescent="0.2">
      <c r="A223" s="310" t="s">
        <v>276</v>
      </c>
      <c r="B223" s="310">
        <v>216</v>
      </c>
    </row>
    <row r="224" spans="1:2" x14ac:dyDescent="0.2">
      <c r="A224" s="310" t="s">
        <v>278</v>
      </c>
      <c r="B224" s="310">
        <v>217</v>
      </c>
    </row>
    <row r="225" spans="1:2" x14ac:dyDescent="0.2">
      <c r="A225" s="310" t="s">
        <v>280</v>
      </c>
      <c r="B225" s="310">
        <v>218</v>
      </c>
    </row>
    <row r="226" spans="1:2" x14ac:dyDescent="0.2">
      <c r="A226" s="310" t="s">
        <v>282</v>
      </c>
      <c r="B226" s="310">
        <v>219</v>
      </c>
    </row>
    <row r="227" spans="1:2" x14ac:dyDescent="0.2">
      <c r="A227" s="310" t="s">
        <v>284</v>
      </c>
      <c r="B227" s="310">
        <v>220</v>
      </c>
    </row>
    <row r="228" spans="1:2" x14ac:dyDescent="0.2">
      <c r="A228" s="310" t="s">
        <v>553</v>
      </c>
      <c r="B228" s="310">
        <v>221</v>
      </c>
    </row>
    <row r="229" spans="1:2" x14ac:dyDescent="0.2">
      <c r="A229" s="310" t="s">
        <v>287</v>
      </c>
      <c r="B229" s="310">
        <v>222</v>
      </c>
    </row>
    <row r="230" spans="1:2" x14ac:dyDescent="0.2">
      <c r="A230" s="310" t="s">
        <v>289</v>
      </c>
      <c r="B230" s="310">
        <v>223</v>
      </c>
    </row>
    <row r="231" spans="1:2" x14ac:dyDescent="0.2">
      <c r="A231" s="310" t="s">
        <v>291</v>
      </c>
      <c r="B231" s="310">
        <v>224</v>
      </c>
    </row>
    <row r="232" spans="1:2" x14ac:dyDescent="0.2">
      <c r="A232" s="310" t="s">
        <v>293</v>
      </c>
      <c r="B232" s="310">
        <v>225</v>
      </c>
    </row>
    <row r="233" spans="1:2" x14ac:dyDescent="0.2">
      <c r="A233" s="310" t="s">
        <v>295</v>
      </c>
      <c r="B233" s="310">
        <v>226</v>
      </c>
    </row>
    <row r="234" spans="1:2" x14ac:dyDescent="0.2">
      <c r="A234" s="310" t="s">
        <v>297</v>
      </c>
      <c r="B234" s="310">
        <v>227</v>
      </c>
    </row>
    <row r="235" spans="1:2" x14ac:dyDescent="0.2">
      <c r="A235" s="310" t="s">
        <v>566</v>
      </c>
      <c r="B235" s="310">
        <v>228</v>
      </c>
    </row>
    <row r="236" spans="1:2" x14ac:dyDescent="0.2">
      <c r="A236" s="310" t="s">
        <v>568</v>
      </c>
      <c r="B236" s="310">
        <v>229</v>
      </c>
    </row>
    <row r="237" spans="1:2" x14ac:dyDescent="0.2">
      <c r="A237" s="310" t="s">
        <v>570</v>
      </c>
      <c r="B237" s="310">
        <v>230</v>
      </c>
    </row>
    <row r="238" spans="1:2" x14ac:dyDescent="0.2">
      <c r="A238" s="310" t="s">
        <v>572</v>
      </c>
      <c r="B238" s="310">
        <v>231</v>
      </c>
    </row>
    <row r="239" spans="1:2" x14ac:dyDescent="0.2">
      <c r="A239" s="310" t="s">
        <v>721</v>
      </c>
      <c r="B239" s="310">
        <v>232</v>
      </c>
    </row>
    <row r="240" spans="1:2" x14ac:dyDescent="0.2">
      <c r="A240" s="310" t="s">
        <v>554</v>
      </c>
      <c r="B240" s="310">
        <v>233</v>
      </c>
    </row>
    <row r="241" spans="1:2" x14ac:dyDescent="0.2">
      <c r="A241" s="310" t="s">
        <v>575</v>
      </c>
      <c r="B241" s="310">
        <v>234</v>
      </c>
    </row>
    <row r="242" spans="1:2" x14ac:dyDescent="0.2">
      <c r="A242" s="310" t="s">
        <v>577</v>
      </c>
      <c r="B242" s="310">
        <v>235</v>
      </c>
    </row>
    <row r="243" spans="1:2" x14ac:dyDescent="0.2">
      <c r="A243" s="310" t="s">
        <v>579</v>
      </c>
      <c r="B243" s="310">
        <v>236</v>
      </c>
    </row>
    <row r="244" spans="1:2" x14ac:dyDescent="0.2">
      <c r="A244" s="310" t="s">
        <v>581</v>
      </c>
      <c r="B244" s="310">
        <v>237</v>
      </c>
    </row>
    <row r="245" spans="1:2" x14ac:dyDescent="0.2">
      <c r="A245" s="310" t="s">
        <v>555</v>
      </c>
      <c r="B245" s="310">
        <v>238</v>
      </c>
    </row>
    <row r="246" spans="1:2" x14ac:dyDescent="0.2">
      <c r="A246" s="310" t="s">
        <v>584</v>
      </c>
      <c r="B246" s="310">
        <v>239</v>
      </c>
    </row>
    <row r="247" spans="1:2" x14ac:dyDescent="0.2">
      <c r="A247" s="310" t="s">
        <v>586</v>
      </c>
      <c r="B247" s="310">
        <v>240</v>
      </c>
    </row>
    <row r="248" spans="1:2" x14ac:dyDescent="0.2">
      <c r="A248" s="310" t="s">
        <v>611</v>
      </c>
      <c r="B248" s="310">
        <v>241</v>
      </c>
    </row>
    <row r="249" spans="1:2" x14ac:dyDescent="0.2">
      <c r="A249" s="310" t="s">
        <v>613</v>
      </c>
      <c r="B249" s="310">
        <v>242</v>
      </c>
    </row>
    <row r="250" spans="1:2" x14ac:dyDescent="0.2">
      <c r="A250" s="310" t="s">
        <v>615</v>
      </c>
      <c r="B250" s="310">
        <v>243</v>
      </c>
    </row>
    <row r="251" spans="1:2" x14ac:dyDescent="0.2">
      <c r="A251" s="310" t="s">
        <v>617</v>
      </c>
      <c r="B251" s="310">
        <v>244</v>
      </c>
    </row>
    <row r="252" spans="1:2" x14ac:dyDescent="0.2">
      <c r="A252" s="310" t="s">
        <v>619</v>
      </c>
      <c r="B252" s="310">
        <v>245</v>
      </c>
    </row>
    <row r="253" spans="1:2" x14ac:dyDescent="0.2">
      <c r="A253" s="310" t="s">
        <v>621</v>
      </c>
      <c r="B253" s="310">
        <v>246</v>
      </c>
    </row>
    <row r="254" spans="1:2" x14ac:dyDescent="0.2">
      <c r="A254" s="310" t="s">
        <v>623</v>
      </c>
      <c r="B254" s="310">
        <v>247</v>
      </c>
    </row>
    <row r="255" spans="1:2" x14ac:dyDescent="0.2">
      <c r="A255" s="310" t="s">
        <v>625</v>
      </c>
      <c r="B255" s="310">
        <v>248</v>
      </c>
    </row>
    <row r="256" spans="1:2" x14ac:dyDescent="0.2">
      <c r="A256" s="310" t="s">
        <v>627</v>
      </c>
      <c r="B256" s="310">
        <v>249</v>
      </c>
    </row>
    <row r="257" spans="1:2" x14ac:dyDescent="0.2">
      <c r="A257" s="310" t="s">
        <v>556</v>
      </c>
      <c r="B257" s="310">
        <v>250</v>
      </c>
    </row>
    <row r="258" spans="1:2" x14ac:dyDescent="0.2">
      <c r="A258" s="310" t="s">
        <v>557</v>
      </c>
      <c r="B258" s="310">
        <v>251</v>
      </c>
    </row>
    <row r="259" spans="1:2" x14ac:dyDescent="0.2">
      <c r="A259" s="310" t="s">
        <v>631</v>
      </c>
      <c r="B259" s="310">
        <v>252</v>
      </c>
    </row>
    <row r="260" spans="1:2" x14ac:dyDescent="0.2">
      <c r="A260" s="310" t="s">
        <v>633</v>
      </c>
      <c r="B260" s="310">
        <v>253</v>
      </c>
    </row>
    <row r="261" spans="1:2" x14ac:dyDescent="0.2">
      <c r="A261" s="310" t="s">
        <v>635</v>
      </c>
      <c r="B261" s="310">
        <v>254</v>
      </c>
    </row>
    <row r="262" spans="1:2" x14ac:dyDescent="0.2">
      <c r="A262" s="310" t="s">
        <v>637</v>
      </c>
      <c r="B262" s="310">
        <v>255</v>
      </c>
    </row>
    <row r="263" spans="1:2" x14ac:dyDescent="0.2">
      <c r="A263" s="310" t="s">
        <v>639</v>
      </c>
      <c r="B263" s="310">
        <v>256</v>
      </c>
    </row>
    <row r="264" spans="1:2" x14ac:dyDescent="0.2">
      <c r="A264" s="310" t="s">
        <v>641</v>
      </c>
      <c r="B264" s="310">
        <v>257</v>
      </c>
    </row>
    <row r="265" spans="1:2" x14ac:dyDescent="0.2">
      <c r="A265" s="310" t="s">
        <v>643</v>
      </c>
      <c r="B265" s="310">
        <v>258</v>
      </c>
    </row>
    <row r="266" spans="1:2" x14ac:dyDescent="0.2">
      <c r="A266" s="310" t="s">
        <v>645</v>
      </c>
      <c r="B266" s="310">
        <v>259</v>
      </c>
    </row>
    <row r="267" spans="1:2" x14ac:dyDescent="0.2">
      <c r="A267" s="310" t="s">
        <v>647</v>
      </c>
      <c r="B267" s="310">
        <v>260</v>
      </c>
    </row>
    <row r="268" spans="1:2" x14ac:dyDescent="0.2">
      <c r="A268" s="310" t="s">
        <v>558</v>
      </c>
      <c r="B268" s="310">
        <v>261</v>
      </c>
    </row>
    <row r="269" spans="1:2" x14ac:dyDescent="0.2">
      <c r="A269" s="310" t="s">
        <v>559</v>
      </c>
      <c r="B269" s="310">
        <v>262</v>
      </c>
    </row>
    <row r="270" spans="1:2" x14ac:dyDescent="0.2">
      <c r="A270" s="310" t="s">
        <v>651</v>
      </c>
      <c r="B270" s="310">
        <v>263</v>
      </c>
    </row>
    <row r="271" spans="1:2" x14ac:dyDescent="0.2">
      <c r="A271" s="310" t="s">
        <v>653</v>
      </c>
      <c r="B271" s="310">
        <v>264</v>
      </c>
    </row>
    <row r="272" spans="1:2" x14ac:dyDescent="0.2">
      <c r="A272" s="310" t="s">
        <v>655</v>
      </c>
      <c r="B272" s="310">
        <v>265</v>
      </c>
    </row>
    <row r="273" spans="1:2" x14ac:dyDescent="0.2">
      <c r="A273" s="310" t="s">
        <v>657</v>
      </c>
      <c r="B273" s="310">
        <v>266</v>
      </c>
    </row>
    <row r="274" spans="1:2" x14ac:dyDescent="0.2">
      <c r="A274" s="310" t="s">
        <v>659</v>
      </c>
      <c r="B274" s="310">
        <v>267</v>
      </c>
    </row>
    <row r="275" spans="1:2" x14ac:dyDescent="0.2">
      <c r="A275" s="310" t="s">
        <v>661</v>
      </c>
      <c r="B275" s="310">
        <v>268</v>
      </c>
    </row>
    <row r="276" spans="1:2" x14ac:dyDescent="0.2">
      <c r="A276" s="310" t="s">
        <v>663</v>
      </c>
      <c r="B276" s="310">
        <v>269</v>
      </c>
    </row>
    <row r="277" spans="1:2" x14ac:dyDescent="0.2">
      <c r="A277" s="310" t="s">
        <v>560</v>
      </c>
      <c r="B277" s="310">
        <v>270</v>
      </c>
    </row>
    <row r="278" spans="1:2" x14ac:dyDescent="0.2">
      <c r="A278" s="310" t="s">
        <v>666</v>
      </c>
      <c r="B278" s="310">
        <v>271</v>
      </c>
    </row>
    <row r="279" spans="1:2" x14ac:dyDescent="0.2">
      <c r="A279" s="310" t="s">
        <v>668</v>
      </c>
      <c r="B279" s="310">
        <v>272</v>
      </c>
    </row>
    <row r="280" spans="1:2" x14ac:dyDescent="0.2">
      <c r="A280" s="310" t="s">
        <v>670</v>
      </c>
      <c r="B280" s="310">
        <v>273</v>
      </c>
    </row>
    <row r="281" spans="1:2" x14ac:dyDescent="0.2">
      <c r="A281" s="310" t="s">
        <v>672</v>
      </c>
      <c r="B281" s="310">
        <v>274</v>
      </c>
    </row>
    <row r="282" spans="1:2" x14ac:dyDescent="0.2">
      <c r="A282" s="310" t="s">
        <v>674</v>
      </c>
      <c r="B282" s="310">
        <v>275</v>
      </c>
    </row>
    <row r="283" spans="1:2" x14ac:dyDescent="0.2">
      <c r="A283" s="310" t="s">
        <v>382</v>
      </c>
      <c r="B283" s="310">
        <v>276</v>
      </c>
    </row>
    <row r="284" spans="1:2" x14ac:dyDescent="0.2">
      <c r="A284" s="310" t="s">
        <v>677</v>
      </c>
      <c r="B284" s="310">
        <v>277</v>
      </c>
    </row>
    <row r="285" spans="1:2" x14ac:dyDescent="0.2">
      <c r="A285" s="310" t="s">
        <v>679</v>
      </c>
      <c r="B285" s="310">
        <v>278</v>
      </c>
    </row>
    <row r="286" spans="1:2" x14ac:dyDescent="0.2">
      <c r="A286" s="310" t="s">
        <v>681</v>
      </c>
      <c r="B286" s="310">
        <v>279</v>
      </c>
    </row>
    <row r="287" spans="1:2" x14ac:dyDescent="0.2">
      <c r="A287" s="310" t="s">
        <v>683</v>
      </c>
      <c r="B287" s="310">
        <v>280</v>
      </c>
    </row>
    <row r="288" spans="1:2" x14ac:dyDescent="0.2">
      <c r="A288" s="310" t="s">
        <v>685</v>
      </c>
      <c r="B288" s="310">
        <v>281</v>
      </c>
    </row>
    <row r="289" spans="1:2" x14ac:dyDescent="0.2">
      <c r="A289" s="310" t="s">
        <v>383</v>
      </c>
      <c r="B289" s="310">
        <v>282</v>
      </c>
    </row>
    <row r="290" spans="1:2" x14ac:dyDescent="0.2">
      <c r="A290" s="310" t="s">
        <v>384</v>
      </c>
      <c r="B290" s="310">
        <v>283</v>
      </c>
    </row>
    <row r="291" spans="1:2" x14ac:dyDescent="0.2">
      <c r="A291" s="310" t="s">
        <v>213</v>
      </c>
      <c r="B291" s="310">
        <v>284</v>
      </c>
    </row>
    <row r="292" spans="1:2" x14ac:dyDescent="0.2">
      <c r="A292" s="310" t="s">
        <v>690</v>
      </c>
      <c r="B292" s="310">
        <v>285</v>
      </c>
    </row>
    <row r="293" spans="1:2" x14ac:dyDescent="0.2">
      <c r="A293" s="310" t="s">
        <v>692</v>
      </c>
      <c r="B293" s="310">
        <v>286</v>
      </c>
    </row>
    <row r="294" spans="1:2" x14ac:dyDescent="0.2">
      <c r="A294" s="310" t="s">
        <v>694</v>
      </c>
      <c r="B294" s="310">
        <v>287</v>
      </c>
    </row>
    <row r="295" spans="1:2" x14ac:dyDescent="0.2">
      <c r="A295" s="310" t="s">
        <v>696</v>
      </c>
      <c r="B295" s="310">
        <v>288</v>
      </c>
    </row>
    <row r="296" spans="1:2" x14ac:dyDescent="0.2">
      <c r="A296" s="310" t="s">
        <v>324</v>
      </c>
      <c r="B296" s="310">
        <v>289</v>
      </c>
    </row>
    <row r="297" spans="1:2" x14ac:dyDescent="0.2">
      <c r="A297" s="310" t="s">
        <v>326</v>
      </c>
      <c r="B297" s="310">
        <v>290</v>
      </c>
    </row>
    <row r="298" spans="1:2" x14ac:dyDescent="0.2">
      <c r="A298" s="310" t="s">
        <v>328</v>
      </c>
      <c r="B298" s="310">
        <v>291</v>
      </c>
    </row>
    <row r="299" spans="1:2" x14ac:dyDescent="0.2">
      <c r="A299" s="310" t="s">
        <v>330</v>
      </c>
      <c r="B299" s="310">
        <v>292</v>
      </c>
    </row>
    <row r="300" spans="1:2" x14ac:dyDescent="0.2">
      <c r="A300" s="310" t="s">
        <v>332</v>
      </c>
      <c r="B300" s="310">
        <v>293</v>
      </c>
    </row>
    <row r="301" spans="1:2" x14ac:dyDescent="0.2">
      <c r="A301" s="310" t="s">
        <v>334</v>
      </c>
      <c r="B301" s="310">
        <v>294</v>
      </c>
    </row>
    <row r="302" spans="1:2" x14ac:dyDescent="0.2">
      <c r="A302" s="310" t="s">
        <v>214</v>
      </c>
      <c r="B302" s="310">
        <v>295</v>
      </c>
    </row>
    <row r="303" spans="1:2" x14ac:dyDescent="0.2">
      <c r="A303" s="310" t="s">
        <v>337</v>
      </c>
      <c r="B303" s="310">
        <v>296</v>
      </c>
    </row>
    <row r="304" spans="1:2" x14ac:dyDescent="0.2">
      <c r="A304" s="310" t="s">
        <v>339</v>
      </c>
      <c r="B304" s="310">
        <v>297</v>
      </c>
    </row>
    <row r="305" spans="1:2" x14ac:dyDescent="0.2">
      <c r="A305" s="310" t="s">
        <v>341</v>
      </c>
      <c r="B305" s="310">
        <v>298</v>
      </c>
    </row>
    <row r="306" spans="1:2" x14ac:dyDescent="0.2">
      <c r="A306" s="310" t="s">
        <v>343</v>
      </c>
      <c r="B306" s="310">
        <v>299</v>
      </c>
    </row>
    <row r="307" spans="1:2" x14ac:dyDescent="0.2">
      <c r="A307" s="310" t="s">
        <v>345</v>
      </c>
      <c r="B307" s="310">
        <v>300</v>
      </c>
    </row>
    <row r="308" spans="1:2" x14ac:dyDescent="0.2">
      <c r="A308" s="310" t="s">
        <v>347</v>
      </c>
      <c r="B308" s="310">
        <v>301</v>
      </c>
    </row>
    <row r="309" spans="1:2" x14ac:dyDescent="0.2">
      <c r="A309" s="310" t="s">
        <v>349</v>
      </c>
      <c r="B309" s="310">
        <v>302</v>
      </c>
    </row>
    <row r="310" spans="1:2" x14ac:dyDescent="0.2">
      <c r="A310" s="310" t="s">
        <v>215</v>
      </c>
      <c r="B310" s="310">
        <v>303</v>
      </c>
    </row>
    <row r="311" spans="1:2" x14ac:dyDescent="0.2">
      <c r="A311" s="310" t="s">
        <v>352</v>
      </c>
      <c r="B311" s="310">
        <v>304</v>
      </c>
    </row>
    <row r="312" spans="1:2" x14ac:dyDescent="0.2">
      <c r="A312" s="310" t="s">
        <v>354</v>
      </c>
      <c r="B312" s="310">
        <v>305</v>
      </c>
    </row>
    <row r="313" spans="1:2" x14ac:dyDescent="0.2">
      <c r="A313" s="310" t="s">
        <v>356</v>
      </c>
      <c r="B313" s="310">
        <v>306</v>
      </c>
    </row>
    <row r="314" spans="1:2" x14ac:dyDescent="0.2">
      <c r="A314" s="310" t="s">
        <v>358</v>
      </c>
      <c r="B314" s="310">
        <v>307</v>
      </c>
    </row>
    <row r="315" spans="1:2" x14ac:dyDescent="0.2">
      <c r="A315" s="310" t="s">
        <v>360</v>
      </c>
      <c r="B315" s="310">
        <v>308</v>
      </c>
    </row>
    <row r="316" spans="1:2" x14ac:dyDescent="0.2">
      <c r="A316" s="310" t="s">
        <v>362</v>
      </c>
      <c r="B316" s="310">
        <v>309</v>
      </c>
    </row>
    <row r="317" spans="1:2" x14ac:dyDescent="0.2">
      <c r="A317" s="310" t="s">
        <v>364</v>
      </c>
      <c r="B317" s="310">
        <v>310</v>
      </c>
    </row>
    <row r="318" spans="1:2" x14ac:dyDescent="0.2">
      <c r="A318" s="310" t="s">
        <v>216</v>
      </c>
      <c r="B318" s="310">
        <v>311</v>
      </c>
    </row>
    <row r="319" spans="1:2" x14ac:dyDescent="0.2">
      <c r="A319" s="310" t="s">
        <v>367</v>
      </c>
      <c r="B319" s="310">
        <v>312</v>
      </c>
    </row>
    <row r="320" spans="1:2" x14ac:dyDescent="0.2">
      <c r="A320" s="310" t="s">
        <v>153</v>
      </c>
      <c r="B320" s="310">
        <v>313</v>
      </c>
    </row>
    <row r="321" spans="1:2" x14ac:dyDescent="0.2">
      <c r="A321" s="310" t="s">
        <v>369</v>
      </c>
      <c r="B321" s="310">
        <v>314</v>
      </c>
    </row>
    <row r="322" spans="1:2" x14ac:dyDescent="0.2">
      <c r="A322" s="310" t="s">
        <v>217</v>
      </c>
      <c r="B322" s="310">
        <v>315</v>
      </c>
    </row>
    <row r="323" spans="1:2" x14ac:dyDescent="0.2">
      <c r="A323" s="310" t="s">
        <v>372</v>
      </c>
      <c r="B323" s="310">
        <v>316</v>
      </c>
    </row>
    <row r="324" spans="1:2" x14ac:dyDescent="0.2">
      <c r="A324" s="310" t="s">
        <v>374</v>
      </c>
      <c r="B324" s="310">
        <v>317</v>
      </c>
    </row>
    <row r="325" spans="1:2" x14ac:dyDescent="0.2">
      <c r="A325" s="310" t="s">
        <v>218</v>
      </c>
      <c r="B325" s="310">
        <v>318</v>
      </c>
    </row>
    <row r="326" spans="1:2" x14ac:dyDescent="0.2">
      <c r="A326" s="310" t="s">
        <v>377</v>
      </c>
      <c r="B326" s="310">
        <v>319</v>
      </c>
    </row>
    <row r="327" spans="1:2" x14ac:dyDescent="0.2">
      <c r="A327" s="310" t="s">
        <v>379</v>
      </c>
      <c r="B327" s="310">
        <v>320</v>
      </c>
    </row>
    <row r="328" spans="1:2" x14ac:dyDescent="0.2">
      <c r="A328" s="310" t="s">
        <v>381</v>
      </c>
      <c r="B328" s="310">
        <v>321</v>
      </c>
    </row>
    <row r="329" spans="1:2" x14ac:dyDescent="0.2">
      <c r="A329" s="310" t="s">
        <v>589</v>
      </c>
      <c r="B329" s="310">
        <v>322</v>
      </c>
    </row>
    <row r="330" spans="1:2" x14ac:dyDescent="0.2">
      <c r="A330" s="310" t="s">
        <v>591</v>
      </c>
      <c r="B330" s="310">
        <v>323</v>
      </c>
    </row>
    <row r="331" spans="1:2" x14ac:dyDescent="0.2">
      <c r="A331" s="310" t="s">
        <v>593</v>
      </c>
      <c r="B331" s="310">
        <v>324</v>
      </c>
    </row>
    <row r="332" spans="1:2" x14ac:dyDescent="0.2">
      <c r="A332" s="310" t="s">
        <v>595</v>
      </c>
      <c r="B332" s="310">
        <v>325</v>
      </c>
    </row>
    <row r="333" spans="1:2" x14ac:dyDescent="0.2">
      <c r="A333" s="310" t="s">
        <v>219</v>
      </c>
      <c r="B333" s="310">
        <v>326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workbookViewId="0">
      <selection activeCell="A3" sqref="A3"/>
    </sheetView>
  </sheetViews>
  <sheetFormatPr defaultRowHeight="12.75" x14ac:dyDescent="0.2"/>
  <cols>
    <col min="1" max="1" width="30.42578125" style="338" bestFit="1" customWidth="1"/>
    <col min="5" max="5" width="77.140625" bestFit="1" customWidth="1"/>
  </cols>
  <sheetData>
    <row r="1" spans="1:6" ht="15.75" x14ac:dyDescent="0.25">
      <c r="A1" s="349" t="s">
        <v>925</v>
      </c>
      <c r="B1" s="331" t="s">
        <v>956</v>
      </c>
      <c r="E1" s="310" t="s">
        <v>803</v>
      </c>
      <c r="F1" s="346" t="s">
        <v>857</v>
      </c>
    </row>
    <row r="2" spans="1:6" ht="15.75" x14ac:dyDescent="0.25">
      <c r="A2" s="349"/>
      <c r="B2" s="331"/>
      <c r="E2" s="310" t="s">
        <v>858</v>
      </c>
      <c r="F2" s="346" t="s">
        <v>713</v>
      </c>
    </row>
    <row r="3" spans="1:6" ht="15" x14ac:dyDescent="0.2">
      <c r="A3" s="352" t="s">
        <v>753</v>
      </c>
      <c r="B3" s="325" t="s">
        <v>754</v>
      </c>
      <c r="E3" s="310" t="s">
        <v>859</v>
      </c>
      <c r="F3" s="346" t="s">
        <v>561</v>
      </c>
    </row>
    <row r="4" spans="1:6" ht="15" x14ac:dyDescent="0.2">
      <c r="A4" s="352" t="s">
        <v>755</v>
      </c>
      <c r="B4" s="325" t="s">
        <v>756</v>
      </c>
      <c r="E4" s="310" t="s">
        <v>805</v>
      </c>
      <c r="F4" s="346" t="s">
        <v>860</v>
      </c>
    </row>
    <row r="5" spans="1:6" ht="15" x14ac:dyDescent="0.2">
      <c r="A5" s="352" t="s">
        <v>757</v>
      </c>
      <c r="B5" s="325" t="s">
        <v>758</v>
      </c>
      <c r="E5" s="310" t="s">
        <v>861</v>
      </c>
      <c r="F5" s="346" t="s">
        <v>714</v>
      </c>
    </row>
    <row r="6" spans="1:6" ht="15" x14ac:dyDescent="0.2">
      <c r="A6" s="352" t="s">
        <v>759</v>
      </c>
      <c r="B6" s="325" t="s">
        <v>760</v>
      </c>
      <c r="E6" s="310" t="s">
        <v>86</v>
      </c>
      <c r="F6" s="346" t="s">
        <v>85</v>
      </c>
    </row>
    <row r="7" spans="1:6" ht="15" x14ac:dyDescent="0.2">
      <c r="A7" s="352" t="s">
        <v>761</v>
      </c>
      <c r="B7" s="325" t="s">
        <v>762</v>
      </c>
      <c r="E7" s="310" t="s">
        <v>862</v>
      </c>
      <c r="F7" s="346" t="s">
        <v>87</v>
      </c>
    </row>
    <row r="8" spans="1:6" ht="15" x14ac:dyDescent="0.2">
      <c r="A8" s="352" t="s">
        <v>763</v>
      </c>
      <c r="B8" s="325" t="s">
        <v>764</v>
      </c>
      <c r="E8" s="310" t="s">
        <v>158</v>
      </c>
      <c r="F8" s="346" t="s">
        <v>157</v>
      </c>
    </row>
    <row r="9" spans="1:6" ht="15" x14ac:dyDescent="0.2">
      <c r="A9" s="352" t="s">
        <v>765</v>
      </c>
      <c r="B9" s="325" t="s">
        <v>766</v>
      </c>
      <c r="E9" s="310" t="s">
        <v>863</v>
      </c>
      <c r="F9" s="346" t="s">
        <v>159</v>
      </c>
    </row>
    <row r="10" spans="1:6" ht="15" x14ac:dyDescent="0.2">
      <c r="A10" s="352" t="s">
        <v>767</v>
      </c>
      <c r="B10" s="325" t="s">
        <v>768</v>
      </c>
      <c r="E10" s="310" t="s">
        <v>822</v>
      </c>
      <c r="F10" s="346" t="s">
        <v>864</v>
      </c>
    </row>
    <row r="11" spans="1:6" ht="15" x14ac:dyDescent="0.2">
      <c r="A11" s="352" t="s">
        <v>195</v>
      </c>
      <c r="B11" s="325" t="s">
        <v>769</v>
      </c>
      <c r="E11" s="310" t="s">
        <v>865</v>
      </c>
      <c r="F11" s="346" t="s">
        <v>700</v>
      </c>
    </row>
    <row r="12" spans="1:6" ht="15" x14ac:dyDescent="0.2">
      <c r="A12" s="352" t="s">
        <v>770</v>
      </c>
      <c r="B12" s="325" t="s">
        <v>771</v>
      </c>
      <c r="E12" s="310" t="s">
        <v>827</v>
      </c>
      <c r="F12" s="346" t="s">
        <v>866</v>
      </c>
    </row>
    <row r="13" spans="1:6" ht="15" x14ac:dyDescent="0.2">
      <c r="A13" s="352" t="s">
        <v>772</v>
      </c>
      <c r="B13" s="325" t="s">
        <v>773</v>
      </c>
      <c r="E13" s="310" t="s">
        <v>867</v>
      </c>
      <c r="F13" s="346" t="s">
        <v>716</v>
      </c>
    </row>
    <row r="14" spans="1:6" ht="15" x14ac:dyDescent="0.2">
      <c r="A14" s="352" t="s">
        <v>774</v>
      </c>
      <c r="B14" s="325" t="s">
        <v>775</v>
      </c>
      <c r="E14" s="310" t="s">
        <v>841</v>
      </c>
      <c r="F14" s="346" t="s">
        <v>868</v>
      </c>
    </row>
    <row r="15" spans="1:6" ht="15" x14ac:dyDescent="0.2">
      <c r="A15" s="352" t="s">
        <v>776</v>
      </c>
      <c r="B15" s="325" t="s">
        <v>777</v>
      </c>
      <c r="E15" s="310" t="s">
        <v>74</v>
      </c>
      <c r="F15" s="346" t="s">
        <v>73</v>
      </c>
    </row>
    <row r="16" spans="1:6" ht="15" x14ac:dyDescent="0.2">
      <c r="A16" s="352" t="s">
        <v>599</v>
      </c>
      <c r="B16" s="325" t="s">
        <v>778</v>
      </c>
      <c r="E16" s="310" t="s">
        <v>787</v>
      </c>
      <c r="F16" s="346" t="s">
        <v>869</v>
      </c>
    </row>
    <row r="17" spans="1:6" ht="15" x14ac:dyDescent="0.2">
      <c r="A17" s="352" t="s">
        <v>312</v>
      </c>
      <c r="B17" s="325" t="s">
        <v>313</v>
      </c>
      <c r="E17" s="310" t="s">
        <v>77</v>
      </c>
      <c r="F17" s="346" t="s">
        <v>76</v>
      </c>
    </row>
    <row r="18" spans="1:6" ht="15" x14ac:dyDescent="0.2">
      <c r="A18" s="352" t="s">
        <v>196</v>
      </c>
      <c r="B18" s="325" t="s">
        <v>314</v>
      </c>
      <c r="E18" s="310" t="s">
        <v>870</v>
      </c>
      <c r="F18" s="346" t="s">
        <v>78</v>
      </c>
    </row>
    <row r="19" spans="1:6" ht="15" x14ac:dyDescent="0.2">
      <c r="A19" s="352" t="s">
        <v>315</v>
      </c>
      <c r="B19" s="325" t="s">
        <v>513</v>
      </c>
      <c r="E19" s="310" t="s">
        <v>788</v>
      </c>
      <c r="F19" s="346" t="s">
        <v>871</v>
      </c>
    </row>
    <row r="20" spans="1:6" ht="15" x14ac:dyDescent="0.2">
      <c r="A20" s="352" t="s">
        <v>316</v>
      </c>
      <c r="B20" s="325" t="s">
        <v>317</v>
      </c>
      <c r="E20" s="310" t="s">
        <v>830</v>
      </c>
      <c r="F20" s="346" t="s">
        <v>872</v>
      </c>
    </row>
    <row r="21" spans="1:6" ht="15" x14ac:dyDescent="0.2">
      <c r="A21" s="352" t="s">
        <v>318</v>
      </c>
      <c r="B21" s="325" t="s">
        <v>319</v>
      </c>
      <c r="E21" s="310" t="s">
        <v>146</v>
      </c>
      <c r="F21" s="346" t="s">
        <v>145</v>
      </c>
    </row>
    <row r="22" spans="1:6" ht="15" x14ac:dyDescent="0.2">
      <c r="A22" s="352" t="s">
        <v>320</v>
      </c>
      <c r="B22" s="325" t="s">
        <v>321</v>
      </c>
      <c r="E22" s="310" t="s">
        <v>873</v>
      </c>
      <c r="F22" s="346" t="s">
        <v>147</v>
      </c>
    </row>
    <row r="23" spans="1:6" ht="15" x14ac:dyDescent="0.2">
      <c r="A23" s="352" t="s">
        <v>197</v>
      </c>
      <c r="B23" s="325" t="s">
        <v>322</v>
      </c>
      <c r="E23" s="310" t="s">
        <v>139</v>
      </c>
      <c r="F23" s="346" t="s">
        <v>138</v>
      </c>
    </row>
    <row r="24" spans="1:6" ht="15" x14ac:dyDescent="0.2">
      <c r="A24" s="352" t="s">
        <v>198</v>
      </c>
      <c r="B24" s="325" t="s">
        <v>323</v>
      </c>
      <c r="E24" s="310" t="s">
        <v>995</v>
      </c>
      <c r="F24" s="346" t="s">
        <v>994</v>
      </c>
    </row>
    <row r="25" spans="1:6" ht="15" x14ac:dyDescent="0.2">
      <c r="A25" s="352" t="s">
        <v>462</v>
      </c>
      <c r="B25" s="325" t="s">
        <v>463</v>
      </c>
      <c r="E25" s="310" t="s">
        <v>814</v>
      </c>
      <c r="F25" s="346" t="s">
        <v>875</v>
      </c>
    </row>
    <row r="26" spans="1:6" ht="15" x14ac:dyDescent="0.2">
      <c r="A26" s="352" t="s">
        <v>464</v>
      </c>
      <c r="B26" s="325" t="s">
        <v>465</v>
      </c>
      <c r="E26" s="310" t="s">
        <v>876</v>
      </c>
      <c r="F26" s="346" t="s">
        <v>137</v>
      </c>
    </row>
    <row r="27" spans="1:6" ht="15" x14ac:dyDescent="0.2">
      <c r="A27" s="352" t="s">
        <v>466</v>
      </c>
      <c r="B27" s="325" t="s">
        <v>467</v>
      </c>
      <c r="E27" s="310" t="s">
        <v>833</v>
      </c>
      <c r="F27" s="346" t="s">
        <v>877</v>
      </c>
    </row>
    <row r="28" spans="1:6" ht="15" x14ac:dyDescent="0.2">
      <c r="A28" s="352" t="s">
        <v>199</v>
      </c>
      <c r="B28" s="325" t="s">
        <v>468</v>
      </c>
      <c r="E28" s="310" t="s">
        <v>149</v>
      </c>
      <c r="F28" s="346" t="s">
        <v>148</v>
      </c>
    </row>
    <row r="29" spans="1:6" ht="15" x14ac:dyDescent="0.2">
      <c r="A29" s="352" t="s">
        <v>200</v>
      </c>
      <c r="B29" s="325" t="s">
        <v>469</v>
      </c>
      <c r="E29" s="310" t="s">
        <v>878</v>
      </c>
      <c r="F29" s="346" t="s">
        <v>150</v>
      </c>
    </row>
    <row r="30" spans="1:6" ht="15" x14ac:dyDescent="0.2">
      <c r="A30" s="352" t="s">
        <v>470</v>
      </c>
      <c r="B30" s="325" t="s">
        <v>471</v>
      </c>
      <c r="E30" s="310" t="s">
        <v>226</v>
      </c>
      <c r="F30" s="346" t="s">
        <v>225</v>
      </c>
    </row>
    <row r="31" spans="1:6" ht="15" x14ac:dyDescent="0.2">
      <c r="A31" s="352" t="s">
        <v>472</v>
      </c>
      <c r="B31" s="325" t="s">
        <v>473</v>
      </c>
      <c r="E31" s="310" t="s">
        <v>879</v>
      </c>
      <c r="F31" s="346" t="s">
        <v>227</v>
      </c>
    </row>
    <row r="32" spans="1:6" ht="15" x14ac:dyDescent="0.2">
      <c r="A32" s="352" t="s">
        <v>474</v>
      </c>
      <c r="B32" s="325" t="s">
        <v>475</v>
      </c>
      <c r="E32" s="310" t="s">
        <v>799</v>
      </c>
      <c r="F32" s="346" t="s">
        <v>880</v>
      </c>
    </row>
    <row r="33" spans="1:6" ht="15" x14ac:dyDescent="0.2">
      <c r="A33" s="352" t="s">
        <v>476</v>
      </c>
      <c r="B33" s="325" t="s">
        <v>477</v>
      </c>
      <c r="E33" s="310" t="s">
        <v>165</v>
      </c>
      <c r="F33" s="346" t="s">
        <v>164</v>
      </c>
    </row>
    <row r="34" spans="1:6" ht="15" x14ac:dyDescent="0.2">
      <c r="A34" s="352" t="s">
        <v>478</v>
      </c>
      <c r="B34" s="325" t="s">
        <v>479</v>
      </c>
      <c r="E34" s="310" t="s">
        <v>826</v>
      </c>
      <c r="F34" s="346" t="s">
        <v>881</v>
      </c>
    </row>
    <row r="35" spans="1:6" ht="15" x14ac:dyDescent="0.2">
      <c r="A35" s="352" t="s">
        <v>201</v>
      </c>
      <c r="B35" s="325" t="s">
        <v>480</v>
      </c>
      <c r="E35" s="310" t="s">
        <v>707</v>
      </c>
      <c r="F35" s="346" t="s">
        <v>706</v>
      </c>
    </row>
    <row r="36" spans="1:6" ht="15" x14ac:dyDescent="0.2">
      <c r="A36" s="352" t="s">
        <v>202</v>
      </c>
      <c r="B36" s="325" t="s">
        <v>481</v>
      </c>
      <c r="E36" s="310" t="s">
        <v>812</v>
      </c>
      <c r="F36" s="346" t="s">
        <v>882</v>
      </c>
    </row>
    <row r="37" spans="1:6" ht="15" x14ac:dyDescent="0.2">
      <c r="A37" s="352" t="s">
        <v>482</v>
      </c>
      <c r="B37" s="325" t="s">
        <v>483</v>
      </c>
      <c r="E37" s="310" t="s">
        <v>229</v>
      </c>
      <c r="F37" s="346" t="s">
        <v>228</v>
      </c>
    </row>
    <row r="38" spans="1:6" ht="15" x14ac:dyDescent="0.2">
      <c r="A38" s="352" t="s">
        <v>484</v>
      </c>
      <c r="B38" s="325" t="s">
        <v>485</v>
      </c>
      <c r="E38" s="310" t="s">
        <v>883</v>
      </c>
      <c r="F38" s="346" t="s">
        <v>230</v>
      </c>
    </row>
    <row r="39" spans="1:6" ht="15" x14ac:dyDescent="0.2">
      <c r="A39" s="352" t="s">
        <v>486</v>
      </c>
      <c r="B39" s="325" t="s">
        <v>487</v>
      </c>
      <c r="E39" s="310" t="s">
        <v>801</v>
      </c>
      <c r="F39" s="346" t="s">
        <v>884</v>
      </c>
    </row>
    <row r="40" spans="1:6" ht="15" x14ac:dyDescent="0.2">
      <c r="A40" s="352" t="s">
        <v>488</v>
      </c>
      <c r="B40" s="325" t="s">
        <v>489</v>
      </c>
      <c r="E40" s="310" t="s">
        <v>885</v>
      </c>
      <c r="F40" s="346" t="s">
        <v>725</v>
      </c>
    </row>
    <row r="41" spans="1:6" ht="15" x14ac:dyDescent="0.2">
      <c r="A41" s="352" t="s">
        <v>490</v>
      </c>
      <c r="B41" s="325" t="s">
        <v>491</v>
      </c>
      <c r="E41" s="310" t="s">
        <v>727</v>
      </c>
      <c r="F41" s="346" t="s">
        <v>726</v>
      </c>
    </row>
    <row r="42" spans="1:6" ht="15" x14ac:dyDescent="0.2">
      <c r="A42" s="352" t="s">
        <v>492</v>
      </c>
      <c r="B42" s="325" t="s">
        <v>493</v>
      </c>
      <c r="E42" s="310" t="s">
        <v>821</v>
      </c>
      <c r="F42" s="346" t="s">
        <v>886</v>
      </c>
    </row>
    <row r="43" spans="1:6" ht="15" x14ac:dyDescent="0.2">
      <c r="A43" s="352" t="s">
        <v>494</v>
      </c>
      <c r="B43" s="325" t="s">
        <v>495</v>
      </c>
      <c r="E43" s="310" t="s">
        <v>887</v>
      </c>
      <c r="F43" s="346" t="s">
        <v>715</v>
      </c>
    </row>
    <row r="44" spans="1:6" ht="15" x14ac:dyDescent="0.2">
      <c r="A44" s="352" t="s">
        <v>496</v>
      </c>
      <c r="B44" s="325" t="s">
        <v>497</v>
      </c>
      <c r="E44" s="310" t="s">
        <v>836</v>
      </c>
      <c r="F44" s="346" t="s">
        <v>888</v>
      </c>
    </row>
    <row r="45" spans="1:6" ht="15" x14ac:dyDescent="0.2">
      <c r="A45" s="352" t="s">
        <v>498</v>
      </c>
      <c r="B45" s="325" t="s">
        <v>499</v>
      </c>
      <c r="E45" s="310" t="s">
        <v>83</v>
      </c>
      <c r="F45" s="346" t="s">
        <v>82</v>
      </c>
    </row>
    <row r="46" spans="1:6" ht="15" x14ac:dyDescent="0.2">
      <c r="A46" s="352" t="s">
        <v>500</v>
      </c>
      <c r="B46" s="325" t="s">
        <v>501</v>
      </c>
      <c r="E46" s="310" t="s">
        <v>889</v>
      </c>
      <c r="F46" s="346" t="s">
        <v>84</v>
      </c>
    </row>
    <row r="47" spans="1:6" ht="15" x14ac:dyDescent="0.2">
      <c r="A47" s="352" t="s">
        <v>502</v>
      </c>
      <c r="B47" s="325" t="s">
        <v>503</v>
      </c>
      <c r="E47" s="310" t="s">
        <v>792</v>
      </c>
      <c r="F47" s="346" t="s">
        <v>890</v>
      </c>
    </row>
    <row r="48" spans="1:6" ht="15" x14ac:dyDescent="0.2">
      <c r="A48" s="352" t="s">
        <v>504</v>
      </c>
      <c r="B48" s="325" t="s">
        <v>505</v>
      </c>
      <c r="E48" s="310" t="s">
        <v>729</v>
      </c>
      <c r="F48" s="346" t="s">
        <v>728</v>
      </c>
    </row>
    <row r="49" spans="1:6" ht="15" x14ac:dyDescent="0.2">
      <c r="A49" s="352" t="s">
        <v>506</v>
      </c>
      <c r="B49" s="325" t="s">
        <v>507</v>
      </c>
      <c r="E49" s="310" t="s">
        <v>891</v>
      </c>
      <c r="F49" s="346" t="s">
        <v>156</v>
      </c>
    </row>
    <row r="50" spans="1:6" ht="15" x14ac:dyDescent="0.2">
      <c r="A50" s="352" t="s">
        <v>299</v>
      </c>
      <c r="B50" s="325" t="s">
        <v>300</v>
      </c>
      <c r="E50" s="310" t="s">
        <v>810</v>
      </c>
      <c r="F50" s="346" t="s">
        <v>892</v>
      </c>
    </row>
    <row r="51" spans="1:6" ht="15" x14ac:dyDescent="0.2">
      <c r="A51" s="352" t="s">
        <v>256</v>
      </c>
      <c r="B51" s="325" t="s">
        <v>514</v>
      </c>
      <c r="E51" s="310" t="s">
        <v>563</v>
      </c>
      <c r="F51" s="346" t="s">
        <v>562</v>
      </c>
    </row>
    <row r="52" spans="1:6" ht="15" x14ac:dyDescent="0.2">
      <c r="A52" s="352" t="s">
        <v>301</v>
      </c>
      <c r="B52" s="325" t="s">
        <v>302</v>
      </c>
      <c r="E52" s="310" t="s">
        <v>893</v>
      </c>
      <c r="F52" s="346" t="s">
        <v>564</v>
      </c>
    </row>
    <row r="53" spans="1:6" ht="15" x14ac:dyDescent="0.2">
      <c r="A53" s="352" t="s">
        <v>303</v>
      </c>
      <c r="B53" s="325" t="s">
        <v>304</v>
      </c>
      <c r="E53" s="310" t="s">
        <v>808</v>
      </c>
      <c r="F53" s="346" t="s">
        <v>894</v>
      </c>
    </row>
    <row r="54" spans="1:6" ht="15" x14ac:dyDescent="0.2">
      <c r="A54" s="352" t="s">
        <v>305</v>
      </c>
      <c r="B54" s="325" t="s">
        <v>306</v>
      </c>
      <c r="E54" s="310" t="s">
        <v>718</v>
      </c>
      <c r="F54" s="346" t="s">
        <v>717</v>
      </c>
    </row>
    <row r="55" spans="1:6" ht="15" x14ac:dyDescent="0.2">
      <c r="A55" s="352" t="s">
        <v>307</v>
      </c>
      <c r="B55" s="325" t="s">
        <v>385</v>
      </c>
      <c r="E55" s="310" t="s">
        <v>813</v>
      </c>
      <c r="F55" s="346" t="s">
        <v>895</v>
      </c>
    </row>
    <row r="56" spans="1:6" ht="15" x14ac:dyDescent="0.2">
      <c r="A56" s="352" t="s">
        <v>255</v>
      </c>
      <c r="B56" s="325" t="s">
        <v>515</v>
      </c>
      <c r="E56" s="310" t="s">
        <v>896</v>
      </c>
      <c r="F56" s="346" t="s">
        <v>711</v>
      </c>
    </row>
    <row r="57" spans="1:6" ht="15" x14ac:dyDescent="0.2">
      <c r="A57" s="352" t="s">
        <v>254</v>
      </c>
      <c r="B57" s="325" t="s">
        <v>516</v>
      </c>
      <c r="E57" s="310" t="s">
        <v>843</v>
      </c>
      <c r="F57" s="346" t="s">
        <v>897</v>
      </c>
    </row>
    <row r="58" spans="1:6" ht="15" x14ac:dyDescent="0.2">
      <c r="A58" s="352" t="s">
        <v>386</v>
      </c>
      <c r="B58" s="325" t="s">
        <v>387</v>
      </c>
      <c r="E58" s="310" t="s">
        <v>720</v>
      </c>
      <c r="F58" s="346" t="s">
        <v>719</v>
      </c>
    </row>
    <row r="59" spans="1:6" ht="15" x14ac:dyDescent="0.2">
      <c r="A59" s="352" t="s">
        <v>388</v>
      </c>
      <c r="B59" s="325" t="s">
        <v>389</v>
      </c>
      <c r="E59" s="310" t="s">
        <v>817</v>
      </c>
      <c r="F59" s="346" t="s">
        <v>898</v>
      </c>
    </row>
    <row r="60" spans="1:6" ht="15" x14ac:dyDescent="0.2">
      <c r="A60" s="352" t="s">
        <v>390</v>
      </c>
      <c r="B60" s="325" t="s">
        <v>391</v>
      </c>
      <c r="E60" s="310" t="s">
        <v>143</v>
      </c>
      <c r="F60" s="346" t="s">
        <v>142</v>
      </c>
    </row>
    <row r="61" spans="1:6" ht="15" x14ac:dyDescent="0.2">
      <c r="A61" s="352" t="s">
        <v>392</v>
      </c>
      <c r="B61" s="325" t="s">
        <v>393</v>
      </c>
      <c r="E61" s="310" t="s">
        <v>899</v>
      </c>
      <c r="F61" s="346" t="s">
        <v>144</v>
      </c>
    </row>
    <row r="62" spans="1:6" ht="15" x14ac:dyDescent="0.2">
      <c r="A62" s="352" t="s">
        <v>394</v>
      </c>
      <c r="B62" s="325" t="s">
        <v>395</v>
      </c>
      <c r="E62" s="310" t="s">
        <v>831</v>
      </c>
      <c r="F62" s="346" t="s">
        <v>900</v>
      </c>
    </row>
    <row r="63" spans="1:6" ht="15" x14ac:dyDescent="0.2">
      <c r="A63" s="352" t="s">
        <v>396</v>
      </c>
      <c r="B63" s="325" t="s">
        <v>397</v>
      </c>
      <c r="E63" s="310" t="s">
        <v>141</v>
      </c>
      <c r="F63" s="346" t="s">
        <v>140</v>
      </c>
    </row>
    <row r="64" spans="1:6" ht="15" x14ac:dyDescent="0.2">
      <c r="A64" s="352" t="s">
        <v>398</v>
      </c>
      <c r="B64" s="325" t="s">
        <v>399</v>
      </c>
      <c r="E64" s="310" t="s">
        <v>829</v>
      </c>
      <c r="F64" s="346" t="s">
        <v>901</v>
      </c>
    </row>
    <row r="65" spans="1:6" ht="15" x14ac:dyDescent="0.2">
      <c r="A65" s="352" t="s">
        <v>400</v>
      </c>
      <c r="B65" s="325" t="s">
        <v>401</v>
      </c>
      <c r="E65" s="310" t="s">
        <v>839</v>
      </c>
      <c r="F65" s="346" t="s">
        <v>902</v>
      </c>
    </row>
    <row r="66" spans="1:6" ht="15" x14ac:dyDescent="0.2">
      <c r="A66" s="352" t="s">
        <v>402</v>
      </c>
      <c r="B66" s="325" t="s">
        <v>403</v>
      </c>
      <c r="E66" s="310" t="s">
        <v>80</v>
      </c>
      <c r="F66" s="346" t="s">
        <v>79</v>
      </c>
    </row>
    <row r="67" spans="1:6" ht="15" x14ac:dyDescent="0.2">
      <c r="A67" s="352" t="s">
        <v>163</v>
      </c>
      <c r="B67" s="325" t="s">
        <v>517</v>
      </c>
      <c r="E67" s="310" t="s">
        <v>903</v>
      </c>
      <c r="F67" s="346" t="s">
        <v>81</v>
      </c>
    </row>
    <row r="68" spans="1:6" ht="15" x14ac:dyDescent="0.2">
      <c r="A68" s="352" t="s">
        <v>404</v>
      </c>
      <c r="B68" s="325" t="s">
        <v>405</v>
      </c>
      <c r="E68" s="310" t="s">
        <v>790</v>
      </c>
      <c r="F68" s="346" t="s">
        <v>904</v>
      </c>
    </row>
    <row r="69" spans="1:6" ht="15" x14ac:dyDescent="0.2">
      <c r="A69" s="352" t="s">
        <v>406</v>
      </c>
      <c r="B69" s="325" t="s">
        <v>407</v>
      </c>
      <c r="E69" s="310" t="s">
        <v>699</v>
      </c>
      <c r="F69" s="346" t="s">
        <v>698</v>
      </c>
    </row>
    <row r="70" spans="1:6" ht="15" x14ac:dyDescent="0.2">
      <c r="A70" s="352" t="s">
        <v>408</v>
      </c>
      <c r="B70" s="325" t="s">
        <v>409</v>
      </c>
      <c r="E70" s="310" t="s">
        <v>905</v>
      </c>
      <c r="F70" s="346" t="s">
        <v>722</v>
      </c>
    </row>
    <row r="71" spans="1:6" ht="15" x14ac:dyDescent="0.2">
      <c r="A71" s="352" t="s">
        <v>410</v>
      </c>
      <c r="B71" s="325" t="s">
        <v>411</v>
      </c>
      <c r="E71" s="310" t="s">
        <v>155</v>
      </c>
      <c r="F71" s="346" t="s">
        <v>154</v>
      </c>
    </row>
    <row r="72" spans="1:6" ht="15" x14ac:dyDescent="0.2">
      <c r="A72" s="352" t="s">
        <v>412</v>
      </c>
      <c r="B72" s="325" t="s">
        <v>413</v>
      </c>
      <c r="E72" s="310" t="s">
        <v>906</v>
      </c>
      <c r="F72" s="346" t="s">
        <v>703</v>
      </c>
    </row>
    <row r="73" spans="1:6" ht="15" x14ac:dyDescent="0.2">
      <c r="A73" s="352" t="s">
        <v>414</v>
      </c>
      <c r="B73" s="325" t="s">
        <v>415</v>
      </c>
      <c r="E73" s="310" t="s">
        <v>797</v>
      </c>
      <c r="F73" s="346" t="s">
        <v>907</v>
      </c>
    </row>
    <row r="74" spans="1:6" ht="15" x14ac:dyDescent="0.2">
      <c r="A74" s="352" t="s">
        <v>203</v>
      </c>
      <c r="B74" s="325" t="s">
        <v>416</v>
      </c>
      <c r="E74" s="310" t="s">
        <v>161</v>
      </c>
      <c r="F74" s="346" t="s">
        <v>160</v>
      </c>
    </row>
    <row r="75" spans="1:6" ht="15" x14ac:dyDescent="0.2">
      <c r="A75" s="352" t="s">
        <v>417</v>
      </c>
      <c r="B75" s="325" t="s">
        <v>418</v>
      </c>
      <c r="E75" s="310" t="s">
        <v>908</v>
      </c>
      <c r="F75" s="346" t="s">
        <v>162</v>
      </c>
    </row>
    <row r="76" spans="1:6" ht="15" x14ac:dyDescent="0.2">
      <c r="A76" s="352" t="s">
        <v>419</v>
      </c>
      <c r="B76" s="325" t="s">
        <v>420</v>
      </c>
      <c r="E76" s="310" t="s">
        <v>824</v>
      </c>
      <c r="F76" s="346" t="s">
        <v>909</v>
      </c>
    </row>
    <row r="77" spans="1:6" ht="15" x14ac:dyDescent="0.2">
      <c r="A77" s="352" t="s">
        <v>204</v>
      </c>
      <c r="B77" s="325" t="s">
        <v>421</v>
      </c>
      <c r="E77" s="310" t="s">
        <v>224</v>
      </c>
      <c r="F77" s="346" t="s">
        <v>223</v>
      </c>
    </row>
    <row r="78" spans="1:6" ht="15" x14ac:dyDescent="0.2">
      <c r="A78" s="352" t="s">
        <v>422</v>
      </c>
      <c r="B78" s="325" t="s">
        <v>423</v>
      </c>
      <c r="E78" s="310" t="s">
        <v>796</v>
      </c>
      <c r="F78" s="346" t="s">
        <v>910</v>
      </c>
    </row>
    <row r="79" spans="1:6" ht="15" x14ac:dyDescent="0.2">
      <c r="A79" s="352" t="s">
        <v>424</v>
      </c>
      <c r="B79" s="325" t="s">
        <v>425</v>
      </c>
      <c r="E79" s="310" t="s">
        <v>152</v>
      </c>
      <c r="F79" s="346" t="s">
        <v>151</v>
      </c>
    </row>
    <row r="80" spans="1:6" ht="15" x14ac:dyDescent="0.2">
      <c r="A80" s="352" t="s">
        <v>426</v>
      </c>
      <c r="B80" s="325" t="s">
        <v>427</v>
      </c>
      <c r="E80" s="310" t="s">
        <v>838</v>
      </c>
      <c r="F80" s="346" t="s">
        <v>911</v>
      </c>
    </row>
    <row r="81" spans="1:6" ht="15" x14ac:dyDescent="0.2">
      <c r="A81" s="352" t="s">
        <v>428</v>
      </c>
      <c r="B81" s="325" t="s">
        <v>429</v>
      </c>
      <c r="E81" s="310" t="s">
        <v>786</v>
      </c>
      <c r="F81" s="346" t="s">
        <v>912</v>
      </c>
    </row>
    <row r="82" spans="1:6" ht="15" x14ac:dyDescent="0.2">
      <c r="A82" s="352" t="s">
        <v>430</v>
      </c>
      <c r="B82" s="325" t="s">
        <v>518</v>
      </c>
      <c r="E82" s="310" t="s">
        <v>794</v>
      </c>
      <c r="F82" s="346" t="s">
        <v>913</v>
      </c>
    </row>
    <row r="83" spans="1:6" ht="15" x14ac:dyDescent="0.2">
      <c r="A83" s="352" t="s">
        <v>431</v>
      </c>
      <c r="B83" s="325" t="s">
        <v>432</v>
      </c>
      <c r="E83" s="310" t="s">
        <v>914</v>
      </c>
      <c r="F83" s="346" t="s">
        <v>710</v>
      </c>
    </row>
    <row r="84" spans="1:6" ht="15" x14ac:dyDescent="0.2">
      <c r="A84" s="352" t="s">
        <v>433</v>
      </c>
      <c r="B84" s="325" t="s">
        <v>434</v>
      </c>
      <c r="E84" s="310" t="s">
        <v>702</v>
      </c>
      <c r="F84" s="346" t="s">
        <v>701</v>
      </c>
    </row>
    <row r="85" spans="1:6" ht="15" x14ac:dyDescent="0.2">
      <c r="A85" s="352" t="s">
        <v>435</v>
      </c>
      <c r="B85" s="325" t="s">
        <v>436</v>
      </c>
      <c r="E85" s="310" t="s">
        <v>845</v>
      </c>
      <c r="F85" s="346" t="s">
        <v>915</v>
      </c>
    </row>
    <row r="86" spans="1:6" ht="15" x14ac:dyDescent="0.2">
      <c r="A86" s="352" t="s">
        <v>437</v>
      </c>
      <c r="B86" s="325" t="s">
        <v>438</v>
      </c>
      <c r="E86" s="310" t="s">
        <v>819</v>
      </c>
      <c r="F86" s="346" t="s">
        <v>916</v>
      </c>
    </row>
    <row r="87" spans="1:6" ht="15" x14ac:dyDescent="0.2">
      <c r="A87" s="352" t="s">
        <v>439</v>
      </c>
      <c r="B87" s="325" t="s">
        <v>440</v>
      </c>
      <c r="E87" s="310" t="s">
        <v>917</v>
      </c>
      <c r="F87" s="346" t="s">
        <v>704</v>
      </c>
    </row>
    <row r="88" spans="1:6" ht="15" x14ac:dyDescent="0.2">
      <c r="A88" s="352" t="s">
        <v>441</v>
      </c>
      <c r="B88" s="325" t="s">
        <v>442</v>
      </c>
      <c r="E88" s="310" t="s">
        <v>807</v>
      </c>
      <c r="F88" s="346" t="s">
        <v>918</v>
      </c>
    </row>
    <row r="89" spans="1:6" ht="15" x14ac:dyDescent="0.2">
      <c r="A89" s="352" t="s">
        <v>443</v>
      </c>
      <c r="B89" s="325" t="s">
        <v>444</v>
      </c>
      <c r="E89" s="310" t="s">
        <v>72</v>
      </c>
      <c r="F89" s="346" t="s">
        <v>71</v>
      </c>
    </row>
    <row r="90" spans="1:6" ht="15" x14ac:dyDescent="0.2">
      <c r="A90" s="352" t="s">
        <v>445</v>
      </c>
      <c r="B90" s="325" t="s">
        <v>446</v>
      </c>
      <c r="E90" s="310" t="s">
        <v>919</v>
      </c>
      <c r="F90" s="346" t="s">
        <v>708</v>
      </c>
    </row>
    <row r="91" spans="1:6" ht="15" x14ac:dyDescent="0.2">
      <c r="A91" s="352" t="s">
        <v>205</v>
      </c>
      <c r="B91" s="325" t="s">
        <v>447</v>
      </c>
      <c r="E91" s="310" t="s">
        <v>816</v>
      </c>
      <c r="F91" s="346" t="s">
        <v>920</v>
      </c>
    </row>
    <row r="92" spans="1:6" ht="15" x14ac:dyDescent="0.2">
      <c r="A92" s="352" t="s">
        <v>448</v>
      </c>
      <c r="B92" s="325" t="s">
        <v>449</v>
      </c>
      <c r="E92" s="310" t="s">
        <v>847</v>
      </c>
      <c r="F92" s="346" t="s">
        <v>922</v>
      </c>
    </row>
    <row r="93" spans="1:6" ht="15" x14ac:dyDescent="0.2">
      <c r="A93" s="352" t="s">
        <v>450</v>
      </c>
      <c r="B93" s="325" t="s">
        <v>451</v>
      </c>
      <c r="E93" s="310" t="s">
        <v>724</v>
      </c>
      <c r="F93" s="346" t="s">
        <v>723</v>
      </c>
    </row>
    <row r="94" spans="1:6" ht="15" x14ac:dyDescent="0.2">
      <c r="A94" s="352" t="s">
        <v>452</v>
      </c>
      <c r="B94" s="325" t="s">
        <v>453</v>
      </c>
      <c r="E94" s="310"/>
      <c r="F94" s="346"/>
    </row>
    <row r="95" spans="1:6" ht="15" x14ac:dyDescent="0.2">
      <c r="A95" s="352" t="s">
        <v>454</v>
      </c>
      <c r="B95" s="325" t="s">
        <v>455</v>
      </c>
      <c r="E95" s="84" t="s">
        <v>962</v>
      </c>
      <c r="F95" s="347" t="s">
        <v>955</v>
      </c>
    </row>
    <row r="96" spans="1:6" ht="15" x14ac:dyDescent="0.2">
      <c r="A96" s="352" t="s">
        <v>456</v>
      </c>
      <c r="B96" s="325" t="s">
        <v>457</v>
      </c>
      <c r="E96" s="84" t="s">
        <v>963</v>
      </c>
      <c r="F96" s="347" t="s">
        <v>952</v>
      </c>
    </row>
    <row r="97" spans="1:6" ht="15" x14ac:dyDescent="0.2">
      <c r="A97" s="352" t="s">
        <v>458</v>
      </c>
      <c r="B97" s="325" t="s">
        <v>459</v>
      </c>
      <c r="E97" s="84" t="s">
        <v>964</v>
      </c>
      <c r="F97" s="347" t="s">
        <v>950</v>
      </c>
    </row>
    <row r="98" spans="1:6" ht="15" x14ac:dyDescent="0.2">
      <c r="A98" s="352" t="s">
        <v>460</v>
      </c>
      <c r="B98" s="325" t="s">
        <v>461</v>
      </c>
      <c r="E98" s="324" t="s">
        <v>966</v>
      </c>
      <c r="F98" s="348" t="s">
        <v>948</v>
      </c>
    </row>
    <row r="99" spans="1:6" ht="15" x14ac:dyDescent="0.2">
      <c r="A99" s="352" t="s">
        <v>600</v>
      </c>
      <c r="B99" s="325" t="s">
        <v>166</v>
      </c>
    </row>
    <row r="100" spans="1:6" ht="15" x14ac:dyDescent="0.2">
      <c r="A100" s="352" t="s">
        <v>167</v>
      </c>
      <c r="B100" s="325" t="s">
        <v>168</v>
      </c>
    </row>
    <row r="101" spans="1:6" ht="15" x14ac:dyDescent="0.2">
      <c r="A101" s="352" t="s">
        <v>169</v>
      </c>
      <c r="B101" s="325" t="s">
        <v>170</v>
      </c>
    </row>
    <row r="102" spans="1:6" ht="15" x14ac:dyDescent="0.2">
      <c r="A102" s="352" t="s">
        <v>171</v>
      </c>
      <c r="B102" s="325" t="s">
        <v>172</v>
      </c>
    </row>
    <row r="103" spans="1:6" ht="15" x14ac:dyDescent="0.2">
      <c r="A103" s="352" t="s">
        <v>173</v>
      </c>
      <c r="B103" s="325" t="s">
        <v>174</v>
      </c>
    </row>
    <row r="104" spans="1:6" ht="15" x14ac:dyDescent="0.2">
      <c r="A104" s="352" t="s">
        <v>175</v>
      </c>
      <c r="B104" s="325" t="s">
        <v>176</v>
      </c>
    </row>
    <row r="105" spans="1:6" ht="15" x14ac:dyDescent="0.2">
      <c r="A105" s="352" t="s">
        <v>177</v>
      </c>
      <c r="B105" s="325" t="s">
        <v>178</v>
      </c>
    </row>
    <row r="106" spans="1:6" ht="15" x14ac:dyDescent="0.2">
      <c r="A106" s="352" t="s">
        <v>179</v>
      </c>
      <c r="B106" s="325" t="s">
        <v>180</v>
      </c>
    </row>
    <row r="107" spans="1:6" ht="15" x14ac:dyDescent="0.2">
      <c r="A107" s="352" t="s">
        <v>181</v>
      </c>
      <c r="B107" s="325" t="s">
        <v>182</v>
      </c>
    </row>
    <row r="108" spans="1:6" ht="15" x14ac:dyDescent="0.2">
      <c r="A108" s="352" t="s">
        <v>183</v>
      </c>
      <c r="B108" s="325" t="s">
        <v>184</v>
      </c>
    </row>
    <row r="109" spans="1:6" ht="15" x14ac:dyDescent="0.2">
      <c r="A109" s="352" t="s">
        <v>185</v>
      </c>
      <c r="B109" s="325" t="s">
        <v>186</v>
      </c>
    </row>
    <row r="110" spans="1:6" ht="15" x14ac:dyDescent="0.2">
      <c r="A110" s="352" t="s">
        <v>187</v>
      </c>
      <c r="B110" s="325" t="s">
        <v>188</v>
      </c>
    </row>
    <row r="111" spans="1:6" ht="15" x14ac:dyDescent="0.2">
      <c r="A111" s="352" t="s">
        <v>189</v>
      </c>
      <c r="B111" s="325" t="s">
        <v>190</v>
      </c>
    </row>
    <row r="112" spans="1:6" ht="15" x14ac:dyDescent="0.2">
      <c r="A112" s="352" t="s">
        <v>191</v>
      </c>
      <c r="B112" s="325" t="s">
        <v>192</v>
      </c>
    </row>
    <row r="113" spans="1:2" ht="15" x14ac:dyDescent="0.2">
      <c r="A113" s="352" t="s">
        <v>193</v>
      </c>
      <c r="B113" s="325" t="s">
        <v>194</v>
      </c>
    </row>
    <row r="114" spans="1:2" ht="15" x14ac:dyDescent="0.2">
      <c r="A114" s="352" t="s">
        <v>730</v>
      </c>
      <c r="B114" s="325" t="s">
        <v>731</v>
      </c>
    </row>
    <row r="115" spans="1:2" ht="15" x14ac:dyDescent="0.2">
      <c r="A115" s="352" t="s">
        <v>732</v>
      </c>
      <c r="B115" s="325" t="s">
        <v>733</v>
      </c>
    </row>
    <row r="116" spans="1:2" ht="15" x14ac:dyDescent="0.2">
      <c r="A116" s="352" t="s">
        <v>206</v>
      </c>
      <c r="B116" s="325" t="s">
        <v>734</v>
      </c>
    </row>
    <row r="117" spans="1:2" ht="15" x14ac:dyDescent="0.2">
      <c r="A117" s="352" t="s">
        <v>735</v>
      </c>
      <c r="B117" s="325" t="s">
        <v>736</v>
      </c>
    </row>
    <row r="118" spans="1:2" ht="15" x14ac:dyDescent="0.2">
      <c r="A118" s="352" t="s">
        <v>207</v>
      </c>
      <c r="B118" s="325" t="s">
        <v>737</v>
      </c>
    </row>
    <row r="119" spans="1:2" ht="15" x14ac:dyDescent="0.2">
      <c r="A119" s="352" t="s">
        <v>738</v>
      </c>
      <c r="B119" s="325" t="s">
        <v>739</v>
      </c>
    </row>
    <row r="120" spans="1:2" ht="15" x14ac:dyDescent="0.2">
      <c r="A120" s="352" t="s">
        <v>740</v>
      </c>
      <c r="B120" s="325" t="s">
        <v>741</v>
      </c>
    </row>
    <row r="121" spans="1:2" ht="15" x14ac:dyDescent="0.2">
      <c r="A121" s="352" t="s">
        <v>742</v>
      </c>
      <c r="B121" s="325" t="s">
        <v>743</v>
      </c>
    </row>
    <row r="122" spans="1:2" ht="15" x14ac:dyDescent="0.2">
      <c r="A122" s="352" t="s">
        <v>744</v>
      </c>
      <c r="B122" s="325" t="s">
        <v>745</v>
      </c>
    </row>
    <row r="123" spans="1:2" ht="15" x14ac:dyDescent="0.2">
      <c r="A123" s="352" t="s">
        <v>746</v>
      </c>
      <c r="B123" s="325" t="s">
        <v>747</v>
      </c>
    </row>
    <row r="124" spans="1:2" ht="15" x14ac:dyDescent="0.2">
      <c r="A124" s="352" t="s">
        <v>748</v>
      </c>
      <c r="B124" s="325" t="s">
        <v>749</v>
      </c>
    </row>
    <row r="125" spans="1:2" ht="15" x14ac:dyDescent="0.2">
      <c r="A125" s="352" t="s">
        <v>208</v>
      </c>
      <c r="B125" s="325" t="s">
        <v>3</v>
      </c>
    </row>
    <row r="126" spans="1:2" ht="15" x14ac:dyDescent="0.2">
      <c r="A126" s="352" t="s">
        <v>4</v>
      </c>
      <c r="B126" s="325" t="s">
        <v>5</v>
      </c>
    </row>
    <row r="127" spans="1:2" ht="15" x14ac:dyDescent="0.2">
      <c r="A127" s="352" t="s">
        <v>6</v>
      </c>
      <c r="B127" s="325" t="s">
        <v>7</v>
      </c>
    </row>
    <row r="128" spans="1:2" ht="15" x14ac:dyDescent="0.2">
      <c r="A128" s="352" t="s">
        <v>8</v>
      </c>
      <c r="B128" s="325" t="s">
        <v>9</v>
      </c>
    </row>
    <row r="129" spans="1:2" ht="15" x14ac:dyDescent="0.2">
      <c r="A129" s="352" t="s">
        <v>209</v>
      </c>
      <c r="B129" s="325" t="s">
        <v>10</v>
      </c>
    </row>
    <row r="130" spans="1:2" ht="15" x14ac:dyDescent="0.2">
      <c r="A130" s="352" t="s">
        <v>11</v>
      </c>
      <c r="B130" s="325" t="s">
        <v>12</v>
      </c>
    </row>
    <row r="131" spans="1:2" ht="15" x14ac:dyDescent="0.2">
      <c r="A131" s="352" t="s">
        <v>13</v>
      </c>
      <c r="B131" s="325" t="s">
        <v>14</v>
      </c>
    </row>
    <row r="132" spans="1:2" ht="15" x14ac:dyDescent="0.2">
      <c r="A132" s="352" t="s">
        <v>15</v>
      </c>
      <c r="B132" s="325" t="s">
        <v>16</v>
      </c>
    </row>
    <row r="133" spans="1:2" ht="15" x14ac:dyDescent="0.2">
      <c r="A133" s="352" t="s">
        <v>210</v>
      </c>
      <c r="B133" s="325" t="s">
        <v>17</v>
      </c>
    </row>
    <row r="134" spans="1:2" ht="15" x14ac:dyDescent="0.2">
      <c r="A134" s="352" t="s">
        <v>18</v>
      </c>
      <c r="B134" s="325" t="s">
        <v>19</v>
      </c>
    </row>
    <row r="135" spans="1:2" ht="15" x14ac:dyDescent="0.2">
      <c r="A135" s="352" t="s">
        <v>20</v>
      </c>
      <c r="B135" s="325" t="s">
        <v>21</v>
      </c>
    </row>
    <row r="136" spans="1:2" ht="15" x14ac:dyDescent="0.2">
      <c r="A136" s="352" t="s">
        <v>22</v>
      </c>
      <c r="B136" s="325" t="s">
        <v>23</v>
      </c>
    </row>
    <row r="137" spans="1:2" ht="15" x14ac:dyDescent="0.2">
      <c r="A137" s="352" t="s">
        <v>24</v>
      </c>
      <c r="B137" s="325" t="s">
        <v>25</v>
      </c>
    </row>
    <row r="138" spans="1:2" ht="15" x14ac:dyDescent="0.2">
      <c r="A138" s="352" t="s">
        <v>26</v>
      </c>
      <c r="B138" s="325" t="s">
        <v>27</v>
      </c>
    </row>
    <row r="139" spans="1:2" ht="15" x14ac:dyDescent="0.2">
      <c r="A139" s="352" t="s">
        <v>211</v>
      </c>
      <c r="B139" s="325" t="s">
        <v>28</v>
      </c>
    </row>
    <row r="140" spans="1:2" ht="15" x14ac:dyDescent="0.2">
      <c r="A140" s="352" t="s">
        <v>29</v>
      </c>
      <c r="B140" s="325" t="s">
        <v>30</v>
      </c>
    </row>
    <row r="141" spans="1:2" ht="15" x14ac:dyDescent="0.2">
      <c r="A141" s="352" t="s">
        <v>31</v>
      </c>
      <c r="B141" s="325" t="s">
        <v>32</v>
      </c>
    </row>
    <row r="142" spans="1:2" ht="15" x14ac:dyDescent="0.2">
      <c r="A142" s="352" t="s">
        <v>212</v>
      </c>
      <c r="B142" s="325" t="s">
        <v>88</v>
      </c>
    </row>
    <row r="143" spans="1:2" ht="15" x14ac:dyDescent="0.2">
      <c r="A143" s="352" t="s">
        <v>89</v>
      </c>
      <c r="B143" s="325" t="s">
        <v>90</v>
      </c>
    </row>
    <row r="144" spans="1:2" ht="15" x14ac:dyDescent="0.2">
      <c r="A144" s="352" t="s">
        <v>54</v>
      </c>
      <c r="B144" s="325" t="s">
        <v>91</v>
      </c>
    </row>
    <row r="145" spans="1:2" ht="15" x14ac:dyDescent="0.2">
      <c r="A145" s="352" t="s">
        <v>55</v>
      </c>
      <c r="B145" s="325" t="s">
        <v>92</v>
      </c>
    </row>
    <row r="146" spans="1:2" ht="15" x14ac:dyDescent="0.2">
      <c r="A146" s="352" t="s">
        <v>56</v>
      </c>
      <c r="B146" s="325" t="s">
        <v>93</v>
      </c>
    </row>
    <row r="147" spans="1:2" ht="15" x14ac:dyDescent="0.2">
      <c r="A147" s="352" t="s">
        <v>94</v>
      </c>
      <c r="B147" s="325" t="s">
        <v>95</v>
      </c>
    </row>
    <row r="148" spans="1:2" ht="15" x14ac:dyDescent="0.2">
      <c r="A148" s="352" t="s">
        <v>96</v>
      </c>
      <c r="B148" s="325" t="s">
        <v>97</v>
      </c>
    </row>
    <row r="149" spans="1:2" ht="15" x14ac:dyDescent="0.2">
      <c r="A149" s="352" t="s">
        <v>98</v>
      </c>
      <c r="B149" s="325" t="s">
        <v>99</v>
      </c>
    </row>
    <row r="150" spans="1:2" ht="15" x14ac:dyDescent="0.2">
      <c r="A150" s="352" t="s">
        <v>100</v>
      </c>
      <c r="B150" s="325" t="s">
        <v>101</v>
      </c>
    </row>
    <row r="151" spans="1:2" ht="15" x14ac:dyDescent="0.2">
      <c r="A151" s="352" t="s">
        <v>102</v>
      </c>
      <c r="B151" s="325" t="s">
        <v>103</v>
      </c>
    </row>
    <row r="152" spans="1:2" ht="15" x14ac:dyDescent="0.2">
      <c r="A152" s="352" t="s">
        <v>57</v>
      </c>
      <c r="B152" s="325" t="s">
        <v>104</v>
      </c>
    </row>
    <row r="153" spans="1:2" ht="15" x14ac:dyDescent="0.2">
      <c r="A153" s="352" t="s">
        <v>105</v>
      </c>
      <c r="B153" s="325" t="s">
        <v>106</v>
      </c>
    </row>
    <row r="154" spans="1:2" ht="15" x14ac:dyDescent="0.2">
      <c r="A154" s="352" t="s">
        <v>107</v>
      </c>
      <c r="B154" s="325" t="s">
        <v>108</v>
      </c>
    </row>
    <row r="155" spans="1:2" ht="15" x14ac:dyDescent="0.2">
      <c r="A155" s="352" t="s">
        <v>109</v>
      </c>
      <c r="B155" s="325" t="s">
        <v>110</v>
      </c>
    </row>
    <row r="156" spans="1:2" ht="15" x14ac:dyDescent="0.2">
      <c r="A156" s="352" t="s">
        <v>111</v>
      </c>
      <c r="B156" s="325" t="s">
        <v>112</v>
      </c>
    </row>
    <row r="157" spans="1:2" ht="15" x14ac:dyDescent="0.2">
      <c r="A157" s="352" t="s">
        <v>113</v>
      </c>
      <c r="B157" s="325" t="s">
        <v>114</v>
      </c>
    </row>
    <row r="158" spans="1:2" ht="15" x14ac:dyDescent="0.2">
      <c r="A158" s="352" t="s">
        <v>58</v>
      </c>
      <c r="B158" s="325" t="s">
        <v>115</v>
      </c>
    </row>
    <row r="159" spans="1:2" ht="15" x14ac:dyDescent="0.2">
      <c r="A159" s="352" t="s">
        <v>116</v>
      </c>
      <c r="B159" s="325" t="s">
        <v>117</v>
      </c>
    </row>
    <row r="160" spans="1:2" ht="15" x14ac:dyDescent="0.2">
      <c r="A160" s="352" t="s">
        <v>118</v>
      </c>
      <c r="B160" s="325" t="s">
        <v>119</v>
      </c>
    </row>
    <row r="161" spans="1:2" ht="15" x14ac:dyDescent="0.2">
      <c r="A161" s="352" t="s">
        <v>120</v>
      </c>
      <c r="B161" s="325" t="s">
        <v>121</v>
      </c>
    </row>
    <row r="162" spans="1:2" ht="15" x14ac:dyDescent="0.2">
      <c r="A162" s="352" t="s">
        <v>122</v>
      </c>
      <c r="B162" s="325" t="s">
        <v>123</v>
      </c>
    </row>
    <row r="163" spans="1:2" ht="15" x14ac:dyDescent="0.2">
      <c r="A163" s="352" t="s">
        <v>124</v>
      </c>
      <c r="B163" s="325" t="s">
        <v>125</v>
      </c>
    </row>
    <row r="164" spans="1:2" ht="15" x14ac:dyDescent="0.2">
      <c r="A164" s="352" t="s">
        <v>59</v>
      </c>
      <c r="B164" s="325" t="s">
        <v>126</v>
      </c>
    </row>
    <row r="165" spans="1:2" ht="15" x14ac:dyDescent="0.2">
      <c r="A165" s="352" t="s">
        <v>127</v>
      </c>
      <c r="B165" s="325" t="s">
        <v>128</v>
      </c>
    </row>
    <row r="166" spans="1:2" ht="15" x14ac:dyDescent="0.2">
      <c r="A166" s="352" t="s">
        <v>129</v>
      </c>
      <c r="B166" s="325" t="s">
        <v>130</v>
      </c>
    </row>
    <row r="167" spans="1:2" ht="15" x14ac:dyDescent="0.2">
      <c r="A167" s="352" t="s">
        <v>131</v>
      </c>
      <c r="B167" s="325" t="s">
        <v>132</v>
      </c>
    </row>
    <row r="168" spans="1:2" ht="15" x14ac:dyDescent="0.2">
      <c r="A168" s="352" t="s">
        <v>133</v>
      </c>
      <c r="B168" s="325" t="s">
        <v>134</v>
      </c>
    </row>
    <row r="169" spans="1:2" ht="15" x14ac:dyDescent="0.2">
      <c r="A169" s="352" t="s">
        <v>135</v>
      </c>
      <c r="B169" s="325" t="s">
        <v>136</v>
      </c>
    </row>
    <row r="170" spans="1:2" ht="15" x14ac:dyDescent="0.2">
      <c r="A170" s="352" t="s">
        <v>33</v>
      </c>
      <c r="B170" s="325" t="s">
        <v>34</v>
      </c>
    </row>
    <row r="171" spans="1:2" ht="15" x14ac:dyDescent="0.2">
      <c r="A171" s="352" t="s">
        <v>60</v>
      </c>
      <c r="B171" s="325" t="s">
        <v>35</v>
      </c>
    </row>
    <row r="172" spans="1:2" ht="15" x14ac:dyDescent="0.2">
      <c r="A172" s="352" t="s">
        <v>61</v>
      </c>
      <c r="B172" s="325" t="s">
        <v>36</v>
      </c>
    </row>
    <row r="173" spans="1:2" ht="15" x14ac:dyDescent="0.2">
      <c r="A173" s="352" t="s">
        <v>37</v>
      </c>
      <c r="B173" s="325" t="s">
        <v>38</v>
      </c>
    </row>
    <row r="174" spans="1:2" ht="15" x14ac:dyDescent="0.2">
      <c r="A174" s="352" t="s">
        <v>39</v>
      </c>
      <c r="B174" s="325" t="s">
        <v>40</v>
      </c>
    </row>
    <row r="175" spans="1:2" ht="15" x14ac:dyDescent="0.2">
      <c r="A175" s="352" t="s">
        <v>62</v>
      </c>
      <c r="B175" s="325" t="s">
        <v>41</v>
      </c>
    </row>
    <row r="176" spans="1:2" ht="15" x14ac:dyDescent="0.2">
      <c r="A176" s="352" t="s">
        <v>63</v>
      </c>
      <c r="B176" s="325" t="s">
        <v>42</v>
      </c>
    </row>
    <row r="177" spans="1:2" ht="15" x14ac:dyDescent="0.2">
      <c r="A177" s="352" t="s">
        <v>43</v>
      </c>
      <c r="B177" s="325" t="s">
        <v>44</v>
      </c>
    </row>
    <row r="178" spans="1:2" ht="15" x14ac:dyDescent="0.2">
      <c r="A178" s="352" t="s">
        <v>45</v>
      </c>
      <c r="B178" s="325" t="s">
        <v>46</v>
      </c>
    </row>
    <row r="179" spans="1:2" ht="15" x14ac:dyDescent="0.2">
      <c r="A179" s="352" t="s">
        <v>47</v>
      </c>
      <c r="B179" s="325" t="s">
        <v>48</v>
      </c>
    </row>
    <row r="180" spans="1:2" ht="15" x14ac:dyDescent="0.2">
      <c r="A180" s="352" t="s">
        <v>49</v>
      </c>
      <c r="B180" s="325" t="s">
        <v>50</v>
      </c>
    </row>
    <row r="181" spans="1:2" ht="15" x14ac:dyDescent="0.2">
      <c r="A181" s="352" t="s">
        <v>51</v>
      </c>
      <c r="B181" s="325" t="s">
        <v>52</v>
      </c>
    </row>
    <row r="182" spans="1:2" ht="15" x14ac:dyDescent="0.2">
      <c r="A182" s="352" t="s">
        <v>64</v>
      </c>
      <c r="B182" s="325" t="s">
        <v>53</v>
      </c>
    </row>
    <row r="183" spans="1:2" ht="15" x14ac:dyDescent="0.2">
      <c r="A183" s="352" t="s">
        <v>528</v>
      </c>
      <c r="B183" s="325" t="s">
        <v>529</v>
      </c>
    </row>
    <row r="184" spans="1:2" ht="15" x14ac:dyDescent="0.2">
      <c r="A184" s="352" t="s">
        <v>530</v>
      </c>
      <c r="B184" s="325" t="s">
        <v>531</v>
      </c>
    </row>
    <row r="185" spans="1:2" ht="15" x14ac:dyDescent="0.2">
      <c r="A185" s="352" t="s">
        <v>65</v>
      </c>
      <c r="B185" s="325" t="s">
        <v>532</v>
      </c>
    </row>
    <row r="186" spans="1:2" ht="15" x14ac:dyDescent="0.2">
      <c r="A186" s="352" t="s">
        <v>533</v>
      </c>
      <c r="B186" s="325" t="s">
        <v>534</v>
      </c>
    </row>
    <row r="187" spans="1:2" ht="15" x14ac:dyDescent="0.2">
      <c r="A187" s="352" t="s">
        <v>541</v>
      </c>
      <c r="B187" s="325" t="s">
        <v>535</v>
      </c>
    </row>
    <row r="188" spans="1:2" ht="15" x14ac:dyDescent="0.2">
      <c r="A188" s="352" t="s">
        <v>536</v>
      </c>
      <c r="B188" s="325" t="s">
        <v>537</v>
      </c>
    </row>
    <row r="189" spans="1:2" ht="15" x14ac:dyDescent="0.2">
      <c r="A189" s="352" t="s">
        <v>538</v>
      </c>
      <c r="B189" s="325" t="s">
        <v>539</v>
      </c>
    </row>
    <row r="190" spans="1:2" ht="15" x14ac:dyDescent="0.2">
      <c r="A190" s="352" t="s">
        <v>540</v>
      </c>
      <c r="B190" s="325" t="s">
        <v>231</v>
      </c>
    </row>
    <row r="191" spans="1:2" ht="15" x14ac:dyDescent="0.2">
      <c r="A191" s="352" t="s">
        <v>232</v>
      </c>
      <c r="B191" s="325" t="s">
        <v>233</v>
      </c>
    </row>
    <row r="192" spans="1:2" ht="15" x14ac:dyDescent="0.2">
      <c r="A192" s="352" t="s">
        <v>75</v>
      </c>
      <c r="B192" s="325" t="s">
        <v>519</v>
      </c>
    </row>
    <row r="193" spans="1:2" ht="15" x14ac:dyDescent="0.2">
      <c r="A193" s="352" t="s">
        <v>234</v>
      </c>
      <c r="B193" s="325" t="s">
        <v>235</v>
      </c>
    </row>
    <row r="194" spans="1:2" ht="15" x14ac:dyDescent="0.2">
      <c r="A194" s="352" t="s">
        <v>542</v>
      </c>
      <c r="B194" s="325" t="s">
        <v>236</v>
      </c>
    </row>
    <row r="195" spans="1:2" ht="15" x14ac:dyDescent="0.2">
      <c r="A195" s="352" t="s">
        <v>543</v>
      </c>
      <c r="B195" s="325" t="s">
        <v>237</v>
      </c>
    </row>
    <row r="196" spans="1:2" ht="15" x14ac:dyDescent="0.2">
      <c r="A196" s="352" t="s">
        <v>544</v>
      </c>
      <c r="B196" s="325" t="s">
        <v>238</v>
      </c>
    </row>
    <row r="197" spans="1:2" ht="15" x14ac:dyDescent="0.2">
      <c r="A197" s="352" t="s">
        <v>239</v>
      </c>
      <c r="B197" s="325" t="s">
        <v>240</v>
      </c>
    </row>
    <row r="198" spans="1:2" ht="15" x14ac:dyDescent="0.2">
      <c r="A198" s="352" t="s">
        <v>241</v>
      </c>
      <c r="B198" s="325" t="s">
        <v>242</v>
      </c>
    </row>
    <row r="199" spans="1:2" ht="15" x14ac:dyDescent="0.2">
      <c r="A199" s="352" t="s">
        <v>243</v>
      </c>
      <c r="B199" s="325" t="s">
        <v>244</v>
      </c>
    </row>
    <row r="200" spans="1:2" ht="15" x14ac:dyDescent="0.2">
      <c r="A200" s="352" t="s">
        <v>545</v>
      </c>
      <c r="B200" s="325" t="s">
        <v>245</v>
      </c>
    </row>
    <row r="201" spans="1:2" ht="15" x14ac:dyDescent="0.2">
      <c r="A201" s="352" t="s">
        <v>546</v>
      </c>
      <c r="B201" s="325" t="s">
        <v>246</v>
      </c>
    </row>
    <row r="202" spans="1:2" ht="15" x14ac:dyDescent="0.2">
      <c r="A202" s="352" t="s">
        <v>547</v>
      </c>
      <c r="B202" s="325" t="s">
        <v>247</v>
      </c>
    </row>
    <row r="203" spans="1:2" ht="15" x14ac:dyDescent="0.2">
      <c r="A203" s="352" t="s">
        <v>548</v>
      </c>
      <c r="B203" s="325" t="s">
        <v>248</v>
      </c>
    </row>
    <row r="204" spans="1:2" ht="15" x14ac:dyDescent="0.2">
      <c r="A204" s="352" t="s">
        <v>249</v>
      </c>
      <c r="B204" s="325" t="s">
        <v>250</v>
      </c>
    </row>
    <row r="205" spans="1:2" ht="15" x14ac:dyDescent="0.2">
      <c r="A205" s="352" t="s">
        <v>251</v>
      </c>
      <c r="B205" s="325" t="s">
        <v>252</v>
      </c>
    </row>
    <row r="206" spans="1:2" ht="15" x14ac:dyDescent="0.2">
      <c r="A206" s="352" t="s">
        <v>549</v>
      </c>
      <c r="B206" s="325" t="s">
        <v>253</v>
      </c>
    </row>
    <row r="207" spans="1:2" ht="15" x14ac:dyDescent="0.2">
      <c r="A207" s="352" t="s">
        <v>257</v>
      </c>
      <c r="B207" s="325" t="s">
        <v>258</v>
      </c>
    </row>
    <row r="208" spans="1:2" ht="15" x14ac:dyDescent="0.2">
      <c r="A208" s="352" t="s">
        <v>550</v>
      </c>
      <c r="B208" s="325" t="s">
        <v>259</v>
      </c>
    </row>
    <row r="209" spans="1:2" ht="15" x14ac:dyDescent="0.2">
      <c r="A209" s="352" t="s">
        <v>260</v>
      </c>
      <c r="B209" s="325" t="s">
        <v>261</v>
      </c>
    </row>
    <row r="210" spans="1:2" ht="15" x14ac:dyDescent="0.2">
      <c r="A210" s="352" t="s">
        <v>551</v>
      </c>
      <c r="B210" s="325" t="s">
        <v>262</v>
      </c>
    </row>
    <row r="211" spans="1:2" ht="15" x14ac:dyDescent="0.2">
      <c r="A211" s="352" t="s">
        <v>263</v>
      </c>
      <c r="B211" s="325" t="s">
        <v>264</v>
      </c>
    </row>
    <row r="212" spans="1:2" ht="15" x14ac:dyDescent="0.2">
      <c r="A212" s="352" t="s">
        <v>552</v>
      </c>
      <c r="B212" s="325" t="s">
        <v>265</v>
      </c>
    </row>
    <row r="213" spans="1:2" ht="15" x14ac:dyDescent="0.2">
      <c r="A213" s="352" t="s">
        <v>266</v>
      </c>
      <c r="B213" s="325" t="s">
        <v>267</v>
      </c>
    </row>
    <row r="214" spans="1:2" ht="15" x14ac:dyDescent="0.2">
      <c r="A214" s="352" t="s">
        <v>268</v>
      </c>
      <c r="B214" s="325" t="s">
        <v>269</v>
      </c>
    </row>
    <row r="215" spans="1:2" ht="15" x14ac:dyDescent="0.2">
      <c r="A215" s="352" t="s">
        <v>270</v>
      </c>
      <c r="B215" s="325" t="s">
        <v>271</v>
      </c>
    </row>
    <row r="216" spans="1:2" ht="15" x14ac:dyDescent="0.2">
      <c r="A216" s="352" t="s">
        <v>272</v>
      </c>
      <c r="B216" s="325" t="s">
        <v>273</v>
      </c>
    </row>
    <row r="217" spans="1:2" ht="15" x14ac:dyDescent="0.2">
      <c r="A217" s="352" t="s">
        <v>274</v>
      </c>
      <c r="B217" s="325" t="s">
        <v>275</v>
      </c>
    </row>
    <row r="218" spans="1:2" ht="15" x14ac:dyDescent="0.2">
      <c r="A218" s="352" t="s">
        <v>276</v>
      </c>
      <c r="B218" s="325" t="s">
        <v>277</v>
      </c>
    </row>
    <row r="219" spans="1:2" ht="15" x14ac:dyDescent="0.2">
      <c r="A219" s="352" t="s">
        <v>278</v>
      </c>
      <c r="B219" s="325" t="s">
        <v>279</v>
      </c>
    </row>
    <row r="220" spans="1:2" ht="15" x14ac:dyDescent="0.2">
      <c r="A220" s="352" t="s">
        <v>280</v>
      </c>
      <c r="B220" s="325" t="s">
        <v>281</v>
      </c>
    </row>
    <row r="221" spans="1:2" ht="15" x14ac:dyDescent="0.2">
      <c r="A221" s="352" t="s">
        <v>282</v>
      </c>
      <c r="B221" s="325" t="s">
        <v>283</v>
      </c>
    </row>
    <row r="222" spans="1:2" ht="15" x14ac:dyDescent="0.2">
      <c r="A222" s="352" t="s">
        <v>284</v>
      </c>
      <c r="B222" s="325" t="s">
        <v>285</v>
      </c>
    </row>
    <row r="223" spans="1:2" ht="15" x14ac:dyDescent="0.2">
      <c r="A223" s="352" t="s">
        <v>553</v>
      </c>
      <c r="B223" s="325" t="s">
        <v>286</v>
      </c>
    </row>
    <row r="224" spans="1:2" ht="15" x14ac:dyDescent="0.2">
      <c r="A224" s="352" t="s">
        <v>287</v>
      </c>
      <c r="B224" s="325" t="s">
        <v>288</v>
      </c>
    </row>
    <row r="225" spans="1:2" ht="15" x14ac:dyDescent="0.2">
      <c r="A225" s="352" t="s">
        <v>289</v>
      </c>
      <c r="B225" s="325" t="s">
        <v>290</v>
      </c>
    </row>
    <row r="226" spans="1:2" ht="15" x14ac:dyDescent="0.2">
      <c r="A226" s="352" t="s">
        <v>291</v>
      </c>
      <c r="B226" s="325" t="s">
        <v>292</v>
      </c>
    </row>
    <row r="227" spans="1:2" ht="15" x14ac:dyDescent="0.2">
      <c r="A227" s="352" t="s">
        <v>293</v>
      </c>
      <c r="B227" s="325" t="s">
        <v>294</v>
      </c>
    </row>
    <row r="228" spans="1:2" ht="15" x14ac:dyDescent="0.2">
      <c r="A228" s="352" t="s">
        <v>295</v>
      </c>
      <c r="B228" s="325" t="s">
        <v>296</v>
      </c>
    </row>
    <row r="229" spans="1:2" ht="15" x14ac:dyDescent="0.2">
      <c r="A229" s="352" t="s">
        <v>297</v>
      </c>
      <c r="B229" s="325" t="s">
        <v>565</v>
      </c>
    </row>
    <row r="230" spans="1:2" ht="15" x14ac:dyDescent="0.2">
      <c r="A230" s="352" t="s">
        <v>566</v>
      </c>
      <c r="B230" s="325" t="s">
        <v>567</v>
      </c>
    </row>
    <row r="231" spans="1:2" ht="15" x14ac:dyDescent="0.2">
      <c r="A231" s="352" t="s">
        <v>568</v>
      </c>
      <c r="B231" s="325" t="s">
        <v>569</v>
      </c>
    </row>
    <row r="232" spans="1:2" ht="15" x14ac:dyDescent="0.2">
      <c r="A232" s="352" t="s">
        <v>570</v>
      </c>
      <c r="B232" s="325" t="s">
        <v>571</v>
      </c>
    </row>
    <row r="233" spans="1:2" ht="15" x14ac:dyDescent="0.2">
      <c r="A233" s="352" t="s">
        <v>572</v>
      </c>
      <c r="B233" s="325" t="s">
        <v>573</v>
      </c>
    </row>
    <row r="234" spans="1:2" ht="15" x14ac:dyDescent="0.2">
      <c r="A234" s="352" t="s">
        <v>721</v>
      </c>
      <c r="B234" s="325" t="s">
        <v>520</v>
      </c>
    </row>
    <row r="235" spans="1:2" ht="15" x14ac:dyDescent="0.2">
      <c r="A235" s="352" t="s">
        <v>554</v>
      </c>
      <c r="B235" s="325" t="s">
        <v>574</v>
      </c>
    </row>
    <row r="236" spans="1:2" ht="15" x14ac:dyDescent="0.2">
      <c r="A236" s="352" t="s">
        <v>575</v>
      </c>
      <c r="B236" s="325" t="s">
        <v>576</v>
      </c>
    </row>
    <row r="237" spans="1:2" ht="15" x14ac:dyDescent="0.2">
      <c r="A237" s="352" t="s">
        <v>577</v>
      </c>
      <c r="B237" s="325" t="s">
        <v>578</v>
      </c>
    </row>
    <row r="238" spans="1:2" ht="15" x14ac:dyDescent="0.2">
      <c r="A238" s="352" t="s">
        <v>579</v>
      </c>
      <c r="B238" s="325" t="s">
        <v>580</v>
      </c>
    </row>
    <row r="239" spans="1:2" ht="15" x14ac:dyDescent="0.2">
      <c r="A239" s="352" t="s">
        <v>581</v>
      </c>
      <c r="B239" s="325" t="s">
        <v>582</v>
      </c>
    </row>
    <row r="240" spans="1:2" ht="15" x14ac:dyDescent="0.2">
      <c r="A240" s="352" t="s">
        <v>555</v>
      </c>
      <c r="B240" s="325" t="s">
        <v>583</v>
      </c>
    </row>
    <row r="241" spans="1:2" ht="15" x14ac:dyDescent="0.2">
      <c r="A241" s="352" t="s">
        <v>584</v>
      </c>
      <c r="B241" s="325" t="s">
        <v>585</v>
      </c>
    </row>
    <row r="242" spans="1:2" ht="15" x14ac:dyDescent="0.2">
      <c r="A242" s="352" t="s">
        <v>586</v>
      </c>
      <c r="B242" s="325" t="s">
        <v>587</v>
      </c>
    </row>
    <row r="243" spans="1:2" ht="15" x14ac:dyDescent="0.2">
      <c r="A243" s="352" t="s">
        <v>611</v>
      </c>
      <c r="B243" s="325" t="s">
        <v>612</v>
      </c>
    </row>
    <row r="244" spans="1:2" ht="15" x14ac:dyDescent="0.2">
      <c r="A244" s="352" t="s">
        <v>613</v>
      </c>
      <c r="B244" s="325" t="s">
        <v>614</v>
      </c>
    </row>
    <row r="245" spans="1:2" ht="15" x14ac:dyDescent="0.2">
      <c r="A245" s="352" t="s">
        <v>615</v>
      </c>
      <c r="B245" s="325" t="s">
        <v>616</v>
      </c>
    </row>
    <row r="246" spans="1:2" ht="15" x14ac:dyDescent="0.2">
      <c r="A246" s="352" t="s">
        <v>617</v>
      </c>
      <c r="B246" s="325" t="s">
        <v>618</v>
      </c>
    </row>
    <row r="247" spans="1:2" ht="15" x14ac:dyDescent="0.2">
      <c r="A247" s="352" t="s">
        <v>619</v>
      </c>
      <c r="B247" s="325" t="s">
        <v>620</v>
      </c>
    </row>
    <row r="248" spans="1:2" ht="15" x14ac:dyDescent="0.2">
      <c r="A248" s="352" t="s">
        <v>621</v>
      </c>
      <c r="B248" s="325" t="s">
        <v>622</v>
      </c>
    </row>
    <row r="249" spans="1:2" ht="15" x14ac:dyDescent="0.2">
      <c r="A249" s="352" t="s">
        <v>623</v>
      </c>
      <c r="B249" s="325" t="s">
        <v>624</v>
      </c>
    </row>
    <row r="250" spans="1:2" ht="15" x14ac:dyDescent="0.2">
      <c r="A250" s="352" t="s">
        <v>625</v>
      </c>
      <c r="B250" s="325" t="s">
        <v>626</v>
      </c>
    </row>
    <row r="251" spans="1:2" ht="15" x14ac:dyDescent="0.2">
      <c r="A251" s="352" t="s">
        <v>627</v>
      </c>
      <c r="B251" s="325" t="s">
        <v>628</v>
      </c>
    </row>
    <row r="252" spans="1:2" ht="15" x14ac:dyDescent="0.2">
      <c r="A252" s="352" t="s">
        <v>556</v>
      </c>
      <c r="B252" s="325" t="s">
        <v>629</v>
      </c>
    </row>
    <row r="253" spans="1:2" ht="15" x14ac:dyDescent="0.2">
      <c r="A253" s="352" t="s">
        <v>557</v>
      </c>
      <c r="B253" s="325" t="s">
        <v>630</v>
      </c>
    </row>
    <row r="254" spans="1:2" ht="15" x14ac:dyDescent="0.2">
      <c r="A254" s="352" t="s">
        <v>631</v>
      </c>
      <c r="B254" s="325" t="s">
        <v>632</v>
      </c>
    </row>
    <row r="255" spans="1:2" ht="15" x14ac:dyDescent="0.2">
      <c r="A255" s="352" t="s">
        <v>633</v>
      </c>
      <c r="B255" s="325" t="s">
        <v>634</v>
      </c>
    </row>
    <row r="256" spans="1:2" ht="15" x14ac:dyDescent="0.2">
      <c r="A256" s="352" t="s">
        <v>635</v>
      </c>
      <c r="B256" s="325" t="s">
        <v>636</v>
      </c>
    </row>
    <row r="257" spans="1:2" ht="15" x14ac:dyDescent="0.2">
      <c r="A257" s="352" t="s">
        <v>637</v>
      </c>
      <c r="B257" s="325" t="s">
        <v>638</v>
      </c>
    </row>
    <row r="258" spans="1:2" ht="15" x14ac:dyDescent="0.2">
      <c r="A258" s="352" t="s">
        <v>639</v>
      </c>
      <c r="B258" s="325" t="s">
        <v>640</v>
      </c>
    </row>
    <row r="259" spans="1:2" ht="15" x14ac:dyDescent="0.2">
      <c r="A259" s="352" t="s">
        <v>641</v>
      </c>
      <c r="B259" s="325" t="s">
        <v>642</v>
      </c>
    </row>
    <row r="260" spans="1:2" ht="15" x14ac:dyDescent="0.2">
      <c r="A260" s="352" t="s">
        <v>643</v>
      </c>
      <c r="B260" s="325" t="s">
        <v>644</v>
      </c>
    </row>
    <row r="261" spans="1:2" ht="15" x14ac:dyDescent="0.2">
      <c r="A261" s="352" t="s">
        <v>645</v>
      </c>
      <c r="B261" s="325" t="s">
        <v>646</v>
      </c>
    </row>
    <row r="262" spans="1:2" ht="15" x14ac:dyDescent="0.2">
      <c r="A262" s="352" t="s">
        <v>647</v>
      </c>
      <c r="B262" s="325" t="s">
        <v>648</v>
      </c>
    </row>
    <row r="263" spans="1:2" ht="15" x14ac:dyDescent="0.2">
      <c r="A263" s="352" t="s">
        <v>558</v>
      </c>
      <c r="B263" s="325" t="s">
        <v>649</v>
      </c>
    </row>
    <row r="264" spans="1:2" ht="15" x14ac:dyDescent="0.2">
      <c r="A264" s="352" t="s">
        <v>559</v>
      </c>
      <c r="B264" s="325" t="s">
        <v>650</v>
      </c>
    </row>
    <row r="265" spans="1:2" ht="15" x14ac:dyDescent="0.2">
      <c r="A265" s="352" t="s">
        <v>651</v>
      </c>
      <c r="B265" s="325" t="s">
        <v>652</v>
      </c>
    </row>
    <row r="266" spans="1:2" ht="15" x14ac:dyDescent="0.2">
      <c r="A266" s="352" t="s">
        <v>653</v>
      </c>
      <c r="B266" s="325" t="s">
        <v>654</v>
      </c>
    </row>
    <row r="267" spans="1:2" ht="15" x14ac:dyDescent="0.2">
      <c r="A267" s="352" t="s">
        <v>655</v>
      </c>
      <c r="B267" s="325" t="s">
        <v>656</v>
      </c>
    </row>
    <row r="268" spans="1:2" ht="15" x14ac:dyDescent="0.2">
      <c r="A268" s="352" t="s">
        <v>657</v>
      </c>
      <c r="B268" s="325" t="s">
        <v>658</v>
      </c>
    </row>
    <row r="269" spans="1:2" ht="15" x14ac:dyDescent="0.2">
      <c r="A269" s="352" t="s">
        <v>659</v>
      </c>
      <c r="B269" s="325" t="s">
        <v>660</v>
      </c>
    </row>
    <row r="270" spans="1:2" ht="15" x14ac:dyDescent="0.2">
      <c r="A270" s="352" t="s">
        <v>661</v>
      </c>
      <c r="B270" s="325" t="s">
        <v>662</v>
      </c>
    </row>
    <row r="271" spans="1:2" ht="15" x14ac:dyDescent="0.2">
      <c r="A271" s="352" t="s">
        <v>663</v>
      </c>
      <c r="B271" s="325" t="s">
        <v>664</v>
      </c>
    </row>
    <row r="272" spans="1:2" ht="15" x14ac:dyDescent="0.2">
      <c r="A272" s="352" t="s">
        <v>560</v>
      </c>
      <c r="B272" s="325" t="s">
        <v>665</v>
      </c>
    </row>
    <row r="273" spans="1:2" ht="15" x14ac:dyDescent="0.2">
      <c r="A273" s="352" t="s">
        <v>666</v>
      </c>
      <c r="B273" s="325" t="s">
        <v>667</v>
      </c>
    </row>
    <row r="274" spans="1:2" ht="15" x14ac:dyDescent="0.2">
      <c r="A274" s="352" t="s">
        <v>668</v>
      </c>
      <c r="B274" s="325" t="s">
        <v>669</v>
      </c>
    </row>
    <row r="275" spans="1:2" ht="15" x14ac:dyDescent="0.2">
      <c r="A275" s="352" t="s">
        <v>670</v>
      </c>
      <c r="B275" s="325" t="s">
        <v>671</v>
      </c>
    </row>
    <row r="276" spans="1:2" ht="15" x14ac:dyDescent="0.2">
      <c r="A276" s="352" t="s">
        <v>672</v>
      </c>
      <c r="B276" s="325" t="s">
        <v>673</v>
      </c>
    </row>
    <row r="277" spans="1:2" ht="15" x14ac:dyDescent="0.2">
      <c r="A277" s="352" t="s">
        <v>674</v>
      </c>
      <c r="B277" s="325" t="s">
        <v>675</v>
      </c>
    </row>
    <row r="278" spans="1:2" ht="15" x14ac:dyDescent="0.2">
      <c r="A278" s="352" t="s">
        <v>382</v>
      </c>
      <c r="B278" s="325" t="s">
        <v>676</v>
      </c>
    </row>
    <row r="279" spans="1:2" ht="15" x14ac:dyDescent="0.2">
      <c r="A279" s="352" t="s">
        <v>677</v>
      </c>
      <c r="B279" s="325" t="s">
        <v>678</v>
      </c>
    </row>
    <row r="280" spans="1:2" ht="15" x14ac:dyDescent="0.2">
      <c r="A280" s="352" t="s">
        <v>679</v>
      </c>
      <c r="B280" s="325" t="s">
        <v>680</v>
      </c>
    </row>
    <row r="281" spans="1:2" ht="15" x14ac:dyDescent="0.2">
      <c r="A281" s="352" t="s">
        <v>681</v>
      </c>
      <c r="B281" s="325" t="s">
        <v>682</v>
      </c>
    </row>
    <row r="282" spans="1:2" ht="15" x14ac:dyDescent="0.2">
      <c r="A282" s="352" t="s">
        <v>683</v>
      </c>
      <c r="B282" s="325" t="s">
        <v>684</v>
      </c>
    </row>
    <row r="283" spans="1:2" ht="15" x14ac:dyDescent="0.2">
      <c r="A283" s="352" t="s">
        <v>685</v>
      </c>
      <c r="B283" s="325" t="s">
        <v>686</v>
      </c>
    </row>
    <row r="284" spans="1:2" ht="15" x14ac:dyDescent="0.2">
      <c r="A284" s="352" t="s">
        <v>383</v>
      </c>
      <c r="B284" s="325" t="s">
        <v>687</v>
      </c>
    </row>
    <row r="285" spans="1:2" ht="15" x14ac:dyDescent="0.2">
      <c r="A285" s="352" t="s">
        <v>384</v>
      </c>
      <c r="B285" s="325" t="s">
        <v>688</v>
      </c>
    </row>
    <row r="286" spans="1:2" ht="15" x14ac:dyDescent="0.2">
      <c r="A286" s="352" t="s">
        <v>213</v>
      </c>
      <c r="B286" s="325" t="s">
        <v>689</v>
      </c>
    </row>
    <row r="287" spans="1:2" ht="15" x14ac:dyDescent="0.2">
      <c r="A287" s="352" t="s">
        <v>690</v>
      </c>
      <c r="B287" s="325" t="s">
        <v>691</v>
      </c>
    </row>
    <row r="288" spans="1:2" ht="15" x14ac:dyDescent="0.2">
      <c r="A288" s="352" t="s">
        <v>692</v>
      </c>
      <c r="B288" s="325" t="s">
        <v>693</v>
      </c>
    </row>
    <row r="289" spans="1:2" ht="15" x14ac:dyDescent="0.2">
      <c r="A289" s="352" t="s">
        <v>694</v>
      </c>
      <c r="B289" s="325" t="s">
        <v>695</v>
      </c>
    </row>
    <row r="290" spans="1:2" ht="15" x14ac:dyDescent="0.2">
      <c r="A290" s="352" t="s">
        <v>696</v>
      </c>
      <c r="B290" s="325" t="s">
        <v>697</v>
      </c>
    </row>
    <row r="291" spans="1:2" ht="15" x14ac:dyDescent="0.2">
      <c r="A291" s="352" t="s">
        <v>324</v>
      </c>
      <c r="B291" s="325" t="s">
        <v>325</v>
      </c>
    </row>
    <row r="292" spans="1:2" ht="15" x14ac:dyDescent="0.2">
      <c r="A292" s="352" t="s">
        <v>326</v>
      </c>
      <c r="B292" s="325" t="s">
        <v>327</v>
      </c>
    </row>
    <row r="293" spans="1:2" ht="15" x14ac:dyDescent="0.2">
      <c r="A293" s="352" t="s">
        <v>328</v>
      </c>
      <c r="B293" s="325" t="s">
        <v>329</v>
      </c>
    </row>
    <row r="294" spans="1:2" ht="15" x14ac:dyDescent="0.2">
      <c r="A294" s="352" t="s">
        <v>330</v>
      </c>
      <c r="B294" s="325" t="s">
        <v>331</v>
      </c>
    </row>
    <row r="295" spans="1:2" ht="15" x14ac:dyDescent="0.2">
      <c r="A295" s="352" t="s">
        <v>332</v>
      </c>
      <c r="B295" s="325" t="s">
        <v>333</v>
      </c>
    </row>
    <row r="296" spans="1:2" ht="15" x14ac:dyDescent="0.2">
      <c r="A296" s="352" t="s">
        <v>334</v>
      </c>
      <c r="B296" s="325" t="s">
        <v>335</v>
      </c>
    </row>
    <row r="297" spans="1:2" ht="15" x14ac:dyDescent="0.2">
      <c r="A297" s="352" t="s">
        <v>214</v>
      </c>
      <c r="B297" s="325" t="s">
        <v>336</v>
      </c>
    </row>
    <row r="298" spans="1:2" ht="15" x14ac:dyDescent="0.2">
      <c r="A298" s="352" t="s">
        <v>337</v>
      </c>
      <c r="B298" s="325" t="s">
        <v>338</v>
      </c>
    </row>
    <row r="299" spans="1:2" ht="15" x14ac:dyDescent="0.2">
      <c r="A299" s="352" t="s">
        <v>339</v>
      </c>
      <c r="B299" s="325" t="s">
        <v>340</v>
      </c>
    </row>
    <row r="300" spans="1:2" ht="15" x14ac:dyDescent="0.2">
      <c r="A300" s="352" t="s">
        <v>341</v>
      </c>
      <c r="B300" s="325" t="s">
        <v>342</v>
      </c>
    </row>
    <row r="301" spans="1:2" ht="15" x14ac:dyDescent="0.2">
      <c r="A301" s="352" t="s">
        <v>343</v>
      </c>
      <c r="B301" s="325" t="s">
        <v>344</v>
      </c>
    </row>
    <row r="302" spans="1:2" ht="15" x14ac:dyDescent="0.2">
      <c r="A302" s="352" t="s">
        <v>345</v>
      </c>
      <c r="B302" s="325" t="s">
        <v>346</v>
      </c>
    </row>
    <row r="303" spans="1:2" ht="15" x14ac:dyDescent="0.2">
      <c r="A303" s="352" t="s">
        <v>347</v>
      </c>
      <c r="B303" s="325" t="s">
        <v>348</v>
      </c>
    </row>
    <row r="304" spans="1:2" ht="15" x14ac:dyDescent="0.2">
      <c r="A304" s="352" t="s">
        <v>349</v>
      </c>
      <c r="B304" s="325" t="s">
        <v>350</v>
      </c>
    </row>
    <row r="305" spans="1:2" ht="15" x14ac:dyDescent="0.2">
      <c r="A305" s="352" t="s">
        <v>215</v>
      </c>
      <c r="B305" s="325" t="s">
        <v>351</v>
      </c>
    </row>
    <row r="306" spans="1:2" ht="15" x14ac:dyDescent="0.2">
      <c r="A306" s="352" t="s">
        <v>352</v>
      </c>
      <c r="B306" s="325" t="s">
        <v>353</v>
      </c>
    </row>
    <row r="307" spans="1:2" ht="15" x14ac:dyDescent="0.2">
      <c r="A307" s="352" t="s">
        <v>354</v>
      </c>
      <c r="B307" s="325" t="s">
        <v>355</v>
      </c>
    </row>
    <row r="308" spans="1:2" ht="15" x14ac:dyDescent="0.2">
      <c r="A308" s="352" t="s">
        <v>356</v>
      </c>
      <c r="B308" s="325" t="s">
        <v>357</v>
      </c>
    </row>
    <row r="309" spans="1:2" ht="15" x14ac:dyDescent="0.2">
      <c r="A309" s="352" t="s">
        <v>358</v>
      </c>
      <c r="B309" s="325" t="s">
        <v>359</v>
      </c>
    </row>
    <row r="310" spans="1:2" ht="15" x14ac:dyDescent="0.2">
      <c r="A310" s="352" t="s">
        <v>360</v>
      </c>
      <c r="B310" s="325" t="s">
        <v>361</v>
      </c>
    </row>
    <row r="311" spans="1:2" ht="15" x14ac:dyDescent="0.2">
      <c r="A311" s="352" t="s">
        <v>362</v>
      </c>
      <c r="B311" s="325" t="s">
        <v>363</v>
      </c>
    </row>
    <row r="312" spans="1:2" ht="15" x14ac:dyDescent="0.2">
      <c r="A312" s="352" t="s">
        <v>364</v>
      </c>
      <c r="B312" s="325" t="s">
        <v>365</v>
      </c>
    </row>
    <row r="313" spans="1:2" ht="15" x14ac:dyDescent="0.2">
      <c r="A313" s="352" t="s">
        <v>216</v>
      </c>
      <c r="B313" s="325" t="s">
        <v>366</v>
      </c>
    </row>
    <row r="314" spans="1:2" ht="15" x14ac:dyDescent="0.2">
      <c r="A314" s="352" t="s">
        <v>367</v>
      </c>
      <c r="B314" s="325" t="s">
        <v>368</v>
      </c>
    </row>
    <row r="315" spans="1:2" ht="15" x14ac:dyDescent="0.2">
      <c r="A315" s="352" t="s">
        <v>153</v>
      </c>
      <c r="B315" s="325" t="s">
        <v>521</v>
      </c>
    </row>
    <row r="316" spans="1:2" ht="15" x14ac:dyDescent="0.2">
      <c r="A316" s="352" t="s">
        <v>369</v>
      </c>
      <c r="B316" s="325" t="s">
        <v>370</v>
      </c>
    </row>
    <row r="317" spans="1:2" ht="15" x14ac:dyDescent="0.2">
      <c r="A317" s="352" t="s">
        <v>217</v>
      </c>
      <c r="B317" s="325" t="s">
        <v>371</v>
      </c>
    </row>
    <row r="318" spans="1:2" ht="15" x14ac:dyDescent="0.2">
      <c r="A318" s="352" t="s">
        <v>372</v>
      </c>
      <c r="B318" s="325" t="s">
        <v>373</v>
      </c>
    </row>
    <row r="319" spans="1:2" ht="15" x14ac:dyDescent="0.2">
      <c r="A319" s="352" t="s">
        <v>374</v>
      </c>
      <c r="B319" s="325" t="s">
        <v>375</v>
      </c>
    </row>
    <row r="320" spans="1:2" ht="15" x14ac:dyDescent="0.2">
      <c r="A320" s="352" t="s">
        <v>218</v>
      </c>
      <c r="B320" s="325" t="s">
        <v>376</v>
      </c>
    </row>
    <row r="321" spans="1:2" ht="15" x14ac:dyDescent="0.2">
      <c r="A321" s="352" t="s">
        <v>377</v>
      </c>
      <c r="B321" s="325" t="s">
        <v>378</v>
      </c>
    </row>
    <row r="322" spans="1:2" ht="15" x14ac:dyDescent="0.2">
      <c r="A322" s="352" t="s">
        <v>379</v>
      </c>
      <c r="B322" s="325" t="s">
        <v>380</v>
      </c>
    </row>
    <row r="323" spans="1:2" ht="15" x14ac:dyDescent="0.2">
      <c r="A323" s="352" t="s">
        <v>381</v>
      </c>
      <c r="B323" s="325" t="s">
        <v>588</v>
      </c>
    </row>
    <row r="324" spans="1:2" ht="15" x14ac:dyDescent="0.2">
      <c r="A324" s="352" t="s">
        <v>589</v>
      </c>
      <c r="B324" s="325" t="s">
        <v>590</v>
      </c>
    </row>
    <row r="325" spans="1:2" ht="15" x14ac:dyDescent="0.2">
      <c r="A325" s="352" t="s">
        <v>591</v>
      </c>
      <c r="B325" s="325" t="s">
        <v>592</v>
      </c>
    </row>
    <row r="326" spans="1:2" ht="15" x14ac:dyDescent="0.2">
      <c r="A326" s="352" t="s">
        <v>593</v>
      </c>
      <c r="B326" s="325" t="s">
        <v>594</v>
      </c>
    </row>
    <row r="327" spans="1:2" ht="15" x14ac:dyDescent="0.2">
      <c r="A327" s="352" t="s">
        <v>595</v>
      </c>
      <c r="B327" s="325" t="s">
        <v>596</v>
      </c>
    </row>
    <row r="328" spans="1:2" ht="15" x14ac:dyDescent="0.2">
      <c r="A328" s="352" t="s">
        <v>219</v>
      </c>
      <c r="B328" s="325" t="s">
        <v>597</v>
      </c>
    </row>
    <row r="330" spans="1:2" ht="15" x14ac:dyDescent="0.2">
      <c r="A330" s="350" t="s">
        <v>308</v>
      </c>
      <c r="B330" s="325" t="s">
        <v>953</v>
      </c>
    </row>
    <row r="331" spans="1:2" ht="15" x14ac:dyDescent="0.2">
      <c r="A331" s="350" t="s">
        <v>311</v>
      </c>
      <c r="B331" s="89" t="s">
        <v>951</v>
      </c>
    </row>
    <row r="332" spans="1:2" ht="15" x14ac:dyDescent="0.2">
      <c r="A332" s="350" t="s">
        <v>961</v>
      </c>
      <c r="B332" s="89" t="s">
        <v>848</v>
      </c>
    </row>
    <row r="333" spans="1:2" ht="15" x14ac:dyDescent="0.2">
      <c r="A333" s="350" t="s">
        <v>712</v>
      </c>
      <c r="B333" s="325" t="s">
        <v>780</v>
      </c>
    </row>
    <row r="334" spans="1:2" ht="15" x14ac:dyDescent="0.2">
      <c r="A334" s="351" t="s">
        <v>69</v>
      </c>
      <c r="B334" s="334" t="s">
        <v>779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H334"/>
  <sheetViews>
    <sheetView workbookViewId="0">
      <pane xSplit="3" ySplit="3" topLeftCell="D4" activePane="bottomRight" state="frozen"/>
      <selection activeCell="B3" sqref="B3"/>
      <selection pane="topRight" activeCell="B3" sqref="B3"/>
      <selection pane="bottomLeft" activeCell="B3" sqref="B3"/>
      <selection pane="bottomRight" activeCell="B3" sqref="B3"/>
    </sheetView>
  </sheetViews>
  <sheetFormatPr defaultColWidth="9.140625" defaultRowHeight="12.75" x14ac:dyDescent="0.2"/>
  <cols>
    <col min="1" max="1" width="6.42578125" style="114" customWidth="1"/>
    <col min="2" max="2" width="30.85546875" style="114" customWidth="1"/>
    <col min="3" max="3" width="12.42578125" style="115" customWidth="1"/>
    <col min="4" max="4" width="22.140625" style="119" bestFit="1" customWidth="1"/>
    <col min="5" max="5" width="64.140625" style="119" bestFit="1" customWidth="1"/>
    <col min="6" max="6" width="23" style="119" bestFit="1" customWidth="1"/>
    <col min="7" max="7" width="10.28515625" style="62" customWidth="1"/>
    <col min="8" max="8" width="10.28515625" style="106" customWidth="1"/>
    <col min="9" max="16384" width="9.140625" style="62"/>
  </cols>
  <sheetData>
    <row r="1" spans="1:8" s="95" customFormat="1" x14ac:dyDescent="0.2">
      <c r="A1" s="90"/>
      <c r="B1" s="91"/>
      <c r="C1" s="92"/>
      <c r="D1" s="143" t="s">
        <v>785</v>
      </c>
      <c r="E1" s="143" t="s">
        <v>67</v>
      </c>
      <c r="F1" s="143" t="s">
        <v>68</v>
      </c>
      <c r="H1" s="157"/>
    </row>
    <row r="2" spans="1:8" x14ac:dyDescent="0.2">
      <c r="A2" s="96" t="s">
        <v>508</v>
      </c>
      <c r="B2" s="97" t="s">
        <v>222</v>
      </c>
      <c r="C2" s="98" t="s">
        <v>509</v>
      </c>
      <c r="D2" s="99">
        <v>2</v>
      </c>
      <c r="E2" s="142">
        <v>3</v>
      </c>
      <c r="F2" s="142">
        <v>4</v>
      </c>
      <c r="G2" s="95"/>
    </row>
    <row r="3" spans="1:8" x14ac:dyDescent="0.2">
      <c r="A3" s="100"/>
      <c r="B3" s="101"/>
      <c r="C3" s="102"/>
      <c r="D3" s="76"/>
      <c r="E3" s="76"/>
      <c r="F3" s="76"/>
      <c r="G3" s="95"/>
    </row>
    <row r="4" spans="1:8" ht="16.5" x14ac:dyDescent="0.2">
      <c r="A4" s="103"/>
      <c r="B4" s="104"/>
      <c r="C4" s="105"/>
      <c r="D4" s="132"/>
      <c r="E4" s="132"/>
      <c r="F4" s="132"/>
      <c r="G4" s="74"/>
    </row>
    <row r="5" spans="1:8" ht="15" customHeight="1" x14ac:dyDescent="0.2">
      <c r="A5" s="107">
        <v>1</v>
      </c>
      <c r="B5" s="108" t="s">
        <v>753</v>
      </c>
      <c r="C5" s="109" t="s">
        <v>754</v>
      </c>
      <c r="D5" s="125" t="s">
        <v>72</v>
      </c>
      <c r="E5" s="6" t="s">
        <v>786</v>
      </c>
      <c r="F5" s="126" t="s">
        <v>1</v>
      </c>
      <c r="G5" s="156"/>
      <c r="H5"/>
    </row>
    <row r="6" spans="1:8" ht="15" customHeight="1" x14ac:dyDescent="0.2">
      <c r="A6" s="107">
        <v>2</v>
      </c>
      <c r="B6" s="108" t="s">
        <v>755</v>
      </c>
      <c r="C6" s="110" t="s">
        <v>756</v>
      </c>
      <c r="D6" s="127" t="s">
        <v>74</v>
      </c>
      <c r="E6" s="10" t="s">
        <v>787</v>
      </c>
      <c r="F6" s="128" t="s">
        <v>1</v>
      </c>
      <c r="G6" s="156"/>
      <c r="H6"/>
    </row>
    <row r="7" spans="1:8" ht="15" customHeight="1" x14ac:dyDescent="0.2">
      <c r="A7" s="107">
        <v>3</v>
      </c>
      <c r="B7" s="108" t="s">
        <v>757</v>
      </c>
      <c r="C7" s="110" t="s">
        <v>758</v>
      </c>
      <c r="D7" s="127" t="s">
        <v>77</v>
      </c>
      <c r="E7" s="10" t="s">
        <v>788</v>
      </c>
      <c r="F7" s="128" t="s">
        <v>789</v>
      </c>
      <c r="G7" s="156"/>
      <c r="H7"/>
    </row>
    <row r="8" spans="1:8" ht="15" customHeight="1" x14ac:dyDescent="0.2">
      <c r="A8" s="107">
        <v>4</v>
      </c>
      <c r="B8" s="108" t="s">
        <v>759</v>
      </c>
      <c r="C8" s="110" t="s">
        <v>760</v>
      </c>
      <c r="D8" s="127" t="s">
        <v>72</v>
      </c>
      <c r="E8" s="10" t="s">
        <v>786</v>
      </c>
      <c r="F8" s="128" t="s">
        <v>1</v>
      </c>
      <c r="G8" s="156"/>
      <c r="H8"/>
    </row>
    <row r="9" spans="1:8" ht="15" customHeight="1" x14ac:dyDescent="0.2">
      <c r="A9" s="107">
        <v>5</v>
      </c>
      <c r="B9" s="108" t="s">
        <v>761</v>
      </c>
      <c r="C9" s="110" t="s">
        <v>762</v>
      </c>
      <c r="D9" s="127" t="s">
        <v>80</v>
      </c>
      <c r="E9" s="10" t="s">
        <v>790</v>
      </c>
      <c r="F9" s="128" t="s">
        <v>791</v>
      </c>
      <c r="G9" s="156"/>
      <c r="H9"/>
    </row>
    <row r="10" spans="1:8" ht="15" customHeight="1" x14ac:dyDescent="0.2">
      <c r="A10" s="107">
        <v>6</v>
      </c>
      <c r="B10" s="108" t="s">
        <v>763</v>
      </c>
      <c r="C10" s="110" t="s">
        <v>764</v>
      </c>
      <c r="D10" s="127" t="s">
        <v>83</v>
      </c>
      <c r="E10" s="10" t="s">
        <v>792</v>
      </c>
      <c r="F10" s="128" t="s">
        <v>793</v>
      </c>
      <c r="G10" s="156"/>
      <c r="H10"/>
    </row>
    <row r="11" spans="1:8" ht="15" customHeight="1" x14ac:dyDescent="0.2">
      <c r="A11" s="107">
        <v>7</v>
      </c>
      <c r="B11" s="108" t="s">
        <v>765</v>
      </c>
      <c r="C11" s="110" t="s">
        <v>766</v>
      </c>
      <c r="D11" s="127" t="s">
        <v>86</v>
      </c>
      <c r="E11" s="10" t="s">
        <v>794</v>
      </c>
      <c r="F11" s="128" t="s">
        <v>795</v>
      </c>
      <c r="G11" s="156"/>
      <c r="H11"/>
    </row>
    <row r="12" spans="1:8" ht="15" customHeight="1" x14ac:dyDescent="0.2">
      <c r="A12" s="107">
        <v>8</v>
      </c>
      <c r="B12" s="108" t="s">
        <v>767</v>
      </c>
      <c r="C12" s="110" t="s">
        <v>768</v>
      </c>
      <c r="D12" s="127" t="s">
        <v>224</v>
      </c>
      <c r="E12" s="10" t="s">
        <v>796</v>
      </c>
      <c r="F12" s="128" t="s">
        <v>1</v>
      </c>
      <c r="G12" s="156"/>
      <c r="H12"/>
    </row>
    <row r="13" spans="1:8" ht="15" customHeight="1" x14ac:dyDescent="0.2">
      <c r="A13" s="107">
        <v>9</v>
      </c>
      <c r="B13" s="108" t="s">
        <v>195</v>
      </c>
      <c r="C13" s="110" t="s">
        <v>769</v>
      </c>
      <c r="D13" s="127" t="s">
        <v>310</v>
      </c>
      <c r="E13" s="506"/>
      <c r="F13" s="128" t="s">
        <v>1</v>
      </c>
      <c r="G13" s="156"/>
      <c r="H13"/>
    </row>
    <row r="14" spans="1:8" ht="15" customHeight="1" x14ac:dyDescent="0.2">
      <c r="A14" s="107">
        <v>10</v>
      </c>
      <c r="B14" s="108" t="s">
        <v>770</v>
      </c>
      <c r="C14" s="110" t="s">
        <v>771</v>
      </c>
      <c r="D14" s="127" t="s">
        <v>310</v>
      </c>
      <c r="E14" s="10"/>
      <c r="F14" s="128" t="s">
        <v>1</v>
      </c>
      <c r="G14" s="156"/>
      <c r="H14"/>
    </row>
    <row r="15" spans="1:8" ht="15" customHeight="1" x14ac:dyDescent="0.2">
      <c r="A15" s="107">
        <v>11</v>
      </c>
      <c r="B15" s="108" t="s">
        <v>772</v>
      </c>
      <c r="C15" s="110" t="s">
        <v>773</v>
      </c>
      <c r="D15" s="127" t="s">
        <v>1</v>
      </c>
      <c r="E15" s="10" t="s">
        <v>797</v>
      </c>
      <c r="F15" s="128" t="s">
        <v>798</v>
      </c>
      <c r="G15" s="156"/>
      <c r="H15"/>
    </row>
    <row r="16" spans="1:8" ht="15" customHeight="1" x14ac:dyDescent="0.2">
      <c r="A16" s="107">
        <v>12</v>
      </c>
      <c r="B16" s="108" t="s">
        <v>774</v>
      </c>
      <c r="C16" s="110" t="s">
        <v>775</v>
      </c>
      <c r="D16" s="127" t="s">
        <v>74</v>
      </c>
      <c r="E16" s="10" t="s">
        <v>787</v>
      </c>
      <c r="F16" s="128" t="s">
        <v>1</v>
      </c>
      <c r="G16" s="156"/>
      <c r="H16"/>
    </row>
    <row r="17" spans="1:8" ht="15" customHeight="1" x14ac:dyDescent="0.2">
      <c r="A17" s="107">
        <v>13</v>
      </c>
      <c r="B17" s="108" t="s">
        <v>776</v>
      </c>
      <c r="C17" s="110" t="s">
        <v>777</v>
      </c>
      <c r="D17" s="127" t="s">
        <v>226</v>
      </c>
      <c r="E17" s="10" t="s">
        <v>799</v>
      </c>
      <c r="F17" s="128" t="s">
        <v>800</v>
      </c>
      <c r="G17" s="156"/>
      <c r="H17"/>
    </row>
    <row r="18" spans="1:8" ht="15" customHeight="1" x14ac:dyDescent="0.2">
      <c r="A18" s="107">
        <v>14</v>
      </c>
      <c r="B18" s="108" t="s">
        <v>599</v>
      </c>
      <c r="C18" s="110" t="s">
        <v>778</v>
      </c>
      <c r="D18" s="127" t="s">
        <v>229</v>
      </c>
      <c r="E18" s="10" t="s">
        <v>801</v>
      </c>
      <c r="F18" s="128" t="s">
        <v>802</v>
      </c>
      <c r="G18" s="156"/>
      <c r="H18"/>
    </row>
    <row r="19" spans="1:8" ht="15" customHeight="1" x14ac:dyDescent="0.2">
      <c r="A19" s="107">
        <v>15</v>
      </c>
      <c r="B19" s="108" t="s">
        <v>312</v>
      </c>
      <c r="C19" s="110" t="s">
        <v>313</v>
      </c>
      <c r="D19" s="127" t="s">
        <v>80</v>
      </c>
      <c r="E19" s="10" t="s">
        <v>790</v>
      </c>
      <c r="F19" s="128" t="s">
        <v>791</v>
      </c>
      <c r="G19" s="156"/>
      <c r="H19"/>
    </row>
    <row r="20" spans="1:8" ht="15" customHeight="1" x14ac:dyDescent="0.2">
      <c r="A20" s="107">
        <v>16</v>
      </c>
      <c r="B20" s="108" t="s">
        <v>196</v>
      </c>
      <c r="C20" s="110" t="s">
        <v>314</v>
      </c>
      <c r="D20" s="127" t="s">
        <v>1</v>
      </c>
      <c r="E20" s="10" t="s">
        <v>803</v>
      </c>
      <c r="F20" s="128" t="s">
        <v>804</v>
      </c>
      <c r="G20" s="156"/>
      <c r="H20"/>
    </row>
    <row r="21" spans="1:8" ht="15" customHeight="1" x14ac:dyDescent="0.2">
      <c r="A21" s="107">
        <v>17</v>
      </c>
      <c r="B21" s="111" t="s">
        <v>315</v>
      </c>
      <c r="C21" s="110" t="s">
        <v>513</v>
      </c>
      <c r="D21" s="127" t="s">
        <v>1</v>
      </c>
      <c r="E21" s="10" t="s">
        <v>805</v>
      </c>
      <c r="F21" s="128" t="s">
        <v>806</v>
      </c>
      <c r="G21" s="156"/>
      <c r="H21"/>
    </row>
    <row r="22" spans="1:8" ht="15" customHeight="1" x14ac:dyDescent="0.2">
      <c r="A22" s="107">
        <v>18</v>
      </c>
      <c r="B22" s="108" t="s">
        <v>316</v>
      </c>
      <c r="C22" s="110" t="s">
        <v>317</v>
      </c>
      <c r="D22" s="127" t="s">
        <v>310</v>
      </c>
      <c r="E22" s="10"/>
      <c r="F22" s="128" t="s">
        <v>1</v>
      </c>
      <c r="G22" s="156"/>
      <c r="H22"/>
    </row>
    <row r="23" spans="1:8" ht="15" customHeight="1" x14ac:dyDescent="0.2">
      <c r="A23" s="107">
        <v>19</v>
      </c>
      <c r="B23" s="108" t="s">
        <v>318</v>
      </c>
      <c r="C23" s="110" t="s">
        <v>319</v>
      </c>
      <c r="D23" s="127" t="s">
        <v>1</v>
      </c>
      <c r="E23" s="10" t="s">
        <v>807</v>
      </c>
      <c r="F23" s="128" t="s">
        <v>705</v>
      </c>
      <c r="G23" s="156"/>
      <c r="H23"/>
    </row>
    <row r="24" spans="1:8" ht="15" customHeight="1" x14ac:dyDescent="0.2">
      <c r="A24" s="107">
        <v>20</v>
      </c>
      <c r="B24" s="108" t="s">
        <v>320</v>
      </c>
      <c r="C24" s="110" t="s">
        <v>321</v>
      </c>
      <c r="D24" s="127" t="s">
        <v>563</v>
      </c>
      <c r="E24" s="10" t="s">
        <v>808</v>
      </c>
      <c r="F24" s="128" t="s">
        <v>809</v>
      </c>
      <c r="G24" s="156"/>
      <c r="H24"/>
    </row>
    <row r="25" spans="1:8" ht="15" customHeight="1" x14ac:dyDescent="0.2">
      <c r="A25" s="107">
        <v>21</v>
      </c>
      <c r="B25" s="108" t="s">
        <v>197</v>
      </c>
      <c r="C25" s="110" t="s">
        <v>322</v>
      </c>
      <c r="D25" s="127" t="s">
        <v>1</v>
      </c>
      <c r="E25" s="10" t="s">
        <v>810</v>
      </c>
      <c r="F25" s="128" t="s">
        <v>811</v>
      </c>
      <c r="G25" s="156"/>
      <c r="H25"/>
    </row>
    <row r="26" spans="1:8" ht="15" customHeight="1" x14ac:dyDescent="0.2">
      <c r="A26" s="107">
        <v>22</v>
      </c>
      <c r="B26" s="108" t="s">
        <v>198</v>
      </c>
      <c r="C26" s="110" t="s">
        <v>323</v>
      </c>
      <c r="D26" s="127" t="s">
        <v>1</v>
      </c>
      <c r="E26" s="10" t="s">
        <v>810</v>
      </c>
      <c r="F26" s="128" t="s">
        <v>811</v>
      </c>
      <c r="G26" s="156"/>
      <c r="H26"/>
    </row>
    <row r="27" spans="1:8" ht="15" customHeight="1" x14ac:dyDescent="0.2">
      <c r="A27" s="107">
        <v>23</v>
      </c>
      <c r="B27" s="108" t="s">
        <v>462</v>
      </c>
      <c r="C27" s="110" t="s">
        <v>463</v>
      </c>
      <c r="D27" s="127" t="s">
        <v>77</v>
      </c>
      <c r="E27" s="10" t="s">
        <v>788</v>
      </c>
      <c r="F27" s="128" t="s">
        <v>789</v>
      </c>
      <c r="G27" s="156"/>
      <c r="H27"/>
    </row>
    <row r="28" spans="1:8" ht="15" customHeight="1" x14ac:dyDescent="0.2">
      <c r="A28" s="107">
        <v>24</v>
      </c>
      <c r="B28" s="108" t="s">
        <v>464</v>
      </c>
      <c r="C28" s="110" t="s">
        <v>465</v>
      </c>
      <c r="D28" s="127" t="s">
        <v>1</v>
      </c>
      <c r="E28" s="10" t="s">
        <v>812</v>
      </c>
      <c r="F28" s="128" t="s">
        <v>707</v>
      </c>
      <c r="G28" s="156"/>
      <c r="H28"/>
    </row>
    <row r="29" spans="1:8" ht="15" customHeight="1" x14ac:dyDescent="0.2">
      <c r="A29" s="107">
        <v>25</v>
      </c>
      <c r="B29" s="108" t="s">
        <v>466</v>
      </c>
      <c r="C29" s="110" t="s">
        <v>467</v>
      </c>
      <c r="D29" s="127" t="s">
        <v>718</v>
      </c>
      <c r="E29" s="10" t="s">
        <v>813</v>
      </c>
      <c r="F29" s="128" t="s">
        <v>1</v>
      </c>
      <c r="G29" s="156"/>
      <c r="H29"/>
    </row>
    <row r="30" spans="1:8" ht="15" customHeight="1" x14ac:dyDescent="0.2">
      <c r="A30" s="107">
        <v>26</v>
      </c>
      <c r="B30" s="108" t="s">
        <v>199</v>
      </c>
      <c r="C30" s="110" t="s">
        <v>468</v>
      </c>
      <c r="D30" s="127" t="s">
        <v>1</v>
      </c>
      <c r="E30" s="10" t="s">
        <v>814</v>
      </c>
      <c r="F30" s="128" t="s">
        <v>1029</v>
      </c>
      <c r="G30" s="156"/>
      <c r="H30"/>
    </row>
    <row r="31" spans="1:8" ht="15" customHeight="1" x14ac:dyDescent="0.2">
      <c r="A31" s="107">
        <v>27</v>
      </c>
      <c r="B31" s="108" t="s">
        <v>200</v>
      </c>
      <c r="C31" s="110" t="s">
        <v>469</v>
      </c>
      <c r="D31" s="127" t="s">
        <v>1</v>
      </c>
      <c r="E31" s="10" t="s">
        <v>794</v>
      </c>
      <c r="F31" s="128" t="s">
        <v>815</v>
      </c>
      <c r="G31" s="156"/>
      <c r="H31"/>
    </row>
    <row r="32" spans="1:8" ht="15" customHeight="1" x14ac:dyDescent="0.2">
      <c r="A32" s="107">
        <v>28</v>
      </c>
      <c r="B32" s="108" t="s">
        <v>470</v>
      </c>
      <c r="C32" s="110" t="s">
        <v>471</v>
      </c>
      <c r="D32" s="127" t="s">
        <v>1</v>
      </c>
      <c r="E32" s="10" t="s">
        <v>816</v>
      </c>
      <c r="F32" s="128" t="s">
        <v>709</v>
      </c>
      <c r="G32" s="156"/>
      <c r="H32"/>
    </row>
    <row r="33" spans="1:8" ht="15" customHeight="1" x14ac:dyDescent="0.2">
      <c r="A33" s="107">
        <v>29</v>
      </c>
      <c r="B33" s="108" t="s">
        <v>472</v>
      </c>
      <c r="C33" s="110" t="s">
        <v>473</v>
      </c>
      <c r="D33" s="127" t="s">
        <v>226</v>
      </c>
      <c r="E33" s="10" t="s">
        <v>799</v>
      </c>
      <c r="F33" s="128" t="s">
        <v>800</v>
      </c>
      <c r="G33" s="156"/>
      <c r="H33"/>
    </row>
    <row r="34" spans="1:8" ht="15" customHeight="1" x14ac:dyDescent="0.2">
      <c r="A34" s="107">
        <v>30</v>
      </c>
      <c r="B34" s="108" t="s">
        <v>474</v>
      </c>
      <c r="C34" s="110" t="s">
        <v>475</v>
      </c>
      <c r="D34" s="127" t="s">
        <v>720</v>
      </c>
      <c r="E34" s="10" t="s">
        <v>817</v>
      </c>
      <c r="F34" s="128" t="s">
        <v>1</v>
      </c>
      <c r="G34" s="156"/>
      <c r="H34"/>
    </row>
    <row r="35" spans="1:8" ht="15" customHeight="1" x14ac:dyDescent="0.2">
      <c r="A35" s="107">
        <v>31</v>
      </c>
      <c r="B35" s="108" t="s">
        <v>476</v>
      </c>
      <c r="C35" s="110" t="s">
        <v>477</v>
      </c>
      <c r="D35" s="127" t="s">
        <v>310</v>
      </c>
      <c r="E35" s="10"/>
      <c r="F35" s="128" t="s">
        <v>1</v>
      </c>
      <c r="G35" s="156"/>
      <c r="H35"/>
    </row>
    <row r="36" spans="1:8" ht="15" customHeight="1" x14ac:dyDescent="0.2">
      <c r="A36" s="107">
        <v>32</v>
      </c>
      <c r="B36" s="108" t="s">
        <v>478</v>
      </c>
      <c r="C36" s="110" t="s">
        <v>479</v>
      </c>
      <c r="D36" s="127" t="s">
        <v>226</v>
      </c>
      <c r="E36" s="10" t="s">
        <v>799</v>
      </c>
      <c r="F36" s="128" t="s">
        <v>800</v>
      </c>
      <c r="G36" s="156"/>
      <c r="H36"/>
    </row>
    <row r="37" spans="1:8" ht="15" customHeight="1" x14ac:dyDescent="0.2">
      <c r="A37" s="107">
        <v>33</v>
      </c>
      <c r="B37" s="108" t="s">
        <v>201</v>
      </c>
      <c r="C37" s="110" t="s">
        <v>480</v>
      </c>
      <c r="D37" s="127" t="s">
        <v>1</v>
      </c>
      <c r="E37" s="10" t="s">
        <v>786</v>
      </c>
      <c r="F37" s="128" t="s">
        <v>818</v>
      </c>
      <c r="G37" s="156"/>
      <c r="H37"/>
    </row>
    <row r="38" spans="1:8" ht="15" customHeight="1" x14ac:dyDescent="0.2">
      <c r="A38" s="107">
        <v>34</v>
      </c>
      <c r="B38" s="108" t="s">
        <v>202</v>
      </c>
      <c r="C38" s="110" t="s">
        <v>481</v>
      </c>
      <c r="D38" s="127" t="s">
        <v>1</v>
      </c>
      <c r="E38" s="10" t="s">
        <v>803</v>
      </c>
      <c r="F38" s="128" t="s">
        <v>804</v>
      </c>
      <c r="G38" s="156"/>
      <c r="H38"/>
    </row>
    <row r="39" spans="1:8" ht="15" customHeight="1" x14ac:dyDescent="0.2">
      <c r="A39" s="107">
        <v>35</v>
      </c>
      <c r="B39" s="108" t="s">
        <v>482</v>
      </c>
      <c r="C39" s="110" t="s">
        <v>483</v>
      </c>
      <c r="D39" s="127" t="s">
        <v>720</v>
      </c>
      <c r="E39" s="10" t="s">
        <v>817</v>
      </c>
      <c r="F39" s="128" t="s">
        <v>1</v>
      </c>
      <c r="G39" s="156"/>
      <c r="H39"/>
    </row>
    <row r="40" spans="1:8" ht="15" customHeight="1" x14ac:dyDescent="0.2">
      <c r="A40" s="107">
        <v>36</v>
      </c>
      <c r="B40" s="108" t="s">
        <v>484</v>
      </c>
      <c r="C40" s="110" t="s">
        <v>485</v>
      </c>
      <c r="D40" s="127" t="s">
        <v>310</v>
      </c>
      <c r="E40" s="10"/>
      <c r="F40" s="128" t="s">
        <v>1</v>
      </c>
      <c r="G40" s="156"/>
      <c r="H40"/>
    </row>
    <row r="41" spans="1:8" ht="15" customHeight="1" x14ac:dyDescent="0.2">
      <c r="A41" s="107">
        <v>37</v>
      </c>
      <c r="B41" s="108" t="s">
        <v>486</v>
      </c>
      <c r="C41" s="110" t="s">
        <v>487</v>
      </c>
      <c r="D41" s="127" t="s">
        <v>724</v>
      </c>
      <c r="E41" s="10" t="s">
        <v>819</v>
      </c>
      <c r="F41" s="128" t="s">
        <v>820</v>
      </c>
      <c r="G41" s="156"/>
      <c r="H41"/>
    </row>
    <row r="42" spans="1:8" ht="15" customHeight="1" x14ac:dyDescent="0.2">
      <c r="A42" s="107">
        <v>38</v>
      </c>
      <c r="B42" s="108" t="s">
        <v>488</v>
      </c>
      <c r="C42" s="110" t="s">
        <v>489</v>
      </c>
      <c r="D42" s="127" t="s">
        <v>727</v>
      </c>
      <c r="E42" s="10" t="s">
        <v>821</v>
      </c>
      <c r="F42" s="128" t="s">
        <v>1</v>
      </c>
      <c r="G42" s="156"/>
      <c r="H42"/>
    </row>
    <row r="43" spans="1:8" ht="15" customHeight="1" x14ac:dyDescent="0.2">
      <c r="A43" s="107">
        <v>39</v>
      </c>
      <c r="B43" s="108" t="s">
        <v>490</v>
      </c>
      <c r="C43" s="110" t="s">
        <v>491</v>
      </c>
      <c r="D43" s="127" t="s">
        <v>80</v>
      </c>
      <c r="E43" s="10" t="s">
        <v>790</v>
      </c>
      <c r="F43" s="128" t="s">
        <v>791</v>
      </c>
      <c r="G43" s="156"/>
      <c r="H43"/>
    </row>
    <row r="44" spans="1:8" ht="15" customHeight="1" x14ac:dyDescent="0.2">
      <c r="A44" s="107">
        <v>40</v>
      </c>
      <c r="B44" s="108" t="s">
        <v>492</v>
      </c>
      <c r="C44" s="110" t="s">
        <v>493</v>
      </c>
      <c r="D44" s="127" t="s">
        <v>729</v>
      </c>
      <c r="E44" s="10" t="s">
        <v>810</v>
      </c>
      <c r="F44" s="128" t="s">
        <v>811</v>
      </c>
      <c r="G44" s="156"/>
      <c r="H44"/>
    </row>
    <row r="45" spans="1:8" ht="15" customHeight="1" x14ac:dyDescent="0.2">
      <c r="A45" s="107">
        <v>41</v>
      </c>
      <c r="B45" s="108" t="s">
        <v>494</v>
      </c>
      <c r="C45" s="110" t="s">
        <v>495</v>
      </c>
      <c r="D45" s="127" t="s">
        <v>1</v>
      </c>
      <c r="E45" s="10" t="s">
        <v>812</v>
      </c>
      <c r="F45" s="128" t="s">
        <v>707</v>
      </c>
      <c r="G45" s="156"/>
      <c r="H45"/>
    </row>
    <row r="46" spans="1:8" ht="15" customHeight="1" x14ac:dyDescent="0.2">
      <c r="A46" s="107">
        <v>42</v>
      </c>
      <c r="B46" s="108" t="s">
        <v>496</v>
      </c>
      <c r="C46" s="110" t="s">
        <v>497</v>
      </c>
      <c r="D46" s="127" t="s">
        <v>1</v>
      </c>
      <c r="E46" s="10" t="s">
        <v>816</v>
      </c>
      <c r="F46" s="128" t="s">
        <v>709</v>
      </c>
      <c r="G46" s="156"/>
      <c r="H46"/>
    </row>
    <row r="47" spans="1:8" ht="15" customHeight="1" x14ac:dyDescent="0.2">
      <c r="A47" s="107">
        <v>43</v>
      </c>
      <c r="B47" s="108" t="s">
        <v>498</v>
      </c>
      <c r="C47" s="110" t="s">
        <v>499</v>
      </c>
      <c r="D47" s="127" t="s">
        <v>158</v>
      </c>
      <c r="E47" s="10" t="s">
        <v>822</v>
      </c>
      <c r="F47" s="128" t="s">
        <v>823</v>
      </c>
      <c r="G47" s="156"/>
      <c r="H47"/>
    </row>
    <row r="48" spans="1:8" ht="15" customHeight="1" x14ac:dyDescent="0.2">
      <c r="A48" s="107">
        <v>44</v>
      </c>
      <c r="B48" s="108" t="s">
        <v>500</v>
      </c>
      <c r="C48" s="110" t="s">
        <v>501</v>
      </c>
      <c r="D48" s="127" t="s">
        <v>310</v>
      </c>
      <c r="E48" s="10"/>
      <c r="F48" s="128" t="s">
        <v>1</v>
      </c>
      <c r="G48" s="156"/>
      <c r="H48"/>
    </row>
    <row r="49" spans="1:8" ht="15" customHeight="1" x14ac:dyDescent="0.2">
      <c r="A49" s="107">
        <v>45</v>
      </c>
      <c r="B49" s="108" t="s">
        <v>502</v>
      </c>
      <c r="C49" s="110" t="s">
        <v>503</v>
      </c>
      <c r="D49" s="127" t="s">
        <v>161</v>
      </c>
      <c r="E49" s="10" t="s">
        <v>824</v>
      </c>
      <c r="F49" s="128" t="s">
        <v>825</v>
      </c>
      <c r="G49" s="156"/>
      <c r="H49"/>
    </row>
    <row r="50" spans="1:8" ht="15" customHeight="1" x14ac:dyDescent="0.2">
      <c r="A50" s="107">
        <v>46</v>
      </c>
      <c r="B50" s="108" t="s">
        <v>504</v>
      </c>
      <c r="C50" s="110" t="s">
        <v>505</v>
      </c>
      <c r="D50" s="127" t="s">
        <v>83</v>
      </c>
      <c r="E50" s="10" t="s">
        <v>792</v>
      </c>
      <c r="F50" s="128" t="s">
        <v>793</v>
      </c>
      <c r="G50" s="156"/>
      <c r="H50"/>
    </row>
    <row r="51" spans="1:8" ht="15" customHeight="1" x14ac:dyDescent="0.2">
      <c r="A51" s="107">
        <v>47</v>
      </c>
      <c r="B51" s="108" t="s">
        <v>506</v>
      </c>
      <c r="C51" s="110" t="s">
        <v>507</v>
      </c>
      <c r="D51" s="127" t="s">
        <v>74</v>
      </c>
      <c r="E51" s="10" t="s">
        <v>787</v>
      </c>
      <c r="F51" s="128" t="s">
        <v>1</v>
      </c>
      <c r="G51" s="156"/>
      <c r="H51"/>
    </row>
    <row r="52" spans="1:8" ht="15" customHeight="1" x14ac:dyDescent="0.2">
      <c r="A52" s="107">
        <v>48</v>
      </c>
      <c r="B52" s="108" t="s">
        <v>299</v>
      </c>
      <c r="C52" s="110" t="s">
        <v>300</v>
      </c>
      <c r="D52" s="127" t="s">
        <v>226</v>
      </c>
      <c r="E52" s="10" t="s">
        <v>799</v>
      </c>
      <c r="F52" s="128" t="s">
        <v>800</v>
      </c>
      <c r="G52" s="156"/>
      <c r="H52"/>
    </row>
    <row r="53" spans="1:8" ht="15" customHeight="1" x14ac:dyDescent="0.2">
      <c r="A53" s="107">
        <v>49</v>
      </c>
      <c r="B53" s="111" t="s">
        <v>256</v>
      </c>
      <c r="C53" s="110" t="s">
        <v>514</v>
      </c>
      <c r="D53" s="127" t="s">
        <v>1</v>
      </c>
      <c r="E53" s="10" t="s">
        <v>805</v>
      </c>
      <c r="F53" s="128" t="s">
        <v>806</v>
      </c>
      <c r="G53" s="156"/>
      <c r="H53"/>
    </row>
    <row r="54" spans="1:8" ht="15" customHeight="1" x14ac:dyDescent="0.2">
      <c r="A54" s="107">
        <v>50</v>
      </c>
      <c r="B54" s="108" t="s">
        <v>301</v>
      </c>
      <c r="C54" s="110" t="s">
        <v>302</v>
      </c>
      <c r="D54" s="127" t="s">
        <v>563</v>
      </c>
      <c r="E54" s="10" t="s">
        <v>808</v>
      </c>
      <c r="F54" s="128" t="s">
        <v>809</v>
      </c>
      <c r="G54" s="156"/>
      <c r="H54"/>
    </row>
    <row r="55" spans="1:8" ht="15" customHeight="1" x14ac:dyDescent="0.2">
      <c r="A55" s="107">
        <v>51</v>
      </c>
      <c r="B55" s="108" t="s">
        <v>303</v>
      </c>
      <c r="C55" s="110" t="s">
        <v>304</v>
      </c>
      <c r="D55" s="127" t="s">
        <v>226</v>
      </c>
      <c r="E55" s="10" t="s">
        <v>799</v>
      </c>
      <c r="F55" s="128" t="s">
        <v>800</v>
      </c>
      <c r="G55" s="156"/>
      <c r="H55"/>
    </row>
    <row r="56" spans="1:8" ht="15" customHeight="1" x14ac:dyDescent="0.2">
      <c r="A56" s="107">
        <v>52</v>
      </c>
      <c r="B56" s="108" t="s">
        <v>305</v>
      </c>
      <c r="C56" s="110" t="s">
        <v>306</v>
      </c>
      <c r="D56" s="127" t="s">
        <v>165</v>
      </c>
      <c r="E56" s="10" t="s">
        <v>826</v>
      </c>
      <c r="F56" s="128" t="s">
        <v>1</v>
      </c>
      <c r="G56" s="156"/>
      <c r="H56"/>
    </row>
    <row r="57" spans="1:8" ht="15" customHeight="1" x14ac:dyDescent="0.2">
      <c r="A57" s="107">
        <v>53</v>
      </c>
      <c r="B57" s="108" t="s">
        <v>307</v>
      </c>
      <c r="C57" s="110" t="s">
        <v>385</v>
      </c>
      <c r="D57" s="127" t="s">
        <v>699</v>
      </c>
      <c r="E57" s="10" t="s">
        <v>794</v>
      </c>
      <c r="F57" s="128" t="s">
        <v>1</v>
      </c>
      <c r="G57" s="156"/>
      <c r="H57"/>
    </row>
    <row r="58" spans="1:8" ht="15" customHeight="1" x14ac:dyDescent="0.2">
      <c r="A58" s="107">
        <v>54</v>
      </c>
      <c r="B58" s="111" t="s">
        <v>255</v>
      </c>
      <c r="C58" s="110" t="s">
        <v>515</v>
      </c>
      <c r="D58" s="127" t="s">
        <v>1</v>
      </c>
      <c r="E58" s="10" t="s">
        <v>827</v>
      </c>
      <c r="F58" s="128" t="s">
        <v>828</v>
      </c>
      <c r="G58" s="156"/>
      <c r="H58"/>
    </row>
    <row r="59" spans="1:8" ht="15" customHeight="1" x14ac:dyDescent="0.2">
      <c r="A59" s="107">
        <v>55</v>
      </c>
      <c r="B59" s="108" t="s">
        <v>254</v>
      </c>
      <c r="C59" s="110" t="s">
        <v>516</v>
      </c>
      <c r="D59" s="127" t="s">
        <v>1</v>
      </c>
      <c r="E59" s="10" t="s">
        <v>827</v>
      </c>
      <c r="F59" s="128" t="s">
        <v>828</v>
      </c>
      <c r="G59" s="156"/>
      <c r="H59"/>
    </row>
    <row r="60" spans="1:8" ht="15" customHeight="1" x14ac:dyDescent="0.2">
      <c r="A60" s="107">
        <v>56</v>
      </c>
      <c r="B60" s="108" t="s">
        <v>386</v>
      </c>
      <c r="C60" s="110" t="s">
        <v>387</v>
      </c>
      <c r="D60" s="127" t="s">
        <v>77</v>
      </c>
      <c r="E60" s="10" t="s">
        <v>788</v>
      </c>
      <c r="F60" s="128" t="s">
        <v>789</v>
      </c>
      <c r="G60" s="156"/>
      <c r="H60"/>
    </row>
    <row r="61" spans="1:8" ht="15" customHeight="1" x14ac:dyDescent="0.2">
      <c r="A61" s="107">
        <v>57</v>
      </c>
      <c r="B61" s="108" t="s">
        <v>388</v>
      </c>
      <c r="C61" s="110" t="s">
        <v>389</v>
      </c>
      <c r="D61" s="127" t="s">
        <v>72</v>
      </c>
      <c r="E61" s="10" t="s">
        <v>786</v>
      </c>
      <c r="F61" s="128" t="s">
        <v>1</v>
      </c>
      <c r="G61" s="156"/>
      <c r="H61"/>
    </row>
    <row r="62" spans="1:8" ht="15" customHeight="1" x14ac:dyDescent="0.2">
      <c r="A62" s="107">
        <v>58</v>
      </c>
      <c r="B62" s="108" t="s">
        <v>390</v>
      </c>
      <c r="C62" s="110" t="s">
        <v>391</v>
      </c>
      <c r="D62" s="127" t="s">
        <v>86</v>
      </c>
      <c r="E62" s="10" t="s">
        <v>794</v>
      </c>
      <c r="F62" s="128" t="s">
        <v>795</v>
      </c>
      <c r="G62" s="156"/>
      <c r="H62"/>
    </row>
    <row r="63" spans="1:8" ht="15" customHeight="1" x14ac:dyDescent="0.2">
      <c r="A63" s="107">
        <v>59</v>
      </c>
      <c r="B63" s="108" t="s">
        <v>392</v>
      </c>
      <c r="C63" s="110" t="s">
        <v>393</v>
      </c>
      <c r="D63" s="127" t="s">
        <v>729</v>
      </c>
      <c r="E63" s="10" t="s">
        <v>810</v>
      </c>
      <c r="F63" s="128" t="s">
        <v>811</v>
      </c>
      <c r="G63" s="156"/>
      <c r="H63"/>
    </row>
    <row r="64" spans="1:8" ht="15" customHeight="1" x14ac:dyDescent="0.2">
      <c r="A64" s="107">
        <v>60</v>
      </c>
      <c r="B64" s="108" t="s">
        <v>394</v>
      </c>
      <c r="C64" s="110" t="s">
        <v>395</v>
      </c>
      <c r="D64" s="127" t="s">
        <v>139</v>
      </c>
      <c r="E64" s="10" t="s">
        <v>814</v>
      </c>
      <c r="F64" s="128" t="s">
        <v>1029</v>
      </c>
      <c r="G64" s="156"/>
      <c r="H64"/>
    </row>
    <row r="65" spans="1:8" ht="15" customHeight="1" x14ac:dyDescent="0.2">
      <c r="A65" s="107">
        <v>61</v>
      </c>
      <c r="B65" s="108" t="s">
        <v>396</v>
      </c>
      <c r="C65" s="110" t="s">
        <v>397</v>
      </c>
      <c r="D65" s="127" t="s">
        <v>310</v>
      </c>
      <c r="E65" s="10" t="s">
        <v>1</v>
      </c>
      <c r="F65" s="128" t="s">
        <v>1</v>
      </c>
      <c r="G65" s="156"/>
      <c r="H65"/>
    </row>
    <row r="66" spans="1:8" ht="15" customHeight="1" x14ac:dyDescent="0.2">
      <c r="A66" s="107">
        <v>62</v>
      </c>
      <c r="B66" s="108" t="s">
        <v>398</v>
      </c>
      <c r="C66" s="110" t="s">
        <v>399</v>
      </c>
      <c r="D66" s="127" t="s">
        <v>226</v>
      </c>
      <c r="E66" s="10" t="s">
        <v>799</v>
      </c>
      <c r="F66" s="128" t="s">
        <v>800</v>
      </c>
      <c r="G66" s="156"/>
      <c r="H66"/>
    </row>
    <row r="67" spans="1:8" ht="15" customHeight="1" x14ac:dyDescent="0.2">
      <c r="A67" s="107">
        <v>63</v>
      </c>
      <c r="B67" s="108" t="s">
        <v>400</v>
      </c>
      <c r="C67" s="110" t="s">
        <v>401</v>
      </c>
      <c r="D67" s="127" t="s">
        <v>74</v>
      </c>
      <c r="E67" s="10" t="s">
        <v>787</v>
      </c>
      <c r="F67" s="128" t="s">
        <v>1</v>
      </c>
      <c r="G67" s="156"/>
      <c r="H67"/>
    </row>
    <row r="68" spans="1:8" ht="15" customHeight="1" x14ac:dyDescent="0.2">
      <c r="A68" s="107">
        <v>64</v>
      </c>
      <c r="B68" s="108" t="s">
        <v>402</v>
      </c>
      <c r="C68" s="110" t="s">
        <v>403</v>
      </c>
      <c r="D68" s="127" t="s">
        <v>141</v>
      </c>
      <c r="E68" s="10" t="s">
        <v>829</v>
      </c>
      <c r="F68" s="128" t="s">
        <v>1</v>
      </c>
      <c r="G68" s="156"/>
      <c r="H68"/>
    </row>
    <row r="69" spans="1:8" ht="15" customHeight="1" x14ac:dyDescent="0.2">
      <c r="A69" s="107">
        <v>65</v>
      </c>
      <c r="B69" s="108" t="s">
        <v>163</v>
      </c>
      <c r="C69" s="110" t="s">
        <v>517</v>
      </c>
      <c r="D69" s="127" t="s">
        <v>1</v>
      </c>
      <c r="E69" s="10" t="s">
        <v>830</v>
      </c>
      <c r="F69" s="128" t="s">
        <v>1</v>
      </c>
      <c r="G69" s="156"/>
      <c r="H69"/>
    </row>
    <row r="70" spans="1:8" ht="15" customHeight="1" x14ac:dyDescent="0.2">
      <c r="A70" s="107">
        <v>66</v>
      </c>
      <c r="B70" s="108" t="s">
        <v>404</v>
      </c>
      <c r="C70" s="110" t="s">
        <v>405</v>
      </c>
      <c r="D70" s="127" t="s">
        <v>165</v>
      </c>
      <c r="E70" s="10" t="s">
        <v>826</v>
      </c>
      <c r="F70" s="128" t="s">
        <v>1</v>
      </c>
      <c r="G70" s="156"/>
      <c r="H70"/>
    </row>
    <row r="71" spans="1:8" ht="15" customHeight="1" x14ac:dyDescent="0.2">
      <c r="A71" s="107">
        <v>67</v>
      </c>
      <c r="B71" s="108" t="s">
        <v>406</v>
      </c>
      <c r="C71" s="110" t="s">
        <v>407</v>
      </c>
      <c r="D71" s="127" t="s">
        <v>1</v>
      </c>
      <c r="E71" s="10" t="s">
        <v>807</v>
      </c>
      <c r="F71" s="128" t="s">
        <v>705</v>
      </c>
      <c r="G71" s="156"/>
      <c r="H71"/>
    </row>
    <row r="72" spans="1:8" ht="15" customHeight="1" x14ac:dyDescent="0.2">
      <c r="A72" s="107">
        <v>68</v>
      </c>
      <c r="B72" s="108" t="s">
        <v>408</v>
      </c>
      <c r="C72" s="110" t="s">
        <v>409</v>
      </c>
      <c r="D72" s="127" t="s">
        <v>143</v>
      </c>
      <c r="E72" s="10" t="s">
        <v>831</v>
      </c>
      <c r="F72" s="128" t="s">
        <v>832</v>
      </c>
      <c r="G72" s="156"/>
      <c r="H72"/>
    </row>
    <row r="73" spans="1:8" ht="15" customHeight="1" x14ac:dyDescent="0.2">
      <c r="A73" s="107">
        <v>69</v>
      </c>
      <c r="B73" s="108" t="s">
        <v>410</v>
      </c>
      <c r="C73" s="110" t="s">
        <v>411</v>
      </c>
      <c r="D73" s="127" t="s">
        <v>72</v>
      </c>
      <c r="E73" s="10" t="s">
        <v>786</v>
      </c>
      <c r="F73" s="128" t="s">
        <v>1</v>
      </c>
      <c r="G73" s="156"/>
      <c r="H73"/>
    </row>
    <row r="74" spans="1:8" ht="15" customHeight="1" x14ac:dyDescent="0.2">
      <c r="A74" s="107">
        <v>70</v>
      </c>
      <c r="B74" s="108" t="s">
        <v>412</v>
      </c>
      <c r="C74" s="110" t="s">
        <v>413</v>
      </c>
      <c r="D74" s="127" t="s">
        <v>310</v>
      </c>
      <c r="E74" s="506"/>
      <c r="F74" s="128" t="s">
        <v>1</v>
      </c>
      <c r="G74" s="156"/>
      <c r="H74"/>
    </row>
    <row r="75" spans="1:8" ht="15" customHeight="1" x14ac:dyDescent="0.2">
      <c r="A75" s="107">
        <v>71</v>
      </c>
      <c r="B75" s="108" t="s">
        <v>414</v>
      </c>
      <c r="C75" s="110" t="s">
        <v>415</v>
      </c>
      <c r="D75" s="127" t="s">
        <v>727</v>
      </c>
      <c r="E75" s="10" t="s">
        <v>821</v>
      </c>
      <c r="F75" s="128" t="s">
        <v>1</v>
      </c>
      <c r="G75" s="156"/>
      <c r="H75"/>
    </row>
    <row r="76" spans="1:8" ht="15" customHeight="1" x14ac:dyDescent="0.2">
      <c r="A76" s="107">
        <v>72</v>
      </c>
      <c r="B76" s="108" t="s">
        <v>203</v>
      </c>
      <c r="C76" s="110" t="s">
        <v>416</v>
      </c>
      <c r="D76" s="127" t="s">
        <v>1</v>
      </c>
      <c r="E76" s="10" t="s">
        <v>833</v>
      </c>
      <c r="F76" s="128" t="s">
        <v>834</v>
      </c>
      <c r="G76" s="156"/>
      <c r="H76"/>
    </row>
    <row r="77" spans="1:8" ht="15" customHeight="1" x14ac:dyDescent="0.2">
      <c r="A77" s="107">
        <v>73</v>
      </c>
      <c r="B77" s="108" t="s">
        <v>417</v>
      </c>
      <c r="C77" s="110" t="s">
        <v>418</v>
      </c>
      <c r="D77" s="127" t="s">
        <v>83</v>
      </c>
      <c r="E77" s="10" t="s">
        <v>792</v>
      </c>
      <c r="F77" s="128" t="s">
        <v>793</v>
      </c>
      <c r="G77" s="156"/>
      <c r="H77"/>
    </row>
    <row r="78" spans="1:8" ht="15" customHeight="1" x14ac:dyDescent="0.2">
      <c r="A78" s="107">
        <v>74</v>
      </c>
      <c r="B78" s="108" t="s">
        <v>419</v>
      </c>
      <c r="C78" s="110" t="s">
        <v>420</v>
      </c>
      <c r="D78" s="127" t="s">
        <v>141</v>
      </c>
      <c r="E78" s="10" t="s">
        <v>829</v>
      </c>
      <c r="F78" s="128" t="s">
        <v>1</v>
      </c>
      <c r="G78" s="156"/>
      <c r="H78"/>
    </row>
    <row r="79" spans="1:8" ht="15" customHeight="1" x14ac:dyDescent="0.2">
      <c r="A79" s="107">
        <v>75</v>
      </c>
      <c r="B79" s="108" t="s">
        <v>204</v>
      </c>
      <c r="C79" s="110" t="s">
        <v>421</v>
      </c>
      <c r="D79" s="127" t="s">
        <v>1</v>
      </c>
      <c r="E79" s="10" t="s">
        <v>788</v>
      </c>
      <c r="F79" s="128" t="s">
        <v>789</v>
      </c>
      <c r="G79" s="156"/>
      <c r="H79"/>
    </row>
    <row r="80" spans="1:8" ht="15" customHeight="1" x14ac:dyDescent="0.2">
      <c r="A80" s="107">
        <v>76</v>
      </c>
      <c r="B80" s="108" t="s">
        <v>422</v>
      </c>
      <c r="C80" s="110" t="s">
        <v>423</v>
      </c>
      <c r="D80" s="127" t="s">
        <v>77</v>
      </c>
      <c r="E80" s="10" t="s">
        <v>788</v>
      </c>
      <c r="F80" s="128" t="s">
        <v>789</v>
      </c>
      <c r="G80" s="156"/>
      <c r="H80"/>
    </row>
    <row r="81" spans="1:8" ht="15" customHeight="1" x14ac:dyDescent="0.2">
      <c r="A81" s="107">
        <v>77</v>
      </c>
      <c r="B81" s="108" t="s">
        <v>424</v>
      </c>
      <c r="C81" s="110" t="s">
        <v>425</v>
      </c>
      <c r="D81" s="127" t="s">
        <v>1</v>
      </c>
      <c r="E81" s="10" t="s">
        <v>797</v>
      </c>
      <c r="F81" s="128" t="s">
        <v>798</v>
      </c>
      <c r="G81" s="156"/>
      <c r="H81"/>
    </row>
    <row r="82" spans="1:8" ht="15" customHeight="1" x14ac:dyDescent="0.2">
      <c r="A82" s="107">
        <v>78</v>
      </c>
      <c r="B82" s="108" t="s">
        <v>426</v>
      </c>
      <c r="C82" s="110" t="s">
        <v>427</v>
      </c>
      <c r="D82" s="127" t="s">
        <v>83</v>
      </c>
      <c r="E82" s="10" t="s">
        <v>792</v>
      </c>
      <c r="F82" s="128" t="s">
        <v>793</v>
      </c>
      <c r="G82" s="156"/>
      <c r="H82"/>
    </row>
    <row r="83" spans="1:8" ht="15" customHeight="1" x14ac:dyDescent="0.2">
      <c r="A83" s="107">
        <v>79</v>
      </c>
      <c r="B83" s="108" t="s">
        <v>428</v>
      </c>
      <c r="C83" s="110" t="s">
        <v>429</v>
      </c>
      <c r="D83" s="127" t="s">
        <v>1</v>
      </c>
      <c r="E83" s="10" t="s">
        <v>807</v>
      </c>
      <c r="F83" s="128" t="s">
        <v>705</v>
      </c>
      <c r="G83" s="156"/>
      <c r="H83"/>
    </row>
    <row r="84" spans="1:8" ht="15" customHeight="1" x14ac:dyDescent="0.2">
      <c r="A84" s="107">
        <v>80</v>
      </c>
      <c r="B84" s="108" t="s">
        <v>430</v>
      </c>
      <c r="C84" s="110" t="s">
        <v>518</v>
      </c>
      <c r="D84" s="127" t="s">
        <v>1</v>
      </c>
      <c r="E84" s="10" t="s">
        <v>833</v>
      </c>
      <c r="F84" s="128" t="s">
        <v>834</v>
      </c>
      <c r="G84" s="156"/>
      <c r="H84"/>
    </row>
    <row r="85" spans="1:8" ht="15" customHeight="1" x14ac:dyDescent="0.2">
      <c r="A85" s="107">
        <v>81</v>
      </c>
      <c r="B85" s="108" t="s">
        <v>431</v>
      </c>
      <c r="C85" s="110" t="s">
        <v>432</v>
      </c>
      <c r="D85" s="127" t="s">
        <v>310</v>
      </c>
      <c r="E85" s="10"/>
      <c r="F85" s="128" t="s">
        <v>1</v>
      </c>
      <c r="G85" s="156"/>
      <c r="H85"/>
    </row>
    <row r="86" spans="1:8" ht="15" customHeight="1" x14ac:dyDescent="0.2">
      <c r="A86" s="107">
        <v>82</v>
      </c>
      <c r="B86" s="108" t="s">
        <v>433</v>
      </c>
      <c r="C86" s="110" t="s">
        <v>434</v>
      </c>
      <c r="D86" s="127" t="s">
        <v>158</v>
      </c>
      <c r="E86" s="10" t="s">
        <v>822</v>
      </c>
      <c r="F86" s="128" t="s">
        <v>823</v>
      </c>
      <c r="G86" s="156"/>
      <c r="H86"/>
    </row>
    <row r="87" spans="1:8" ht="15" customHeight="1" x14ac:dyDescent="0.2">
      <c r="A87" s="107">
        <v>83</v>
      </c>
      <c r="B87" s="108" t="s">
        <v>435</v>
      </c>
      <c r="C87" s="110" t="s">
        <v>436</v>
      </c>
      <c r="D87" s="127" t="s">
        <v>146</v>
      </c>
      <c r="E87" s="10" t="s">
        <v>830</v>
      </c>
      <c r="F87" s="128" t="s">
        <v>835</v>
      </c>
      <c r="G87" s="156"/>
      <c r="H87"/>
    </row>
    <row r="88" spans="1:8" ht="15" customHeight="1" x14ac:dyDescent="0.2">
      <c r="A88" s="107">
        <v>84</v>
      </c>
      <c r="B88" s="108" t="s">
        <v>437</v>
      </c>
      <c r="C88" s="110" t="s">
        <v>438</v>
      </c>
      <c r="D88" s="127" t="s">
        <v>139</v>
      </c>
      <c r="E88" s="10" t="s">
        <v>814</v>
      </c>
      <c r="F88" s="128" t="s">
        <v>1029</v>
      </c>
      <c r="G88" s="156"/>
      <c r="H88"/>
    </row>
    <row r="89" spans="1:8" ht="15" customHeight="1" x14ac:dyDescent="0.2">
      <c r="A89" s="107">
        <v>85</v>
      </c>
      <c r="B89" s="108" t="s">
        <v>439</v>
      </c>
      <c r="C89" s="110" t="s">
        <v>440</v>
      </c>
      <c r="D89" s="127" t="s">
        <v>229</v>
      </c>
      <c r="E89" s="10" t="s">
        <v>801</v>
      </c>
      <c r="F89" s="128" t="s">
        <v>802</v>
      </c>
      <c r="G89" s="156"/>
      <c r="H89"/>
    </row>
    <row r="90" spans="1:8" ht="15" customHeight="1" x14ac:dyDescent="0.2">
      <c r="A90" s="107">
        <v>86</v>
      </c>
      <c r="B90" s="108" t="s">
        <v>441</v>
      </c>
      <c r="C90" s="110" t="s">
        <v>442</v>
      </c>
      <c r="D90" s="127" t="s">
        <v>727</v>
      </c>
      <c r="E90" s="10" t="s">
        <v>821</v>
      </c>
      <c r="F90" s="128" t="s">
        <v>1</v>
      </c>
      <c r="G90" s="156"/>
      <c r="H90"/>
    </row>
    <row r="91" spans="1:8" ht="15" customHeight="1" x14ac:dyDescent="0.2">
      <c r="A91" s="107">
        <v>87</v>
      </c>
      <c r="B91" s="108" t="s">
        <v>443</v>
      </c>
      <c r="C91" s="110" t="s">
        <v>444</v>
      </c>
      <c r="D91" s="127" t="s">
        <v>718</v>
      </c>
      <c r="E91" s="10" t="s">
        <v>813</v>
      </c>
      <c r="F91" s="128" t="s">
        <v>1</v>
      </c>
      <c r="G91" s="156"/>
      <c r="H91"/>
    </row>
    <row r="92" spans="1:8" ht="15" customHeight="1" x14ac:dyDescent="0.2">
      <c r="A92" s="107">
        <v>88</v>
      </c>
      <c r="B92" s="108" t="s">
        <v>445</v>
      </c>
      <c r="C92" s="110" t="s">
        <v>446</v>
      </c>
      <c r="D92" s="127" t="s">
        <v>141</v>
      </c>
      <c r="E92" s="10" t="s">
        <v>829</v>
      </c>
      <c r="F92" s="128" t="s">
        <v>1</v>
      </c>
      <c r="G92" s="156"/>
      <c r="H92"/>
    </row>
    <row r="93" spans="1:8" ht="15" customHeight="1" x14ac:dyDescent="0.2">
      <c r="A93" s="107">
        <v>89</v>
      </c>
      <c r="B93" s="108" t="s">
        <v>205</v>
      </c>
      <c r="C93" s="110" t="s">
        <v>447</v>
      </c>
      <c r="D93" s="127" t="s">
        <v>1</v>
      </c>
      <c r="E93" s="10" t="s">
        <v>836</v>
      </c>
      <c r="F93" s="128" t="s">
        <v>837</v>
      </c>
      <c r="G93" s="156"/>
      <c r="H93"/>
    </row>
    <row r="94" spans="1:8" ht="15" customHeight="1" x14ac:dyDescent="0.2">
      <c r="A94" s="107">
        <v>90</v>
      </c>
      <c r="B94" s="108" t="s">
        <v>448</v>
      </c>
      <c r="C94" s="110" t="s">
        <v>449</v>
      </c>
      <c r="D94" s="127" t="s">
        <v>161</v>
      </c>
      <c r="E94" s="10" t="s">
        <v>824</v>
      </c>
      <c r="F94" s="128" t="s">
        <v>825</v>
      </c>
      <c r="G94" s="156"/>
      <c r="H94"/>
    </row>
    <row r="95" spans="1:8" ht="15" customHeight="1" x14ac:dyDescent="0.2">
      <c r="A95" s="107">
        <v>91</v>
      </c>
      <c r="B95" s="108" t="s">
        <v>450</v>
      </c>
      <c r="C95" s="110" t="s">
        <v>451</v>
      </c>
      <c r="D95" s="127" t="s">
        <v>149</v>
      </c>
      <c r="E95" s="10" t="s">
        <v>786</v>
      </c>
      <c r="F95" s="128" t="s">
        <v>818</v>
      </c>
      <c r="G95" s="156"/>
      <c r="H95"/>
    </row>
    <row r="96" spans="1:8" ht="15" customHeight="1" x14ac:dyDescent="0.2">
      <c r="A96" s="107">
        <v>92</v>
      </c>
      <c r="B96" s="108" t="s">
        <v>452</v>
      </c>
      <c r="C96" s="110" t="s">
        <v>453</v>
      </c>
      <c r="D96" s="127" t="s">
        <v>229</v>
      </c>
      <c r="E96" s="10" t="s">
        <v>801</v>
      </c>
      <c r="F96" s="128" t="s">
        <v>802</v>
      </c>
      <c r="G96" s="156"/>
      <c r="H96"/>
    </row>
    <row r="97" spans="1:8" ht="15" customHeight="1" x14ac:dyDescent="0.2">
      <c r="A97" s="107">
        <v>93</v>
      </c>
      <c r="B97" s="108" t="s">
        <v>454</v>
      </c>
      <c r="C97" s="110" t="s">
        <v>455</v>
      </c>
      <c r="D97" s="127" t="s">
        <v>74</v>
      </c>
      <c r="E97" s="10" t="s">
        <v>787</v>
      </c>
      <c r="F97" s="128" t="s">
        <v>1</v>
      </c>
      <c r="G97" s="156"/>
      <c r="H97"/>
    </row>
    <row r="98" spans="1:8" ht="15" customHeight="1" x14ac:dyDescent="0.2">
      <c r="A98" s="107">
        <v>94</v>
      </c>
      <c r="B98" s="108" t="s">
        <v>456</v>
      </c>
      <c r="C98" s="110" t="s">
        <v>457</v>
      </c>
      <c r="D98" s="127" t="s">
        <v>152</v>
      </c>
      <c r="E98" s="10" t="s">
        <v>838</v>
      </c>
      <c r="F98" s="128" t="s">
        <v>1</v>
      </c>
      <c r="G98" s="156"/>
      <c r="H98"/>
    </row>
    <row r="99" spans="1:8" ht="15" customHeight="1" x14ac:dyDescent="0.2">
      <c r="A99" s="107">
        <v>95</v>
      </c>
      <c r="B99" s="108" t="s">
        <v>458</v>
      </c>
      <c r="C99" s="110" t="s">
        <v>459</v>
      </c>
      <c r="D99" s="127" t="s">
        <v>310</v>
      </c>
      <c r="E99" s="10"/>
      <c r="F99" s="128" t="s">
        <v>1</v>
      </c>
      <c r="G99" s="156"/>
      <c r="H99"/>
    </row>
    <row r="100" spans="1:8" ht="15" customHeight="1" x14ac:dyDescent="0.2">
      <c r="A100" s="107">
        <v>96</v>
      </c>
      <c r="B100" s="108" t="s">
        <v>460</v>
      </c>
      <c r="C100" s="110" t="s">
        <v>461</v>
      </c>
      <c r="D100" s="127" t="s">
        <v>226</v>
      </c>
      <c r="E100" s="10" t="s">
        <v>799</v>
      </c>
      <c r="F100" s="128" t="s">
        <v>800</v>
      </c>
      <c r="G100" s="156"/>
      <c r="H100"/>
    </row>
    <row r="101" spans="1:8" ht="15" customHeight="1" x14ac:dyDescent="0.2">
      <c r="A101" s="107">
        <v>97</v>
      </c>
      <c r="B101" s="108" t="s">
        <v>600</v>
      </c>
      <c r="C101" s="110" t="s">
        <v>166</v>
      </c>
      <c r="D101" s="127" t="s">
        <v>152</v>
      </c>
      <c r="E101" s="10" t="s">
        <v>838</v>
      </c>
      <c r="F101" s="128" t="s">
        <v>1</v>
      </c>
      <c r="G101" s="156"/>
      <c r="H101"/>
    </row>
    <row r="102" spans="1:8" ht="15" customHeight="1" x14ac:dyDescent="0.2">
      <c r="A102" s="107">
        <v>98</v>
      </c>
      <c r="B102" s="108" t="s">
        <v>167</v>
      </c>
      <c r="C102" s="110" t="s">
        <v>168</v>
      </c>
      <c r="D102" s="127" t="s">
        <v>77</v>
      </c>
      <c r="E102" s="10" t="s">
        <v>788</v>
      </c>
      <c r="F102" s="128" t="s">
        <v>789</v>
      </c>
      <c r="G102" s="156"/>
      <c r="H102"/>
    </row>
    <row r="103" spans="1:8" ht="15" customHeight="1" x14ac:dyDescent="0.2">
      <c r="A103" s="107">
        <v>99</v>
      </c>
      <c r="B103" s="108" t="s">
        <v>169</v>
      </c>
      <c r="C103" s="110" t="s">
        <v>170</v>
      </c>
      <c r="D103" s="127" t="s">
        <v>146</v>
      </c>
      <c r="E103" s="10" t="s">
        <v>830</v>
      </c>
      <c r="F103" s="128" t="s">
        <v>835</v>
      </c>
      <c r="G103" s="156"/>
      <c r="H103"/>
    </row>
    <row r="104" spans="1:8" ht="15" customHeight="1" x14ac:dyDescent="0.2">
      <c r="A104" s="107">
        <v>100</v>
      </c>
      <c r="B104" s="108" t="s">
        <v>171</v>
      </c>
      <c r="C104" s="110" t="s">
        <v>172</v>
      </c>
      <c r="D104" s="127" t="s">
        <v>229</v>
      </c>
      <c r="E104" s="10" t="s">
        <v>801</v>
      </c>
      <c r="F104" s="128" t="s">
        <v>802</v>
      </c>
      <c r="G104" s="156"/>
      <c r="H104"/>
    </row>
    <row r="105" spans="1:8" ht="15" customHeight="1" x14ac:dyDescent="0.2">
      <c r="A105" s="107">
        <v>101</v>
      </c>
      <c r="B105" s="108" t="s">
        <v>173</v>
      </c>
      <c r="C105" s="110" t="s">
        <v>174</v>
      </c>
      <c r="D105" s="127" t="s">
        <v>158</v>
      </c>
      <c r="E105" s="10" t="s">
        <v>822</v>
      </c>
      <c r="F105" s="128" t="s">
        <v>823</v>
      </c>
      <c r="G105" s="156"/>
      <c r="H105"/>
    </row>
    <row r="106" spans="1:8" ht="15" customHeight="1" x14ac:dyDescent="0.2">
      <c r="A106" s="107">
        <v>102</v>
      </c>
      <c r="B106" s="108" t="s">
        <v>175</v>
      </c>
      <c r="C106" s="110" t="s">
        <v>176</v>
      </c>
      <c r="D106" s="127" t="s">
        <v>224</v>
      </c>
      <c r="E106" s="10" t="s">
        <v>796</v>
      </c>
      <c r="F106" s="128" t="s">
        <v>1</v>
      </c>
      <c r="G106" s="156"/>
      <c r="H106"/>
    </row>
    <row r="107" spans="1:8" ht="15" customHeight="1" x14ac:dyDescent="0.2">
      <c r="A107" s="107">
        <v>103</v>
      </c>
      <c r="B107" s="108" t="s">
        <v>177</v>
      </c>
      <c r="C107" s="110" t="s">
        <v>178</v>
      </c>
      <c r="D107" s="127" t="s">
        <v>165</v>
      </c>
      <c r="E107" s="10" t="s">
        <v>826</v>
      </c>
      <c r="F107" s="128" t="s">
        <v>1</v>
      </c>
      <c r="G107" s="156"/>
      <c r="H107"/>
    </row>
    <row r="108" spans="1:8" ht="15" customHeight="1" x14ac:dyDescent="0.2">
      <c r="A108" s="107">
        <v>104</v>
      </c>
      <c r="B108" s="108" t="s">
        <v>179</v>
      </c>
      <c r="C108" s="110" t="s">
        <v>180</v>
      </c>
      <c r="D108" s="127" t="s">
        <v>729</v>
      </c>
      <c r="E108" s="10" t="s">
        <v>810</v>
      </c>
      <c r="F108" s="128" t="s">
        <v>811</v>
      </c>
      <c r="G108" s="156"/>
      <c r="H108"/>
    </row>
    <row r="109" spans="1:8" ht="15" customHeight="1" x14ac:dyDescent="0.2">
      <c r="A109" s="107">
        <v>105</v>
      </c>
      <c r="B109" s="108" t="s">
        <v>181</v>
      </c>
      <c r="C109" s="110" t="s">
        <v>182</v>
      </c>
      <c r="D109" s="127" t="s">
        <v>1</v>
      </c>
      <c r="E109" s="10" t="s">
        <v>839</v>
      </c>
      <c r="F109" s="128" t="s">
        <v>840</v>
      </c>
      <c r="G109" s="156"/>
      <c r="H109"/>
    </row>
    <row r="110" spans="1:8" ht="15" customHeight="1" x14ac:dyDescent="0.2">
      <c r="A110" s="107">
        <v>106</v>
      </c>
      <c r="B110" s="108" t="s">
        <v>183</v>
      </c>
      <c r="C110" s="110" t="s">
        <v>184</v>
      </c>
      <c r="D110" s="127" t="s">
        <v>80</v>
      </c>
      <c r="E110" s="10" t="s">
        <v>790</v>
      </c>
      <c r="F110" s="128" t="s">
        <v>791</v>
      </c>
      <c r="G110" s="156"/>
      <c r="H110"/>
    </row>
    <row r="111" spans="1:8" ht="15" customHeight="1" x14ac:dyDescent="0.2">
      <c r="A111" s="107">
        <v>107</v>
      </c>
      <c r="B111" s="108" t="s">
        <v>185</v>
      </c>
      <c r="C111" s="110" t="s">
        <v>186</v>
      </c>
      <c r="D111" s="127" t="s">
        <v>165</v>
      </c>
      <c r="E111" s="10" t="s">
        <v>826</v>
      </c>
      <c r="F111" s="128" t="s">
        <v>1</v>
      </c>
      <c r="G111" s="156"/>
      <c r="H111"/>
    </row>
    <row r="112" spans="1:8" ht="15" customHeight="1" x14ac:dyDescent="0.2">
      <c r="A112" s="107">
        <v>108</v>
      </c>
      <c r="B112" s="108" t="s">
        <v>187</v>
      </c>
      <c r="C112" s="110" t="s">
        <v>188</v>
      </c>
      <c r="D112" s="127" t="s">
        <v>229</v>
      </c>
      <c r="E112" s="10" t="s">
        <v>801</v>
      </c>
      <c r="F112" s="128" t="s">
        <v>802</v>
      </c>
      <c r="G112" s="156"/>
      <c r="H112"/>
    </row>
    <row r="113" spans="1:8" ht="15" customHeight="1" x14ac:dyDescent="0.2">
      <c r="A113" s="107">
        <v>109</v>
      </c>
      <c r="B113" s="108" t="s">
        <v>189</v>
      </c>
      <c r="C113" s="110" t="s">
        <v>190</v>
      </c>
      <c r="D113" s="127" t="s">
        <v>83</v>
      </c>
      <c r="E113" s="10" t="s">
        <v>792</v>
      </c>
      <c r="F113" s="128" t="s">
        <v>793</v>
      </c>
      <c r="G113" s="156"/>
      <c r="H113"/>
    </row>
    <row r="114" spans="1:8" ht="15" customHeight="1" x14ac:dyDescent="0.2">
      <c r="A114" s="107">
        <v>110</v>
      </c>
      <c r="B114" s="108" t="s">
        <v>191</v>
      </c>
      <c r="C114" s="110" t="s">
        <v>192</v>
      </c>
      <c r="D114" s="127" t="s">
        <v>720</v>
      </c>
      <c r="E114" s="10" t="s">
        <v>817</v>
      </c>
      <c r="F114" s="128" t="s">
        <v>1</v>
      </c>
      <c r="G114" s="156"/>
      <c r="H114"/>
    </row>
    <row r="115" spans="1:8" ht="15" customHeight="1" x14ac:dyDescent="0.2">
      <c r="A115" s="107">
        <v>111</v>
      </c>
      <c r="B115" s="108" t="s">
        <v>193</v>
      </c>
      <c r="C115" s="110" t="s">
        <v>194</v>
      </c>
      <c r="D115" s="127" t="s">
        <v>310</v>
      </c>
      <c r="E115" s="10"/>
      <c r="F115" s="128" t="s">
        <v>1</v>
      </c>
      <c r="G115" s="156"/>
      <c r="H115"/>
    </row>
    <row r="116" spans="1:8" ht="15" customHeight="1" x14ac:dyDescent="0.2">
      <c r="A116" s="107">
        <v>112</v>
      </c>
      <c r="B116" s="108" t="s">
        <v>730</v>
      </c>
      <c r="C116" s="110" t="s">
        <v>731</v>
      </c>
      <c r="D116" s="127" t="s">
        <v>152</v>
      </c>
      <c r="E116" s="10" t="s">
        <v>838</v>
      </c>
      <c r="F116" s="128" t="s">
        <v>1</v>
      </c>
      <c r="G116" s="156"/>
      <c r="H116"/>
    </row>
    <row r="117" spans="1:8" ht="15" customHeight="1" x14ac:dyDescent="0.2">
      <c r="A117" s="107">
        <v>113</v>
      </c>
      <c r="B117" s="108" t="s">
        <v>732</v>
      </c>
      <c r="C117" s="110" t="s">
        <v>733</v>
      </c>
      <c r="D117" s="127" t="s">
        <v>310</v>
      </c>
      <c r="E117" s="10"/>
      <c r="F117" s="128" t="s">
        <v>1</v>
      </c>
      <c r="G117" s="156"/>
      <c r="H117"/>
    </row>
    <row r="118" spans="1:8" ht="15" customHeight="1" x14ac:dyDescent="0.2">
      <c r="A118" s="107">
        <v>114</v>
      </c>
      <c r="B118" s="108" t="s">
        <v>206</v>
      </c>
      <c r="C118" s="110" t="s">
        <v>734</v>
      </c>
      <c r="D118" s="127" t="s">
        <v>1</v>
      </c>
      <c r="E118" s="10" t="s">
        <v>827</v>
      </c>
      <c r="F118" s="128" t="s">
        <v>828</v>
      </c>
      <c r="G118" s="156"/>
      <c r="H118"/>
    </row>
    <row r="119" spans="1:8" ht="15" customHeight="1" x14ac:dyDescent="0.2">
      <c r="A119" s="107">
        <v>115</v>
      </c>
      <c r="B119" s="108" t="s">
        <v>735</v>
      </c>
      <c r="C119" s="110" t="s">
        <v>736</v>
      </c>
      <c r="D119" s="127" t="s">
        <v>143</v>
      </c>
      <c r="E119" s="10" t="s">
        <v>831</v>
      </c>
      <c r="F119" s="128" t="s">
        <v>832</v>
      </c>
      <c r="G119" s="156"/>
      <c r="H119"/>
    </row>
    <row r="120" spans="1:8" ht="15" customHeight="1" x14ac:dyDescent="0.2">
      <c r="A120" s="107">
        <v>116</v>
      </c>
      <c r="B120" s="108" t="s">
        <v>207</v>
      </c>
      <c r="C120" s="110" t="s">
        <v>737</v>
      </c>
      <c r="D120" s="127" t="s">
        <v>310</v>
      </c>
      <c r="E120" s="10"/>
      <c r="F120" s="128" t="s">
        <v>1</v>
      </c>
      <c r="G120" s="156"/>
      <c r="H120"/>
    </row>
    <row r="121" spans="1:8" ht="15" customHeight="1" x14ac:dyDescent="0.2">
      <c r="A121" s="107">
        <v>117</v>
      </c>
      <c r="B121" s="108" t="s">
        <v>738</v>
      </c>
      <c r="C121" s="110" t="s">
        <v>739</v>
      </c>
      <c r="D121" s="127" t="s">
        <v>563</v>
      </c>
      <c r="E121" s="10" t="s">
        <v>808</v>
      </c>
      <c r="F121" s="128" t="s">
        <v>809</v>
      </c>
      <c r="G121" s="156"/>
      <c r="H121"/>
    </row>
    <row r="122" spans="1:8" ht="15" customHeight="1" x14ac:dyDescent="0.2">
      <c r="A122" s="107">
        <v>118</v>
      </c>
      <c r="B122" s="108" t="s">
        <v>740</v>
      </c>
      <c r="C122" s="110" t="s">
        <v>741</v>
      </c>
      <c r="D122" s="127" t="s">
        <v>310</v>
      </c>
      <c r="E122" s="10"/>
      <c r="F122" s="128" t="s">
        <v>1</v>
      </c>
      <c r="G122" s="156"/>
      <c r="H122"/>
    </row>
    <row r="123" spans="1:8" ht="15" customHeight="1" x14ac:dyDescent="0.2">
      <c r="A123" s="107">
        <v>119</v>
      </c>
      <c r="B123" s="108" t="s">
        <v>742</v>
      </c>
      <c r="C123" s="110" t="s">
        <v>743</v>
      </c>
      <c r="D123" s="127" t="s">
        <v>226</v>
      </c>
      <c r="E123" s="10" t="s">
        <v>799</v>
      </c>
      <c r="F123" s="128" t="s">
        <v>800</v>
      </c>
      <c r="G123" s="156"/>
      <c r="H123"/>
    </row>
    <row r="124" spans="1:8" ht="15" customHeight="1" x14ac:dyDescent="0.2">
      <c r="A124" s="107">
        <v>120</v>
      </c>
      <c r="B124" s="108" t="s">
        <v>744</v>
      </c>
      <c r="C124" s="110" t="s">
        <v>745</v>
      </c>
      <c r="D124" s="127" t="s">
        <v>143</v>
      </c>
      <c r="E124" s="10" t="s">
        <v>831</v>
      </c>
      <c r="F124" s="128" t="s">
        <v>832</v>
      </c>
      <c r="G124" s="156"/>
      <c r="H124"/>
    </row>
    <row r="125" spans="1:8" ht="15" customHeight="1" x14ac:dyDescent="0.2">
      <c r="A125" s="107">
        <v>121</v>
      </c>
      <c r="B125" s="108" t="s">
        <v>746</v>
      </c>
      <c r="C125" s="110" t="s">
        <v>747</v>
      </c>
      <c r="D125" s="127" t="s">
        <v>310</v>
      </c>
      <c r="E125" s="10"/>
      <c r="F125" s="128" t="s">
        <v>1</v>
      </c>
      <c r="G125" s="156"/>
      <c r="H125"/>
    </row>
    <row r="126" spans="1:8" ht="15" customHeight="1" x14ac:dyDescent="0.2">
      <c r="A126" s="107">
        <v>122</v>
      </c>
      <c r="B126" s="108" t="s">
        <v>748</v>
      </c>
      <c r="C126" s="110" t="s">
        <v>749</v>
      </c>
      <c r="D126" s="127" t="s">
        <v>229</v>
      </c>
      <c r="E126" s="10" t="s">
        <v>801</v>
      </c>
      <c r="F126" s="128" t="s">
        <v>802</v>
      </c>
      <c r="G126" s="156"/>
      <c r="H126"/>
    </row>
    <row r="127" spans="1:8" ht="15" customHeight="1" x14ac:dyDescent="0.2">
      <c r="A127" s="107">
        <v>123</v>
      </c>
      <c r="B127" s="108" t="s">
        <v>208</v>
      </c>
      <c r="C127" s="110" t="s">
        <v>3</v>
      </c>
      <c r="D127" s="127" t="s">
        <v>1</v>
      </c>
      <c r="E127" s="10" t="s">
        <v>841</v>
      </c>
      <c r="F127" s="128" t="s">
        <v>842</v>
      </c>
      <c r="G127" s="156"/>
      <c r="H127"/>
    </row>
    <row r="128" spans="1:8" ht="15" customHeight="1" x14ac:dyDescent="0.2">
      <c r="A128" s="107">
        <v>124</v>
      </c>
      <c r="B128" s="108" t="s">
        <v>4</v>
      </c>
      <c r="C128" s="110" t="s">
        <v>5</v>
      </c>
      <c r="D128" s="127" t="s">
        <v>149</v>
      </c>
      <c r="E128" s="10" t="s">
        <v>786</v>
      </c>
      <c r="F128" s="128" t="s">
        <v>818</v>
      </c>
      <c r="G128" s="156"/>
      <c r="H128"/>
    </row>
    <row r="129" spans="1:8" ht="15" customHeight="1" x14ac:dyDescent="0.2">
      <c r="A129" s="107">
        <v>125</v>
      </c>
      <c r="B129" s="108" t="s">
        <v>6</v>
      </c>
      <c r="C129" s="110" t="s">
        <v>7</v>
      </c>
      <c r="D129" s="127" t="s">
        <v>229</v>
      </c>
      <c r="E129" s="10" t="s">
        <v>801</v>
      </c>
      <c r="F129" s="128" t="s">
        <v>802</v>
      </c>
      <c r="G129" s="156"/>
      <c r="H129"/>
    </row>
    <row r="130" spans="1:8" ht="15" customHeight="1" x14ac:dyDescent="0.2">
      <c r="A130" s="107">
        <v>126</v>
      </c>
      <c r="B130" s="108" t="s">
        <v>8</v>
      </c>
      <c r="C130" s="110" t="s">
        <v>9</v>
      </c>
      <c r="D130" s="127" t="s">
        <v>310</v>
      </c>
      <c r="E130" s="10"/>
      <c r="F130" s="128" t="s">
        <v>1</v>
      </c>
      <c r="G130" s="156"/>
      <c r="H130"/>
    </row>
    <row r="131" spans="1:8" ht="15" customHeight="1" x14ac:dyDescent="0.2">
      <c r="A131" s="107">
        <v>127</v>
      </c>
      <c r="B131" s="108" t="s">
        <v>209</v>
      </c>
      <c r="C131" s="110" t="s">
        <v>10</v>
      </c>
      <c r="D131" s="127" t="s">
        <v>1</v>
      </c>
      <c r="E131" s="10" t="s">
        <v>819</v>
      </c>
      <c r="F131" s="128" t="s">
        <v>820</v>
      </c>
      <c r="G131" s="156"/>
      <c r="H131"/>
    </row>
    <row r="132" spans="1:8" ht="15" customHeight="1" x14ac:dyDescent="0.2">
      <c r="A132" s="107">
        <v>128</v>
      </c>
      <c r="B132" s="108" t="s">
        <v>11</v>
      </c>
      <c r="C132" s="110" t="s">
        <v>12</v>
      </c>
      <c r="D132" s="127" t="s">
        <v>727</v>
      </c>
      <c r="E132" s="10" t="s">
        <v>821</v>
      </c>
      <c r="F132" s="128" t="s">
        <v>1</v>
      </c>
      <c r="G132" s="156"/>
      <c r="H132"/>
    </row>
    <row r="133" spans="1:8" ht="15" customHeight="1" x14ac:dyDescent="0.2">
      <c r="A133" s="107">
        <v>129</v>
      </c>
      <c r="B133" s="108" t="s">
        <v>13</v>
      </c>
      <c r="C133" s="110" t="s">
        <v>14</v>
      </c>
      <c r="D133" s="127" t="s">
        <v>77</v>
      </c>
      <c r="E133" s="10" t="s">
        <v>788</v>
      </c>
      <c r="F133" s="128" t="s">
        <v>789</v>
      </c>
      <c r="G133" s="156"/>
      <c r="H133"/>
    </row>
    <row r="134" spans="1:8" ht="15" customHeight="1" x14ac:dyDescent="0.2">
      <c r="A134" s="107">
        <v>130</v>
      </c>
      <c r="B134" s="108" t="s">
        <v>15</v>
      </c>
      <c r="C134" s="110" t="s">
        <v>16</v>
      </c>
      <c r="D134" s="127" t="s">
        <v>310</v>
      </c>
      <c r="E134" s="10"/>
      <c r="F134" s="128" t="s">
        <v>1</v>
      </c>
      <c r="G134" s="156"/>
      <c r="H134"/>
    </row>
    <row r="135" spans="1:8" ht="15" customHeight="1" x14ac:dyDescent="0.2">
      <c r="A135" s="107">
        <v>131</v>
      </c>
      <c r="B135" s="108" t="s">
        <v>210</v>
      </c>
      <c r="C135" s="110" t="s">
        <v>17</v>
      </c>
      <c r="D135" s="127" t="s">
        <v>563</v>
      </c>
      <c r="E135" s="10" t="s">
        <v>808</v>
      </c>
      <c r="F135" s="128" t="s">
        <v>809</v>
      </c>
      <c r="G135" s="156"/>
      <c r="H135"/>
    </row>
    <row r="136" spans="1:8" ht="15" customHeight="1" x14ac:dyDescent="0.2">
      <c r="A136" s="107">
        <v>132</v>
      </c>
      <c r="B136" s="108" t="s">
        <v>18</v>
      </c>
      <c r="C136" s="110" t="s">
        <v>19</v>
      </c>
      <c r="D136" s="127" t="s">
        <v>72</v>
      </c>
      <c r="E136" s="10" t="s">
        <v>786</v>
      </c>
      <c r="F136" s="128" t="s">
        <v>1</v>
      </c>
      <c r="G136" s="156"/>
      <c r="H136"/>
    </row>
    <row r="137" spans="1:8" ht="15" customHeight="1" x14ac:dyDescent="0.2">
      <c r="A137" s="107">
        <v>133</v>
      </c>
      <c r="B137" s="108" t="s">
        <v>20</v>
      </c>
      <c r="C137" s="110" t="s">
        <v>21</v>
      </c>
      <c r="D137" s="127" t="s">
        <v>310</v>
      </c>
      <c r="E137" s="10"/>
      <c r="F137" s="128" t="s">
        <v>1</v>
      </c>
      <c r="G137" s="156"/>
      <c r="H137"/>
    </row>
    <row r="138" spans="1:8" ht="15" customHeight="1" x14ac:dyDescent="0.2">
      <c r="A138" s="107">
        <v>134</v>
      </c>
      <c r="B138" s="108" t="s">
        <v>22</v>
      </c>
      <c r="C138" s="110" t="s">
        <v>23</v>
      </c>
      <c r="D138" s="127" t="s">
        <v>158</v>
      </c>
      <c r="E138" s="10" t="s">
        <v>822</v>
      </c>
      <c r="F138" s="128" t="s">
        <v>823</v>
      </c>
      <c r="G138" s="156"/>
      <c r="H138"/>
    </row>
    <row r="139" spans="1:8" ht="15" customHeight="1" x14ac:dyDescent="0.2">
      <c r="A139" s="107">
        <v>135</v>
      </c>
      <c r="B139" s="108" t="s">
        <v>24</v>
      </c>
      <c r="C139" s="110" t="s">
        <v>25</v>
      </c>
      <c r="D139" s="127" t="s">
        <v>729</v>
      </c>
      <c r="E139" s="10" t="s">
        <v>810</v>
      </c>
      <c r="F139" s="128" t="s">
        <v>811</v>
      </c>
      <c r="G139" s="156"/>
      <c r="H139"/>
    </row>
    <row r="140" spans="1:8" ht="15" customHeight="1" x14ac:dyDescent="0.2">
      <c r="A140" s="107">
        <v>136</v>
      </c>
      <c r="B140" s="108" t="s">
        <v>26</v>
      </c>
      <c r="C140" s="110" t="s">
        <v>27</v>
      </c>
      <c r="D140" s="127" t="s">
        <v>224</v>
      </c>
      <c r="E140" s="10" t="s">
        <v>796</v>
      </c>
      <c r="F140" s="128" t="s">
        <v>1</v>
      </c>
      <c r="G140" s="156"/>
      <c r="H140"/>
    </row>
    <row r="141" spans="1:8" ht="15" customHeight="1" x14ac:dyDescent="0.2">
      <c r="A141" s="107">
        <v>137</v>
      </c>
      <c r="B141" s="108" t="s">
        <v>211</v>
      </c>
      <c r="C141" s="110" t="s">
        <v>28</v>
      </c>
      <c r="D141" s="127" t="s">
        <v>1</v>
      </c>
      <c r="E141" s="10" t="s">
        <v>801</v>
      </c>
      <c r="F141" s="128" t="s">
        <v>1</v>
      </c>
      <c r="G141" s="156"/>
      <c r="H141"/>
    </row>
    <row r="142" spans="1:8" ht="15" customHeight="1" x14ac:dyDescent="0.2">
      <c r="A142" s="107">
        <v>138</v>
      </c>
      <c r="B142" s="108" t="s">
        <v>29</v>
      </c>
      <c r="C142" s="110" t="s">
        <v>30</v>
      </c>
      <c r="D142" s="127" t="s">
        <v>1</v>
      </c>
      <c r="E142" s="10" t="s">
        <v>830</v>
      </c>
      <c r="F142" s="128" t="s">
        <v>1</v>
      </c>
      <c r="G142" s="156"/>
      <c r="H142"/>
    </row>
    <row r="143" spans="1:8" ht="15" customHeight="1" x14ac:dyDescent="0.2">
      <c r="A143" s="107">
        <v>139</v>
      </c>
      <c r="B143" s="108" t="s">
        <v>31</v>
      </c>
      <c r="C143" s="110" t="s">
        <v>32</v>
      </c>
      <c r="D143" s="127" t="s">
        <v>310</v>
      </c>
      <c r="E143" s="10"/>
      <c r="F143" s="128" t="s">
        <v>1</v>
      </c>
      <c r="G143" s="156"/>
      <c r="H143"/>
    </row>
    <row r="144" spans="1:8" ht="15" customHeight="1" x14ac:dyDescent="0.2">
      <c r="A144" s="107">
        <v>140</v>
      </c>
      <c r="B144" s="108" t="s">
        <v>212</v>
      </c>
      <c r="C144" s="110" t="s">
        <v>88</v>
      </c>
      <c r="D144" s="127" t="s">
        <v>310</v>
      </c>
      <c r="E144" s="10"/>
      <c r="F144" s="128" t="s">
        <v>1</v>
      </c>
      <c r="G144" s="156"/>
      <c r="H144"/>
    </row>
    <row r="145" spans="1:8" ht="15" customHeight="1" x14ac:dyDescent="0.2">
      <c r="A145" s="107">
        <v>141</v>
      </c>
      <c r="B145" s="108" t="s">
        <v>89</v>
      </c>
      <c r="C145" s="110" t="s">
        <v>90</v>
      </c>
      <c r="D145" s="127" t="s">
        <v>141</v>
      </c>
      <c r="E145" s="10" t="s">
        <v>829</v>
      </c>
      <c r="F145" s="128" t="s">
        <v>1</v>
      </c>
      <c r="G145" s="156"/>
      <c r="H145"/>
    </row>
    <row r="146" spans="1:8" ht="15" customHeight="1" x14ac:dyDescent="0.2">
      <c r="A146" s="107">
        <v>142</v>
      </c>
      <c r="B146" s="108" t="s">
        <v>54</v>
      </c>
      <c r="C146" s="110" t="s">
        <v>91</v>
      </c>
      <c r="D146" s="127" t="s">
        <v>720</v>
      </c>
      <c r="E146" s="10" t="s">
        <v>817</v>
      </c>
      <c r="F146" s="128" t="s">
        <v>1</v>
      </c>
      <c r="G146" s="156"/>
      <c r="H146"/>
    </row>
    <row r="147" spans="1:8" ht="15" customHeight="1" x14ac:dyDescent="0.2">
      <c r="A147" s="107">
        <v>143</v>
      </c>
      <c r="B147" s="108" t="s">
        <v>55</v>
      </c>
      <c r="C147" s="110" t="s">
        <v>92</v>
      </c>
      <c r="D147" s="127" t="s">
        <v>1</v>
      </c>
      <c r="E147" s="10" t="s">
        <v>836</v>
      </c>
      <c r="F147" s="128" t="s">
        <v>837</v>
      </c>
      <c r="G147" s="156"/>
      <c r="H147"/>
    </row>
    <row r="148" spans="1:8" ht="15" customHeight="1" x14ac:dyDescent="0.2">
      <c r="A148" s="107">
        <v>144</v>
      </c>
      <c r="B148" s="108" t="s">
        <v>56</v>
      </c>
      <c r="C148" s="110" t="s">
        <v>93</v>
      </c>
      <c r="D148" s="127" t="s">
        <v>310</v>
      </c>
      <c r="E148" s="10"/>
      <c r="F148" s="128" t="s">
        <v>1</v>
      </c>
      <c r="G148" s="156"/>
      <c r="H148"/>
    </row>
    <row r="149" spans="1:8" ht="15" customHeight="1" x14ac:dyDescent="0.2">
      <c r="A149" s="107">
        <v>145</v>
      </c>
      <c r="B149" s="108" t="s">
        <v>94</v>
      </c>
      <c r="C149" s="110" t="s">
        <v>95</v>
      </c>
      <c r="D149" s="127" t="s">
        <v>1</v>
      </c>
      <c r="E149" s="10" t="s">
        <v>816</v>
      </c>
      <c r="F149" s="128" t="s">
        <v>709</v>
      </c>
      <c r="G149" s="156"/>
      <c r="H149"/>
    </row>
    <row r="150" spans="1:8" ht="15" customHeight="1" x14ac:dyDescent="0.2">
      <c r="A150" s="107">
        <v>146</v>
      </c>
      <c r="B150" s="108" t="s">
        <v>96</v>
      </c>
      <c r="C150" s="110" t="s">
        <v>97</v>
      </c>
      <c r="D150" s="127" t="s">
        <v>1</v>
      </c>
      <c r="E150" s="10" t="s">
        <v>843</v>
      </c>
      <c r="F150" s="128" t="s">
        <v>844</v>
      </c>
      <c r="G150" s="156"/>
      <c r="H150"/>
    </row>
    <row r="151" spans="1:8" ht="15" customHeight="1" x14ac:dyDescent="0.2">
      <c r="A151" s="107">
        <v>147</v>
      </c>
      <c r="B151" s="108" t="s">
        <v>98</v>
      </c>
      <c r="C151" s="110" t="s">
        <v>99</v>
      </c>
      <c r="D151" s="127" t="s">
        <v>310</v>
      </c>
      <c r="E151" s="10"/>
      <c r="F151" s="128" t="s">
        <v>1</v>
      </c>
      <c r="G151" s="156"/>
      <c r="H151"/>
    </row>
    <row r="152" spans="1:8" ht="15" customHeight="1" x14ac:dyDescent="0.2">
      <c r="A152" s="107">
        <v>148</v>
      </c>
      <c r="B152" s="108" t="s">
        <v>100</v>
      </c>
      <c r="C152" s="110" t="s">
        <v>101</v>
      </c>
      <c r="D152" s="127" t="s">
        <v>729</v>
      </c>
      <c r="E152" s="10" t="s">
        <v>810</v>
      </c>
      <c r="F152" s="128" t="s">
        <v>811</v>
      </c>
      <c r="G152" s="156"/>
      <c r="H152"/>
    </row>
    <row r="153" spans="1:8" ht="15" customHeight="1" x14ac:dyDescent="0.2">
      <c r="A153" s="107">
        <v>149</v>
      </c>
      <c r="B153" s="108" t="s">
        <v>102</v>
      </c>
      <c r="C153" s="110" t="s">
        <v>103</v>
      </c>
      <c r="D153" s="127" t="s">
        <v>1</v>
      </c>
      <c r="E153" s="10" t="s">
        <v>816</v>
      </c>
      <c r="F153" s="128" t="s">
        <v>709</v>
      </c>
      <c r="G153" s="156"/>
      <c r="H153"/>
    </row>
    <row r="154" spans="1:8" ht="15" customHeight="1" x14ac:dyDescent="0.2">
      <c r="A154" s="107">
        <v>150</v>
      </c>
      <c r="B154" s="108" t="s">
        <v>57</v>
      </c>
      <c r="C154" s="110" t="s">
        <v>104</v>
      </c>
      <c r="D154" s="127" t="s">
        <v>1</v>
      </c>
      <c r="E154" s="10" t="s">
        <v>808</v>
      </c>
      <c r="F154" s="128" t="s">
        <v>809</v>
      </c>
      <c r="G154" s="156"/>
      <c r="H154"/>
    </row>
    <row r="155" spans="1:8" ht="15" customHeight="1" x14ac:dyDescent="0.2">
      <c r="A155" s="107">
        <v>151</v>
      </c>
      <c r="B155" s="108" t="s">
        <v>105</v>
      </c>
      <c r="C155" s="110" t="s">
        <v>106</v>
      </c>
      <c r="D155" s="127" t="s">
        <v>149</v>
      </c>
      <c r="E155" s="10" t="s">
        <v>786</v>
      </c>
      <c r="F155" s="128" t="s">
        <v>818</v>
      </c>
      <c r="G155" s="156"/>
      <c r="H155"/>
    </row>
    <row r="156" spans="1:8" ht="15" customHeight="1" x14ac:dyDescent="0.2">
      <c r="A156" s="107">
        <v>152</v>
      </c>
      <c r="B156" s="108" t="s">
        <v>107</v>
      </c>
      <c r="C156" s="110" t="s">
        <v>108</v>
      </c>
      <c r="D156" s="127" t="s">
        <v>310</v>
      </c>
      <c r="E156" s="10"/>
      <c r="F156" s="128" t="s">
        <v>1</v>
      </c>
      <c r="G156" s="156"/>
      <c r="H156"/>
    </row>
    <row r="157" spans="1:8" ht="15" customHeight="1" x14ac:dyDescent="0.2">
      <c r="A157" s="107">
        <v>153</v>
      </c>
      <c r="B157" s="108" t="s">
        <v>109</v>
      </c>
      <c r="C157" s="110" t="s">
        <v>110</v>
      </c>
      <c r="D157" s="127" t="s">
        <v>161</v>
      </c>
      <c r="E157" s="10" t="s">
        <v>824</v>
      </c>
      <c r="F157" s="128" t="s">
        <v>825</v>
      </c>
      <c r="G157" s="156"/>
      <c r="H157"/>
    </row>
    <row r="158" spans="1:8" ht="15" customHeight="1" x14ac:dyDescent="0.2">
      <c r="A158" s="107">
        <v>154</v>
      </c>
      <c r="B158" s="108" t="s">
        <v>111</v>
      </c>
      <c r="C158" s="110" t="s">
        <v>112</v>
      </c>
      <c r="D158" s="127" t="s">
        <v>718</v>
      </c>
      <c r="E158" s="10" t="s">
        <v>813</v>
      </c>
      <c r="F158" s="128" t="s">
        <v>1</v>
      </c>
      <c r="G158" s="156"/>
      <c r="H158"/>
    </row>
    <row r="159" spans="1:8" ht="15" customHeight="1" x14ac:dyDescent="0.2">
      <c r="A159" s="107">
        <v>155</v>
      </c>
      <c r="B159" s="108" t="s">
        <v>113</v>
      </c>
      <c r="C159" s="110" t="s">
        <v>114</v>
      </c>
      <c r="D159" s="127" t="s">
        <v>1</v>
      </c>
      <c r="E159" s="10" t="s">
        <v>843</v>
      </c>
      <c r="F159" s="128" t="s">
        <v>844</v>
      </c>
      <c r="G159" s="156"/>
      <c r="H159"/>
    </row>
    <row r="160" spans="1:8" ht="15" customHeight="1" x14ac:dyDescent="0.2">
      <c r="A160" s="107">
        <v>156</v>
      </c>
      <c r="B160" s="108" t="s">
        <v>58</v>
      </c>
      <c r="C160" s="110" t="s">
        <v>115</v>
      </c>
      <c r="D160" s="127" t="s">
        <v>1</v>
      </c>
      <c r="E160" s="10" t="s">
        <v>805</v>
      </c>
      <c r="F160" s="128" t="s">
        <v>806</v>
      </c>
      <c r="G160" s="156"/>
      <c r="H160"/>
    </row>
    <row r="161" spans="1:8" ht="15" customHeight="1" x14ac:dyDescent="0.2">
      <c r="A161" s="107">
        <v>157</v>
      </c>
      <c r="B161" s="108" t="s">
        <v>116</v>
      </c>
      <c r="C161" s="110" t="s">
        <v>117</v>
      </c>
      <c r="D161" s="127" t="s">
        <v>83</v>
      </c>
      <c r="E161" s="10" t="s">
        <v>792</v>
      </c>
      <c r="F161" s="128" t="s">
        <v>793</v>
      </c>
      <c r="G161" s="156"/>
      <c r="H161"/>
    </row>
    <row r="162" spans="1:8" ht="15" customHeight="1" x14ac:dyDescent="0.2">
      <c r="A162" s="107">
        <v>158</v>
      </c>
      <c r="B162" s="108" t="s">
        <v>118</v>
      </c>
      <c r="C162" s="110" t="s">
        <v>119</v>
      </c>
      <c r="D162" s="127" t="s">
        <v>226</v>
      </c>
      <c r="E162" s="10" t="s">
        <v>799</v>
      </c>
      <c r="F162" s="128" t="s">
        <v>800</v>
      </c>
      <c r="G162" s="156"/>
      <c r="H162"/>
    </row>
    <row r="163" spans="1:8" ht="15" customHeight="1" x14ac:dyDescent="0.2">
      <c r="A163" s="107">
        <v>159</v>
      </c>
      <c r="B163" s="108" t="s">
        <v>120</v>
      </c>
      <c r="C163" s="110" t="s">
        <v>121</v>
      </c>
      <c r="D163" s="127" t="s">
        <v>724</v>
      </c>
      <c r="E163" s="10" t="s">
        <v>819</v>
      </c>
      <c r="F163" s="128" t="s">
        <v>820</v>
      </c>
      <c r="G163" s="156"/>
      <c r="H163"/>
    </row>
    <row r="164" spans="1:8" ht="15" customHeight="1" x14ac:dyDescent="0.2">
      <c r="A164" s="107">
        <v>160</v>
      </c>
      <c r="B164" s="108" t="s">
        <v>122</v>
      </c>
      <c r="C164" s="110" t="s">
        <v>123</v>
      </c>
      <c r="D164" s="127" t="s">
        <v>1</v>
      </c>
      <c r="E164" s="10" t="s">
        <v>812</v>
      </c>
      <c r="F164" s="128" t="s">
        <v>707</v>
      </c>
      <c r="G164" s="156"/>
      <c r="H164"/>
    </row>
    <row r="165" spans="1:8" ht="15" customHeight="1" x14ac:dyDescent="0.2">
      <c r="A165" s="107">
        <v>161</v>
      </c>
      <c r="B165" s="108" t="s">
        <v>124</v>
      </c>
      <c r="C165" s="110" t="s">
        <v>125</v>
      </c>
      <c r="D165" s="127" t="s">
        <v>80</v>
      </c>
      <c r="E165" s="10" t="s">
        <v>790</v>
      </c>
      <c r="F165" s="128" t="s">
        <v>791</v>
      </c>
      <c r="G165" s="156"/>
      <c r="H165"/>
    </row>
    <row r="166" spans="1:8" ht="15" customHeight="1" x14ac:dyDescent="0.2">
      <c r="A166" s="107">
        <v>162</v>
      </c>
      <c r="B166" s="108" t="s">
        <v>59</v>
      </c>
      <c r="C166" s="110" t="s">
        <v>126</v>
      </c>
      <c r="D166" s="127" t="s">
        <v>1</v>
      </c>
      <c r="E166" s="10" t="s">
        <v>792</v>
      </c>
      <c r="F166" s="128" t="s">
        <v>793</v>
      </c>
      <c r="G166" s="156"/>
      <c r="H166"/>
    </row>
    <row r="167" spans="1:8" ht="15" customHeight="1" x14ac:dyDescent="0.2">
      <c r="A167" s="107">
        <v>163</v>
      </c>
      <c r="B167" s="108" t="s">
        <v>127</v>
      </c>
      <c r="C167" s="110" t="s">
        <v>128</v>
      </c>
      <c r="D167" s="127" t="s">
        <v>563</v>
      </c>
      <c r="E167" s="10" t="s">
        <v>808</v>
      </c>
      <c r="F167" s="128" t="s">
        <v>809</v>
      </c>
      <c r="G167" s="156"/>
      <c r="H167"/>
    </row>
    <row r="168" spans="1:8" ht="15" customHeight="1" x14ac:dyDescent="0.2">
      <c r="A168" s="107">
        <v>164</v>
      </c>
      <c r="B168" s="108" t="s">
        <v>129</v>
      </c>
      <c r="C168" s="110" t="s">
        <v>130</v>
      </c>
      <c r="D168" s="127" t="s">
        <v>155</v>
      </c>
      <c r="E168" s="10" t="s">
        <v>803</v>
      </c>
      <c r="F168" s="128" t="s">
        <v>835</v>
      </c>
      <c r="G168" s="156"/>
      <c r="H168"/>
    </row>
    <row r="169" spans="1:8" ht="15" customHeight="1" x14ac:dyDescent="0.2">
      <c r="A169" s="107">
        <v>165</v>
      </c>
      <c r="B169" s="108" t="s">
        <v>131</v>
      </c>
      <c r="C169" s="110" t="s">
        <v>132</v>
      </c>
      <c r="D169" s="127" t="s">
        <v>310</v>
      </c>
      <c r="E169" s="10"/>
      <c r="F169" s="128" t="s">
        <v>1</v>
      </c>
      <c r="G169" s="156"/>
      <c r="H169"/>
    </row>
    <row r="170" spans="1:8" ht="15" customHeight="1" x14ac:dyDescent="0.2">
      <c r="A170" s="107">
        <v>166</v>
      </c>
      <c r="B170" s="108" t="s">
        <v>133</v>
      </c>
      <c r="C170" s="110" t="s">
        <v>134</v>
      </c>
      <c r="D170" s="127" t="s">
        <v>146</v>
      </c>
      <c r="E170" s="10" t="s">
        <v>830</v>
      </c>
      <c r="F170" s="128" t="s">
        <v>835</v>
      </c>
      <c r="G170" s="156"/>
      <c r="H170"/>
    </row>
    <row r="171" spans="1:8" ht="15" customHeight="1" x14ac:dyDescent="0.2">
      <c r="A171" s="107">
        <v>167</v>
      </c>
      <c r="B171" s="108" t="s">
        <v>135</v>
      </c>
      <c r="C171" s="110" t="s">
        <v>136</v>
      </c>
      <c r="D171" s="127" t="s">
        <v>224</v>
      </c>
      <c r="E171" s="10" t="s">
        <v>796</v>
      </c>
      <c r="F171" s="128" t="s">
        <v>1</v>
      </c>
      <c r="G171" s="156"/>
      <c r="H171"/>
    </row>
    <row r="172" spans="1:8" ht="15" customHeight="1" x14ac:dyDescent="0.2">
      <c r="A172" s="107">
        <v>168</v>
      </c>
      <c r="B172" s="108" t="s">
        <v>33</v>
      </c>
      <c r="C172" s="110" t="s">
        <v>34</v>
      </c>
      <c r="D172" s="127" t="s">
        <v>72</v>
      </c>
      <c r="E172" s="10" t="s">
        <v>786</v>
      </c>
      <c r="F172" s="128" t="s">
        <v>1</v>
      </c>
      <c r="G172" s="156"/>
      <c r="H172"/>
    </row>
    <row r="173" spans="1:8" ht="15" customHeight="1" x14ac:dyDescent="0.2">
      <c r="A173" s="107">
        <v>169</v>
      </c>
      <c r="B173" s="108" t="s">
        <v>60</v>
      </c>
      <c r="C173" s="110" t="s">
        <v>35</v>
      </c>
      <c r="D173" s="127" t="s">
        <v>1</v>
      </c>
      <c r="E173" s="10" t="s">
        <v>841</v>
      </c>
      <c r="F173" s="128" t="s">
        <v>842</v>
      </c>
      <c r="G173" s="156"/>
      <c r="H173"/>
    </row>
    <row r="174" spans="1:8" ht="15" customHeight="1" x14ac:dyDescent="0.2">
      <c r="A174" s="107">
        <v>170</v>
      </c>
      <c r="B174" s="108" t="s">
        <v>61</v>
      </c>
      <c r="C174" s="110" t="s">
        <v>36</v>
      </c>
      <c r="D174" s="127" t="s">
        <v>1</v>
      </c>
      <c r="E174" s="10" t="s">
        <v>794</v>
      </c>
      <c r="F174" s="128" t="s">
        <v>795</v>
      </c>
      <c r="G174" s="156"/>
      <c r="H174"/>
    </row>
    <row r="175" spans="1:8" ht="15" customHeight="1" x14ac:dyDescent="0.2">
      <c r="A175" s="107">
        <v>171</v>
      </c>
      <c r="B175" s="108" t="s">
        <v>37</v>
      </c>
      <c r="C175" s="110" t="s">
        <v>38</v>
      </c>
      <c r="D175" s="127" t="s">
        <v>152</v>
      </c>
      <c r="E175" s="10" t="s">
        <v>838</v>
      </c>
      <c r="F175" s="128" t="s">
        <v>1</v>
      </c>
      <c r="G175" s="156"/>
      <c r="H175"/>
    </row>
    <row r="176" spans="1:8" ht="15" customHeight="1" x14ac:dyDescent="0.2">
      <c r="A176" s="107">
        <v>172</v>
      </c>
      <c r="B176" s="108" t="s">
        <v>39</v>
      </c>
      <c r="C176" s="110" t="s">
        <v>40</v>
      </c>
      <c r="D176" s="127" t="s">
        <v>229</v>
      </c>
      <c r="E176" s="10" t="s">
        <v>801</v>
      </c>
      <c r="F176" s="128" t="s">
        <v>802</v>
      </c>
      <c r="G176" s="156"/>
      <c r="H176"/>
    </row>
    <row r="177" spans="1:8" ht="15" customHeight="1" x14ac:dyDescent="0.2">
      <c r="A177" s="107">
        <v>173</v>
      </c>
      <c r="B177" s="108" t="s">
        <v>62</v>
      </c>
      <c r="C177" s="110" t="s">
        <v>41</v>
      </c>
      <c r="D177" s="127" t="s">
        <v>80</v>
      </c>
      <c r="E177" s="10" t="s">
        <v>790</v>
      </c>
      <c r="F177" s="128" t="s">
        <v>791</v>
      </c>
      <c r="G177" s="156"/>
      <c r="H177"/>
    </row>
    <row r="178" spans="1:8" ht="15" customHeight="1" x14ac:dyDescent="0.2">
      <c r="A178" s="107">
        <v>174</v>
      </c>
      <c r="B178" s="108" t="s">
        <v>63</v>
      </c>
      <c r="C178" s="110" t="s">
        <v>42</v>
      </c>
      <c r="D178" s="127" t="s">
        <v>1</v>
      </c>
      <c r="E178" s="10" t="s">
        <v>839</v>
      </c>
      <c r="F178" s="128" t="s">
        <v>840</v>
      </c>
      <c r="G178" s="156"/>
      <c r="H178"/>
    </row>
    <row r="179" spans="1:8" ht="15" customHeight="1" x14ac:dyDescent="0.2">
      <c r="A179" s="107">
        <v>175</v>
      </c>
      <c r="B179" s="108" t="s">
        <v>43</v>
      </c>
      <c r="C179" s="110" t="s">
        <v>44</v>
      </c>
      <c r="D179" s="127" t="s">
        <v>161</v>
      </c>
      <c r="E179" s="10" t="s">
        <v>824</v>
      </c>
      <c r="F179" s="128" t="s">
        <v>825</v>
      </c>
      <c r="G179" s="156"/>
      <c r="H179"/>
    </row>
    <row r="180" spans="1:8" ht="15" customHeight="1" x14ac:dyDescent="0.2">
      <c r="A180" s="107">
        <v>176</v>
      </c>
      <c r="B180" s="108" t="s">
        <v>45</v>
      </c>
      <c r="C180" s="110" t="s">
        <v>46</v>
      </c>
      <c r="D180" s="127" t="s">
        <v>310</v>
      </c>
      <c r="E180" s="10"/>
      <c r="F180" s="128" t="s">
        <v>1</v>
      </c>
      <c r="G180" s="156"/>
      <c r="H180"/>
    </row>
    <row r="181" spans="1:8" ht="15" customHeight="1" x14ac:dyDescent="0.2">
      <c r="A181" s="107">
        <v>177</v>
      </c>
      <c r="B181" s="108" t="s">
        <v>47</v>
      </c>
      <c r="C181" s="110" t="s">
        <v>48</v>
      </c>
      <c r="D181" s="127" t="s">
        <v>146</v>
      </c>
      <c r="E181" s="10" t="s">
        <v>830</v>
      </c>
      <c r="F181" s="128" t="s">
        <v>835</v>
      </c>
      <c r="G181" s="156"/>
      <c r="H181"/>
    </row>
    <row r="182" spans="1:8" ht="15" customHeight="1" x14ac:dyDescent="0.2">
      <c r="A182" s="107">
        <v>178</v>
      </c>
      <c r="B182" s="108" t="s">
        <v>49</v>
      </c>
      <c r="C182" s="110" t="s">
        <v>50</v>
      </c>
      <c r="D182" s="127" t="s">
        <v>139</v>
      </c>
      <c r="E182" s="10" t="s">
        <v>814</v>
      </c>
      <c r="F182" s="128" t="s">
        <v>1029</v>
      </c>
      <c r="G182" s="156"/>
      <c r="H182"/>
    </row>
    <row r="183" spans="1:8" ht="15" customHeight="1" x14ac:dyDescent="0.2">
      <c r="A183" s="107">
        <v>179</v>
      </c>
      <c r="B183" s="108" t="s">
        <v>51</v>
      </c>
      <c r="C183" s="110" t="s">
        <v>52</v>
      </c>
      <c r="D183" s="127" t="s">
        <v>77</v>
      </c>
      <c r="E183" s="10" t="s">
        <v>788</v>
      </c>
      <c r="F183" s="128" t="s">
        <v>789</v>
      </c>
      <c r="G183" s="156"/>
      <c r="H183"/>
    </row>
    <row r="184" spans="1:8" ht="15" customHeight="1" x14ac:dyDescent="0.2">
      <c r="A184" s="107">
        <v>180</v>
      </c>
      <c r="B184" s="108" t="s">
        <v>64</v>
      </c>
      <c r="C184" s="110" t="s">
        <v>53</v>
      </c>
      <c r="D184" s="127" t="s">
        <v>1</v>
      </c>
      <c r="E184" s="10" t="s">
        <v>836</v>
      </c>
      <c r="F184" s="128" t="s">
        <v>837</v>
      </c>
      <c r="G184" s="156"/>
      <c r="H184"/>
    </row>
    <row r="185" spans="1:8" ht="15" customHeight="1" x14ac:dyDescent="0.2">
      <c r="A185" s="107">
        <v>181</v>
      </c>
      <c r="B185" s="108" t="s">
        <v>528</v>
      </c>
      <c r="C185" s="110" t="s">
        <v>529</v>
      </c>
      <c r="D185" s="127" t="s">
        <v>727</v>
      </c>
      <c r="E185" s="10" t="s">
        <v>821</v>
      </c>
      <c r="F185" s="128" t="s">
        <v>1</v>
      </c>
      <c r="G185" s="156"/>
      <c r="H185"/>
    </row>
    <row r="186" spans="1:8" ht="15" customHeight="1" x14ac:dyDescent="0.2">
      <c r="A186" s="107">
        <v>182</v>
      </c>
      <c r="B186" s="108" t="s">
        <v>530</v>
      </c>
      <c r="C186" s="110" t="s">
        <v>531</v>
      </c>
      <c r="D186" s="127" t="s">
        <v>718</v>
      </c>
      <c r="E186" s="10" t="s">
        <v>813</v>
      </c>
      <c r="F186" s="128" t="s">
        <v>1</v>
      </c>
      <c r="G186" s="156"/>
      <c r="H186"/>
    </row>
    <row r="187" spans="1:8" ht="15" customHeight="1" x14ac:dyDescent="0.2">
      <c r="A187" s="107">
        <v>183</v>
      </c>
      <c r="B187" s="108" t="s">
        <v>65</v>
      </c>
      <c r="C187" s="110" t="s">
        <v>532</v>
      </c>
      <c r="D187" s="127" t="s">
        <v>1</v>
      </c>
      <c r="E187" s="10" t="s">
        <v>836</v>
      </c>
      <c r="F187" s="128" t="s">
        <v>837</v>
      </c>
      <c r="G187" s="156"/>
      <c r="H187"/>
    </row>
    <row r="188" spans="1:8" ht="15" customHeight="1" x14ac:dyDescent="0.2">
      <c r="A188" s="107">
        <v>184</v>
      </c>
      <c r="B188" s="108" t="s">
        <v>533</v>
      </c>
      <c r="C188" s="110" t="s">
        <v>534</v>
      </c>
      <c r="D188" s="127" t="s">
        <v>720</v>
      </c>
      <c r="E188" s="10" t="s">
        <v>817</v>
      </c>
      <c r="F188" s="128" t="s">
        <v>1</v>
      </c>
      <c r="G188" s="156"/>
      <c r="H188"/>
    </row>
    <row r="189" spans="1:8" ht="15" customHeight="1" x14ac:dyDescent="0.2">
      <c r="A189" s="107">
        <v>185</v>
      </c>
      <c r="B189" s="108" t="s">
        <v>541</v>
      </c>
      <c r="C189" s="110" t="s">
        <v>535</v>
      </c>
      <c r="D189" s="127" t="s">
        <v>1</v>
      </c>
      <c r="E189" s="10" t="s">
        <v>803</v>
      </c>
      <c r="F189" s="128" t="s">
        <v>804</v>
      </c>
      <c r="G189" s="156"/>
      <c r="H189"/>
    </row>
    <row r="190" spans="1:8" ht="15" customHeight="1" x14ac:dyDescent="0.2">
      <c r="A190" s="107">
        <v>186</v>
      </c>
      <c r="B190" s="108" t="s">
        <v>536</v>
      </c>
      <c r="C190" s="110" t="s">
        <v>537</v>
      </c>
      <c r="D190" s="127" t="s">
        <v>1</v>
      </c>
      <c r="E190" s="10" t="s">
        <v>839</v>
      </c>
      <c r="F190" s="128" t="s">
        <v>840</v>
      </c>
      <c r="G190" s="156"/>
      <c r="H190"/>
    </row>
    <row r="191" spans="1:8" ht="15" customHeight="1" x14ac:dyDescent="0.2">
      <c r="A191" s="107">
        <v>187</v>
      </c>
      <c r="B191" s="108" t="s">
        <v>538</v>
      </c>
      <c r="C191" s="110" t="s">
        <v>539</v>
      </c>
      <c r="D191" s="127" t="s">
        <v>702</v>
      </c>
      <c r="E191" s="10" t="s">
        <v>845</v>
      </c>
      <c r="F191" s="128" t="s">
        <v>1</v>
      </c>
      <c r="G191" s="156"/>
      <c r="H191"/>
    </row>
    <row r="192" spans="1:8" ht="15" customHeight="1" x14ac:dyDescent="0.2">
      <c r="A192" s="107">
        <v>188</v>
      </c>
      <c r="B192" s="108" t="s">
        <v>540</v>
      </c>
      <c r="C192" s="110" t="s">
        <v>231</v>
      </c>
      <c r="D192" s="127" t="s">
        <v>563</v>
      </c>
      <c r="E192" s="10" t="s">
        <v>808</v>
      </c>
      <c r="F192" s="128" t="s">
        <v>809</v>
      </c>
      <c r="G192" s="156"/>
      <c r="H192"/>
    </row>
    <row r="193" spans="1:8" ht="15" customHeight="1" x14ac:dyDescent="0.2">
      <c r="A193" s="107">
        <v>189</v>
      </c>
      <c r="B193" s="108" t="s">
        <v>232</v>
      </c>
      <c r="C193" s="110" t="s">
        <v>233</v>
      </c>
      <c r="D193" s="127" t="s">
        <v>141</v>
      </c>
      <c r="E193" s="10" t="s">
        <v>829</v>
      </c>
      <c r="F193" s="128" t="s">
        <v>1</v>
      </c>
      <c r="G193" s="156"/>
      <c r="H193"/>
    </row>
    <row r="194" spans="1:8" ht="15" customHeight="1" x14ac:dyDescent="0.2">
      <c r="A194" s="107">
        <v>190</v>
      </c>
      <c r="B194" s="108" t="s">
        <v>75</v>
      </c>
      <c r="C194" s="110" t="s">
        <v>519</v>
      </c>
      <c r="D194" s="127" t="s">
        <v>1</v>
      </c>
      <c r="E194" s="10" t="s">
        <v>839</v>
      </c>
      <c r="F194" s="128" t="s">
        <v>1</v>
      </c>
      <c r="G194" s="156"/>
      <c r="H194"/>
    </row>
    <row r="195" spans="1:8" ht="15" customHeight="1" x14ac:dyDescent="0.2">
      <c r="A195" s="107">
        <v>191</v>
      </c>
      <c r="B195" s="108" t="s">
        <v>234</v>
      </c>
      <c r="C195" s="110" t="s">
        <v>235</v>
      </c>
      <c r="D195" s="127" t="s">
        <v>720</v>
      </c>
      <c r="E195" s="10" t="s">
        <v>817</v>
      </c>
      <c r="F195" s="128" t="s">
        <v>1</v>
      </c>
      <c r="G195" s="156"/>
      <c r="H195"/>
    </row>
    <row r="196" spans="1:8" ht="15" customHeight="1" x14ac:dyDescent="0.2">
      <c r="A196" s="107">
        <v>192</v>
      </c>
      <c r="B196" s="108" t="s">
        <v>542</v>
      </c>
      <c r="C196" s="110" t="s">
        <v>236</v>
      </c>
      <c r="D196" s="127" t="s">
        <v>1</v>
      </c>
      <c r="E196" s="10" t="s">
        <v>790</v>
      </c>
      <c r="F196" s="128" t="s">
        <v>791</v>
      </c>
      <c r="G196" s="156"/>
      <c r="H196"/>
    </row>
    <row r="197" spans="1:8" ht="15" customHeight="1" x14ac:dyDescent="0.2">
      <c r="A197" s="107">
        <v>193</v>
      </c>
      <c r="B197" s="108" t="s">
        <v>543</v>
      </c>
      <c r="C197" s="110" t="s">
        <v>237</v>
      </c>
      <c r="D197" s="127" t="s">
        <v>702</v>
      </c>
      <c r="E197" s="10" t="s">
        <v>845</v>
      </c>
      <c r="F197" s="128" t="s">
        <v>1</v>
      </c>
      <c r="G197" s="156"/>
      <c r="H197"/>
    </row>
    <row r="198" spans="1:8" ht="15" customHeight="1" x14ac:dyDescent="0.2">
      <c r="A198" s="107">
        <v>194</v>
      </c>
      <c r="B198" s="108" t="s">
        <v>544</v>
      </c>
      <c r="C198" s="110" t="s">
        <v>238</v>
      </c>
      <c r="D198" s="127" t="s">
        <v>563</v>
      </c>
      <c r="E198" s="10" t="s">
        <v>808</v>
      </c>
      <c r="F198" s="128" t="s">
        <v>809</v>
      </c>
      <c r="G198" s="156"/>
      <c r="H198"/>
    </row>
    <row r="199" spans="1:8" ht="15" customHeight="1" x14ac:dyDescent="0.2">
      <c r="A199" s="107">
        <v>195</v>
      </c>
      <c r="B199" s="108" t="s">
        <v>239</v>
      </c>
      <c r="C199" s="110" t="s">
        <v>240</v>
      </c>
      <c r="D199" s="127" t="s">
        <v>1</v>
      </c>
      <c r="E199" s="10" t="s">
        <v>812</v>
      </c>
      <c r="F199" s="128" t="s">
        <v>707</v>
      </c>
      <c r="G199" s="156"/>
      <c r="H199"/>
    </row>
    <row r="200" spans="1:8" ht="15" customHeight="1" x14ac:dyDescent="0.2">
      <c r="A200" s="107">
        <v>196</v>
      </c>
      <c r="B200" s="108" t="s">
        <v>241</v>
      </c>
      <c r="C200" s="110" t="s">
        <v>242</v>
      </c>
      <c r="D200" s="127" t="s">
        <v>699</v>
      </c>
      <c r="E200" s="10" t="s">
        <v>794</v>
      </c>
      <c r="F200" s="128" t="s">
        <v>1</v>
      </c>
      <c r="G200" s="156"/>
      <c r="H200"/>
    </row>
    <row r="201" spans="1:8" ht="15" customHeight="1" x14ac:dyDescent="0.2">
      <c r="A201" s="107">
        <v>197</v>
      </c>
      <c r="B201" s="108" t="s">
        <v>243</v>
      </c>
      <c r="C201" s="110" t="s">
        <v>244</v>
      </c>
      <c r="D201" s="127" t="s">
        <v>729</v>
      </c>
      <c r="E201" s="10" t="s">
        <v>810</v>
      </c>
      <c r="F201" s="128" t="s">
        <v>811</v>
      </c>
      <c r="G201" s="156"/>
      <c r="H201"/>
    </row>
    <row r="202" spans="1:8" ht="15" customHeight="1" x14ac:dyDescent="0.2">
      <c r="A202" s="107">
        <v>198</v>
      </c>
      <c r="B202" s="108" t="s">
        <v>545</v>
      </c>
      <c r="C202" s="110" t="s">
        <v>245</v>
      </c>
      <c r="D202" s="127" t="s">
        <v>1</v>
      </c>
      <c r="E202" s="10" t="s">
        <v>822</v>
      </c>
      <c r="F202" s="128" t="s">
        <v>823</v>
      </c>
      <c r="G202" s="156"/>
      <c r="H202"/>
    </row>
    <row r="203" spans="1:8" ht="15" customHeight="1" x14ac:dyDescent="0.2">
      <c r="A203" s="107">
        <v>199</v>
      </c>
      <c r="B203" s="108" t="s">
        <v>546</v>
      </c>
      <c r="C203" s="110" t="s">
        <v>246</v>
      </c>
      <c r="D203" s="127" t="s">
        <v>1</v>
      </c>
      <c r="E203" s="10" t="s">
        <v>830</v>
      </c>
      <c r="F203" s="128" t="s">
        <v>835</v>
      </c>
      <c r="G203" s="156"/>
      <c r="H203"/>
    </row>
    <row r="204" spans="1:8" ht="15" customHeight="1" x14ac:dyDescent="0.2">
      <c r="A204" s="107">
        <v>200</v>
      </c>
      <c r="B204" s="108" t="s">
        <v>547</v>
      </c>
      <c r="C204" s="110" t="s">
        <v>247</v>
      </c>
      <c r="D204" s="127" t="s">
        <v>1</v>
      </c>
      <c r="E204" s="10" t="s">
        <v>814</v>
      </c>
      <c r="F204" s="128" t="s">
        <v>1029</v>
      </c>
      <c r="G204" s="156"/>
      <c r="H204"/>
    </row>
    <row r="205" spans="1:8" ht="15" customHeight="1" x14ac:dyDescent="0.2">
      <c r="A205" s="107">
        <v>201</v>
      </c>
      <c r="B205" s="108" t="s">
        <v>548</v>
      </c>
      <c r="C205" s="110" t="s">
        <v>248</v>
      </c>
      <c r="D205" s="127" t="s">
        <v>1</v>
      </c>
      <c r="E205" s="10" t="s">
        <v>801</v>
      </c>
      <c r="F205" s="128" t="s">
        <v>802</v>
      </c>
      <c r="G205" s="156"/>
      <c r="H205"/>
    </row>
    <row r="206" spans="1:8" ht="15" customHeight="1" x14ac:dyDescent="0.2">
      <c r="A206" s="107">
        <v>202</v>
      </c>
      <c r="B206" s="108" t="s">
        <v>249</v>
      </c>
      <c r="C206" s="110" t="s">
        <v>250</v>
      </c>
      <c r="D206" s="127" t="s">
        <v>729</v>
      </c>
      <c r="E206" s="10" t="s">
        <v>810</v>
      </c>
      <c r="F206" s="128" t="s">
        <v>811</v>
      </c>
      <c r="G206" s="156"/>
      <c r="H206"/>
    </row>
    <row r="207" spans="1:8" ht="15" customHeight="1" x14ac:dyDescent="0.2">
      <c r="A207" s="107">
        <v>203</v>
      </c>
      <c r="B207" s="108" t="s">
        <v>251</v>
      </c>
      <c r="C207" s="110" t="s">
        <v>252</v>
      </c>
      <c r="D207" s="127" t="s">
        <v>139</v>
      </c>
      <c r="E207" s="10" t="s">
        <v>814</v>
      </c>
      <c r="F207" s="128" t="s">
        <v>1029</v>
      </c>
      <c r="G207" s="156"/>
      <c r="H207"/>
    </row>
    <row r="208" spans="1:8" ht="15" customHeight="1" x14ac:dyDescent="0.2">
      <c r="A208" s="107">
        <v>204</v>
      </c>
      <c r="B208" s="108" t="s">
        <v>549</v>
      </c>
      <c r="C208" s="110" t="s">
        <v>253</v>
      </c>
      <c r="D208" s="127" t="s">
        <v>1</v>
      </c>
      <c r="E208" s="10" t="s">
        <v>794</v>
      </c>
      <c r="F208" s="128" t="s">
        <v>815</v>
      </c>
      <c r="G208" s="156"/>
      <c r="H208"/>
    </row>
    <row r="209" spans="1:8" ht="15" customHeight="1" x14ac:dyDescent="0.2">
      <c r="A209" s="107">
        <v>205</v>
      </c>
      <c r="B209" s="108" t="s">
        <v>257</v>
      </c>
      <c r="C209" s="110" t="s">
        <v>258</v>
      </c>
      <c r="D209" s="127" t="s">
        <v>310</v>
      </c>
      <c r="E209" s="10"/>
      <c r="F209" s="128" t="s">
        <v>1</v>
      </c>
      <c r="G209" s="156"/>
      <c r="H209"/>
    </row>
    <row r="210" spans="1:8" ht="15" customHeight="1" x14ac:dyDescent="0.2">
      <c r="A210" s="107">
        <v>206</v>
      </c>
      <c r="B210" s="108" t="s">
        <v>550</v>
      </c>
      <c r="C210" s="110" t="s">
        <v>259</v>
      </c>
      <c r="D210" s="127" t="s">
        <v>1</v>
      </c>
      <c r="E210" s="10" t="s">
        <v>841</v>
      </c>
      <c r="F210" s="128" t="s">
        <v>842</v>
      </c>
      <c r="G210" s="156"/>
      <c r="H210"/>
    </row>
    <row r="211" spans="1:8" ht="15" customHeight="1" x14ac:dyDescent="0.2">
      <c r="A211" s="107">
        <v>207</v>
      </c>
      <c r="B211" s="108" t="s">
        <v>260</v>
      </c>
      <c r="C211" s="110" t="s">
        <v>261</v>
      </c>
      <c r="D211" s="127" t="s">
        <v>724</v>
      </c>
      <c r="E211" s="10" t="s">
        <v>819</v>
      </c>
      <c r="F211" s="128" t="s">
        <v>820</v>
      </c>
      <c r="G211" s="156"/>
      <c r="H211"/>
    </row>
    <row r="212" spans="1:8" ht="15" customHeight="1" x14ac:dyDescent="0.2">
      <c r="A212" s="107">
        <v>208</v>
      </c>
      <c r="B212" s="108" t="s">
        <v>551</v>
      </c>
      <c r="C212" s="110" t="s">
        <v>262</v>
      </c>
      <c r="D212" s="127" t="s">
        <v>152</v>
      </c>
      <c r="E212" s="10" t="s">
        <v>838</v>
      </c>
      <c r="F212" s="128" t="s">
        <v>1</v>
      </c>
      <c r="G212" s="156"/>
      <c r="H212"/>
    </row>
    <row r="213" spans="1:8" ht="15" customHeight="1" x14ac:dyDescent="0.2">
      <c r="A213" s="107">
        <v>209</v>
      </c>
      <c r="B213" s="108" t="s">
        <v>263</v>
      </c>
      <c r="C213" s="110" t="s">
        <v>264</v>
      </c>
      <c r="D213" s="127" t="s">
        <v>729</v>
      </c>
      <c r="E213" s="10" t="s">
        <v>810</v>
      </c>
      <c r="F213" s="128" t="s">
        <v>811</v>
      </c>
      <c r="G213" s="156"/>
      <c r="H213"/>
    </row>
    <row r="214" spans="1:8" ht="15" customHeight="1" x14ac:dyDescent="0.2">
      <c r="A214" s="107">
        <v>210</v>
      </c>
      <c r="B214" s="108" t="s">
        <v>552</v>
      </c>
      <c r="C214" s="110" t="s">
        <v>265</v>
      </c>
      <c r="D214" s="127" t="s">
        <v>310</v>
      </c>
      <c r="E214" s="10"/>
      <c r="F214" s="128" t="s">
        <v>1</v>
      </c>
      <c r="G214" s="156"/>
      <c r="H214"/>
    </row>
    <row r="215" spans="1:8" ht="15" customHeight="1" x14ac:dyDescent="0.2">
      <c r="A215" s="107">
        <v>211</v>
      </c>
      <c r="B215" s="108" t="s">
        <v>266</v>
      </c>
      <c r="C215" s="110" t="s">
        <v>267</v>
      </c>
      <c r="D215" s="127" t="s">
        <v>143</v>
      </c>
      <c r="E215" s="10" t="s">
        <v>831</v>
      </c>
      <c r="F215" s="128" t="s">
        <v>832</v>
      </c>
      <c r="G215" s="156"/>
      <c r="H215"/>
    </row>
    <row r="216" spans="1:8" ht="15" customHeight="1" x14ac:dyDescent="0.2">
      <c r="A216" s="107">
        <v>212</v>
      </c>
      <c r="B216" s="108" t="s">
        <v>268</v>
      </c>
      <c r="C216" s="110" t="s">
        <v>269</v>
      </c>
      <c r="D216" s="127" t="s">
        <v>1</v>
      </c>
      <c r="E216" s="10" t="s">
        <v>812</v>
      </c>
      <c r="F216" s="128" t="s">
        <v>707</v>
      </c>
      <c r="G216" s="156"/>
      <c r="H216"/>
    </row>
    <row r="217" spans="1:8" ht="15" customHeight="1" x14ac:dyDescent="0.2">
      <c r="A217" s="107">
        <v>213</v>
      </c>
      <c r="B217" s="108" t="s">
        <v>270</v>
      </c>
      <c r="C217" s="110" t="s">
        <v>271</v>
      </c>
      <c r="D217" s="127" t="s">
        <v>226</v>
      </c>
      <c r="E217" s="10" t="s">
        <v>799</v>
      </c>
      <c r="F217" s="128" t="s">
        <v>800</v>
      </c>
      <c r="G217" s="156"/>
      <c r="H217"/>
    </row>
    <row r="218" spans="1:8" ht="15" customHeight="1" x14ac:dyDescent="0.2">
      <c r="A218" s="107">
        <v>214</v>
      </c>
      <c r="B218" s="108" t="s">
        <v>272</v>
      </c>
      <c r="C218" s="110" t="s">
        <v>273</v>
      </c>
      <c r="D218" s="127" t="s">
        <v>729</v>
      </c>
      <c r="E218" s="10" t="s">
        <v>810</v>
      </c>
      <c r="F218" s="128" t="s">
        <v>811</v>
      </c>
      <c r="G218" s="156"/>
      <c r="H218"/>
    </row>
    <row r="219" spans="1:8" ht="15" customHeight="1" x14ac:dyDescent="0.2">
      <c r="A219" s="107">
        <v>215</v>
      </c>
      <c r="B219" s="108" t="s">
        <v>274</v>
      </c>
      <c r="C219" s="110" t="s">
        <v>275</v>
      </c>
      <c r="D219" s="127" t="s">
        <v>149</v>
      </c>
      <c r="E219" s="10" t="s">
        <v>786</v>
      </c>
      <c r="F219" s="128" t="s">
        <v>818</v>
      </c>
      <c r="G219" s="156"/>
      <c r="H219"/>
    </row>
    <row r="220" spans="1:8" ht="15" customHeight="1" x14ac:dyDescent="0.2">
      <c r="A220" s="107">
        <v>216</v>
      </c>
      <c r="B220" s="108" t="s">
        <v>276</v>
      </c>
      <c r="C220" s="110" t="s">
        <v>277</v>
      </c>
      <c r="D220" s="127" t="s">
        <v>1</v>
      </c>
      <c r="E220" s="10" t="s">
        <v>797</v>
      </c>
      <c r="F220" s="128" t="s">
        <v>798</v>
      </c>
      <c r="G220" s="156"/>
      <c r="H220"/>
    </row>
    <row r="221" spans="1:8" ht="15" customHeight="1" x14ac:dyDescent="0.2">
      <c r="A221" s="107">
        <v>217</v>
      </c>
      <c r="B221" s="108" t="s">
        <v>278</v>
      </c>
      <c r="C221" s="110" t="s">
        <v>279</v>
      </c>
      <c r="D221" s="127" t="s">
        <v>702</v>
      </c>
      <c r="E221" s="10" t="s">
        <v>845</v>
      </c>
      <c r="F221" s="128" t="s">
        <v>1</v>
      </c>
      <c r="G221" s="156"/>
      <c r="H221"/>
    </row>
    <row r="222" spans="1:8" ht="15" customHeight="1" x14ac:dyDescent="0.2">
      <c r="A222" s="107">
        <v>218</v>
      </c>
      <c r="B222" s="108" t="s">
        <v>280</v>
      </c>
      <c r="C222" s="110" t="s">
        <v>281</v>
      </c>
      <c r="D222" s="127" t="s">
        <v>152</v>
      </c>
      <c r="E222" s="10" t="s">
        <v>838</v>
      </c>
      <c r="F222" s="128" t="s">
        <v>1</v>
      </c>
      <c r="G222" s="156"/>
      <c r="H222"/>
    </row>
    <row r="223" spans="1:8" ht="15" customHeight="1" x14ac:dyDescent="0.2">
      <c r="A223" s="107">
        <v>219</v>
      </c>
      <c r="B223" s="108" t="s">
        <v>282</v>
      </c>
      <c r="C223" s="110" t="s">
        <v>283</v>
      </c>
      <c r="D223" s="127" t="s">
        <v>80</v>
      </c>
      <c r="E223" s="10" t="s">
        <v>790</v>
      </c>
      <c r="F223" s="128" t="s">
        <v>791</v>
      </c>
      <c r="G223" s="156"/>
      <c r="H223"/>
    </row>
    <row r="224" spans="1:8" ht="15" customHeight="1" x14ac:dyDescent="0.2">
      <c r="A224" s="107">
        <v>220</v>
      </c>
      <c r="B224" s="108" t="s">
        <v>284</v>
      </c>
      <c r="C224" s="110" t="s">
        <v>285</v>
      </c>
      <c r="D224" s="127" t="s">
        <v>229</v>
      </c>
      <c r="E224" s="10" t="s">
        <v>801</v>
      </c>
      <c r="F224" s="128" t="s">
        <v>802</v>
      </c>
      <c r="G224" s="156"/>
      <c r="H224"/>
    </row>
    <row r="225" spans="1:8" ht="15" customHeight="1" x14ac:dyDescent="0.2">
      <c r="A225" s="107">
        <v>221</v>
      </c>
      <c r="B225" s="108" t="s">
        <v>553</v>
      </c>
      <c r="C225" s="110" t="s">
        <v>286</v>
      </c>
      <c r="D225" s="127" t="s">
        <v>1</v>
      </c>
      <c r="E225" s="10" t="s">
        <v>808</v>
      </c>
      <c r="F225" s="128" t="s">
        <v>809</v>
      </c>
      <c r="G225" s="156"/>
      <c r="H225"/>
    </row>
    <row r="226" spans="1:8" ht="15" customHeight="1" x14ac:dyDescent="0.2">
      <c r="A226" s="107">
        <v>222</v>
      </c>
      <c r="B226" s="108" t="s">
        <v>287</v>
      </c>
      <c r="C226" s="110" t="s">
        <v>288</v>
      </c>
      <c r="D226" s="127" t="s">
        <v>143</v>
      </c>
      <c r="E226" s="10" t="s">
        <v>831</v>
      </c>
      <c r="F226" s="128" t="s">
        <v>832</v>
      </c>
      <c r="G226" s="156"/>
      <c r="H226"/>
    </row>
    <row r="227" spans="1:8" ht="15" customHeight="1" x14ac:dyDescent="0.2">
      <c r="A227" s="107">
        <v>223</v>
      </c>
      <c r="B227" s="108" t="s">
        <v>289</v>
      </c>
      <c r="C227" s="110" t="s">
        <v>290</v>
      </c>
      <c r="D227" s="127" t="s">
        <v>1</v>
      </c>
      <c r="E227" s="10" t="s">
        <v>812</v>
      </c>
      <c r="F227" s="128" t="s">
        <v>707</v>
      </c>
      <c r="G227" s="156"/>
      <c r="H227"/>
    </row>
    <row r="228" spans="1:8" ht="15" customHeight="1" x14ac:dyDescent="0.2">
      <c r="A228" s="107">
        <v>224</v>
      </c>
      <c r="B228" s="108" t="s">
        <v>291</v>
      </c>
      <c r="C228" s="110" t="s">
        <v>292</v>
      </c>
      <c r="D228" s="127" t="s">
        <v>1</v>
      </c>
      <c r="E228" s="10" t="s">
        <v>807</v>
      </c>
      <c r="F228" s="128" t="s">
        <v>705</v>
      </c>
      <c r="G228" s="156"/>
      <c r="H228"/>
    </row>
    <row r="229" spans="1:8" ht="15" customHeight="1" x14ac:dyDescent="0.2">
      <c r="A229" s="107">
        <v>225</v>
      </c>
      <c r="B229" s="108" t="s">
        <v>293</v>
      </c>
      <c r="C229" s="110" t="s">
        <v>294</v>
      </c>
      <c r="D229" s="127" t="s">
        <v>143</v>
      </c>
      <c r="E229" s="10" t="s">
        <v>831</v>
      </c>
      <c r="F229" s="128" t="s">
        <v>832</v>
      </c>
      <c r="G229" s="156"/>
      <c r="H229"/>
    </row>
    <row r="230" spans="1:8" ht="15" customHeight="1" x14ac:dyDescent="0.2">
      <c r="A230" s="107">
        <v>226</v>
      </c>
      <c r="B230" s="108" t="s">
        <v>295</v>
      </c>
      <c r="C230" s="110" t="s">
        <v>296</v>
      </c>
      <c r="D230" s="127" t="s">
        <v>155</v>
      </c>
      <c r="E230" s="10" t="s">
        <v>803</v>
      </c>
      <c r="F230" s="128" t="s">
        <v>835</v>
      </c>
      <c r="G230" s="156"/>
      <c r="H230"/>
    </row>
    <row r="231" spans="1:8" ht="15" customHeight="1" x14ac:dyDescent="0.2">
      <c r="A231" s="107">
        <v>227</v>
      </c>
      <c r="B231" s="108" t="s">
        <v>297</v>
      </c>
      <c r="C231" s="110" t="s">
        <v>565</v>
      </c>
      <c r="D231" s="127" t="s">
        <v>1</v>
      </c>
      <c r="E231" s="10" t="s">
        <v>843</v>
      </c>
      <c r="F231" s="128" t="s">
        <v>844</v>
      </c>
      <c r="G231" s="156"/>
      <c r="H231"/>
    </row>
    <row r="232" spans="1:8" ht="15" customHeight="1" x14ac:dyDescent="0.2">
      <c r="A232" s="107">
        <v>228</v>
      </c>
      <c r="B232" s="108" t="s">
        <v>566</v>
      </c>
      <c r="C232" s="110" t="s">
        <v>567</v>
      </c>
      <c r="D232" s="127" t="s">
        <v>143</v>
      </c>
      <c r="E232" s="10" t="s">
        <v>831</v>
      </c>
      <c r="F232" s="128" t="s">
        <v>832</v>
      </c>
      <c r="G232" s="156"/>
      <c r="H232"/>
    </row>
    <row r="233" spans="1:8" ht="15" customHeight="1" x14ac:dyDescent="0.2">
      <c r="A233" s="107">
        <v>229</v>
      </c>
      <c r="B233" s="108" t="s">
        <v>568</v>
      </c>
      <c r="C233" s="110" t="s">
        <v>569</v>
      </c>
      <c r="D233" s="127" t="s">
        <v>83</v>
      </c>
      <c r="E233" s="10" t="s">
        <v>792</v>
      </c>
      <c r="F233" s="128" t="s">
        <v>793</v>
      </c>
      <c r="G233" s="156"/>
      <c r="H233"/>
    </row>
    <row r="234" spans="1:8" ht="15" customHeight="1" x14ac:dyDescent="0.2">
      <c r="A234" s="107">
        <v>230</v>
      </c>
      <c r="B234" s="108" t="s">
        <v>570</v>
      </c>
      <c r="C234" s="110" t="s">
        <v>571</v>
      </c>
      <c r="D234" s="127" t="s">
        <v>1</v>
      </c>
      <c r="E234" s="10" t="s">
        <v>797</v>
      </c>
      <c r="F234" s="128" t="s">
        <v>798</v>
      </c>
      <c r="G234" s="156"/>
      <c r="H234"/>
    </row>
    <row r="235" spans="1:8" ht="15" customHeight="1" x14ac:dyDescent="0.2">
      <c r="A235" s="107">
        <v>231</v>
      </c>
      <c r="B235" s="108" t="s">
        <v>572</v>
      </c>
      <c r="C235" s="110" t="s">
        <v>573</v>
      </c>
      <c r="D235" s="127" t="s">
        <v>83</v>
      </c>
      <c r="E235" s="10" t="s">
        <v>792</v>
      </c>
      <c r="F235" s="128" t="s">
        <v>793</v>
      </c>
      <c r="G235" s="156"/>
      <c r="H235"/>
    </row>
    <row r="236" spans="1:8" ht="15" customHeight="1" x14ac:dyDescent="0.2">
      <c r="A236" s="107">
        <v>232</v>
      </c>
      <c r="B236" s="108" t="s">
        <v>721</v>
      </c>
      <c r="C236" s="110" t="s">
        <v>520</v>
      </c>
      <c r="D236" s="127" t="s">
        <v>1</v>
      </c>
      <c r="E236" s="10" t="s">
        <v>819</v>
      </c>
      <c r="F236" s="128" t="s">
        <v>846</v>
      </c>
      <c r="G236" s="156"/>
      <c r="H236"/>
    </row>
    <row r="237" spans="1:8" ht="15" customHeight="1" x14ac:dyDescent="0.2">
      <c r="A237" s="107">
        <v>233</v>
      </c>
      <c r="B237" s="108" t="s">
        <v>554</v>
      </c>
      <c r="C237" s="110" t="s">
        <v>574</v>
      </c>
      <c r="D237" s="127" t="s">
        <v>1</v>
      </c>
      <c r="E237" s="10" t="s">
        <v>794</v>
      </c>
      <c r="F237" s="128" t="s">
        <v>815</v>
      </c>
      <c r="G237" s="156"/>
      <c r="H237"/>
    </row>
    <row r="238" spans="1:8" ht="15" customHeight="1" x14ac:dyDescent="0.2">
      <c r="A238" s="107">
        <v>234</v>
      </c>
      <c r="B238" s="108" t="s">
        <v>575</v>
      </c>
      <c r="C238" s="110" t="s">
        <v>576</v>
      </c>
      <c r="D238" s="127" t="s">
        <v>1</v>
      </c>
      <c r="E238" s="10" t="s">
        <v>807</v>
      </c>
      <c r="F238" s="128" t="s">
        <v>705</v>
      </c>
      <c r="G238" s="156"/>
      <c r="H238"/>
    </row>
    <row r="239" spans="1:8" ht="15" customHeight="1" x14ac:dyDescent="0.2">
      <c r="A239" s="107">
        <v>235</v>
      </c>
      <c r="B239" s="108" t="s">
        <v>577</v>
      </c>
      <c r="C239" s="110" t="s">
        <v>578</v>
      </c>
      <c r="D239" s="127" t="s">
        <v>86</v>
      </c>
      <c r="E239" s="10" t="s">
        <v>794</v>
      </c>
      <c r="F239" s="128" t="s">
        <v>795</v>
      </c>
      <c r="G239" s="156"/>
      <c r="H239"/>
    </row>
    <row r="240" spans="1:8" ht="15" customHeight="1" x14ac:dyDescent="0.2">
      <c r="A240" s="107">
        <v>236</v>
      </c>
      <c r="B240" s="108" t="s">
        <v>579</v>
      </c>
      <c r="C240" s="110" t="s">
        <v>580</v>
      </c>
      <c r="D240" s="127" t="s">
        <v>158</v>
      </c>
      <c r="E240" s="10" t="s">
        <v>822</v>
      </c>
      <c r="F240" s="128" t="s">
        <v>823</v>
      </c>
      <c r="G240" s="156"/>
      <c r="H240"/>
    </row>
    <row r="241" spans="1:8" ht="15" customHeight="1" x14ac:dyDescent="0.2">
      <c r="A241" s="107">
        <v>237</v>
      </c>
      <c r="B241" s="108" t="s">
        <v>581</v>
      </c>
      <c r="C241" s="110" t="s">
        <v>582</v>
      </c>
      <c r="D241" s="127" t="s">
        <v>77</v>
      </c>
      <c r="E241" s="10" t="s">
        <v>788</v>
      </c>
      <c r="F241" s="128" t="s">
        <v>789</v>
      </c>
      <c r="G241" s="156"/>
      <c r="H241"/>
    </row>
    <row r="242" spans="1:8" ht="15" customHeight="1" x14ac:dyDescent="0.2">
      <c r="A242" s="107">
        <v>238</v>
      </c>
      <c r="B242" s="108" t="s">
        <v>555</v>
      </c>
      <c r="C242" s="110" t="s">
        <v>583</v>
      </c>
      <c r="D242" s="127" t="s">
        <v>1</v>
      </c>
      <c r="E242" s="10" t="s">
        <v>803</v>
      </c>
      <c r="F242" s="128" t="s">
        <v>804</v>
      </c>
      <c r="G242" s="156"/>
      <c r="H242"/>
    </row>
    <row r="243" spans="1:8" ht="15" customHeight="1" x14ac:dyDescent="0.2">
      <c r="A243" s="107">
        <v>239</v>
      </c>
      <c r="B243" s="108" t="s">
        <v>584</v>
      </c>
      <c r="C243" s="110" t="s">
        <v>585</v>
      </c>
      <c r="D243" s="127" t="s">
        <v>146</v>
      </c>
      <c r="E243" s="10" t="s">
        <v>830</v>
      </c>
      <c r="F243" s="128" t="s">
        <v>835</v>
      </c>
      <c r="G243" s="156"/>
      <c r="H243"/>
    </row>
    <row r="244" spans="1:8" ht="15" customHeight="1" x14ac:dyDescent="0.2">
      <c r="A244" s="107">
        <v>240</v>
      </c>
      <c r="B244" s="108" t="s">
        <v>586</v>
      </c>
      <c r="C244" s="110" t="s">
        <v>587</v>
      </c>
      <c r="D244" s="127" t="s">
        <v>718</v>
      </c>
      <c r="E244" s="10" t="s">
        <v>813</v>
      </c>
      <c r="F244" s="128" t="s">
        <v>1</v>
      </c>
      <c r="G244" s="156"/>
      <c r="H244"/>
    </row>
    <row r="245" spans="1:8" ht="15" customHeight="1" x14ac:dyDescent="0.2">
      <c r="A245" s="107">
        <v>241</v>
      </c>
      <c r="B245" s="108" t="s">
        <v>611</v>
      </c>
      <c r="C245" s="110" t="s">
        <v>612</v>
      </c>
      <c r="D245" s="127" t="s">
        <v>718</v>
      </c>
      <c r="E245" s="10" t="s">
        <v>813</v>
      </c>
      <c r="F245" s="128" t="s">
        <v>1</v>
      </c>
      <c r="G245" s="156"/>
      <c r="H245"/>
    </row>
    <row r="246" spans="1:8" ht="15" customHeight="1" x14ac:dyDescent="0.2">
      <c r="A246" s="107">
        <v>242</v>
      </c>
      <c r="B246" s="108" t="s">
        <v>613</v>
      </c>
      <c r="C246" s="110" t="s">
        <v>614</v>
      </c>
      <c r="D246" s="127" t="s">
        <v>74</v>
      </c>
      <c r="E246" s="10" t="s">
        <v>787</v>
      </c>
      <c r="F246" s="128" t="s">
        <v>1</v>
      </c>
      <c r="G246" s="156"/>
      <c r="H246"/>
    </row>
    <row r="247" spans="1:8" ht="15" customHeight="1" x14ac:dyDescent="0.2">
      <c r="A247" s="107">
        <v>243</v>
      </c>
      <c r="B247" s="108" t="s">
        <v>615</v>
      </c>
      <c r="C247" s="110" t="s">
        <v>616</v>
      </c>
      <c r="D247" s="127" t="s">
        <v>720</v>
      </c>
      <c r="E247" s="10" t="s">
        <v>817</v>
      </c>
      <c r="F247" s="128" t="s">
        <v>1</v>
      </c>
      <c r="G247" s="156"/>
      <c r="H247"/>
    </row>
    <row r="248" spans="1:8" ht="15" customHeight="1" x14ac:dyDescent="0.2">
      <c r="A248" s="107">
        <v>244</v>
      </c>
      <c r="B248" s="108" t="s">
        <v>617</v>
      </c>
      <c r="C248" s="110" t="s">
        <v>618</v>
      </c>
      <c r="D248" s="127" t="s">
        <v>141</v>
      </c>
      <c r="E248" s="10" t="s">
        <v>829</v>
      </c>
      <c r="F248" s="128" t="s">
        <v>1</v>
      </c>
      <c r="G248" s="156"/>
      <c r="H248"/>
    </row>
    <row r="249" spans="1:8" ht="15" customHeight="1" x14ac:dyDescent="0.2">
      <c r="A249" s="107">
        <v>245</v>
      </c>
      <c r="B249" s="108" t="s">
        <v>619</v>
      </c>
      <c r="C249" s="110" t="s">
        <v>620</v>
      </c>
      <c r="D249" s="127" t="s">
        <v>699</v>
      </c>
      <c r="E249" s="10" t="s">
        <v>794</v>
      </c>
      <c r="F249" s="128" t="s">
        <v>1</v>
      </c>
      <c r="G249" s="156"/>
      <c r="H249"/>
    </row>
    <row r="250" spans="1:8" ht="15" customHeight="1" x14ac:dyDescent="0.2">
      <c r="A250" s="107">
        <v>246</v>
      </c>
      <c r="B250" s="108" t="s">
        <v>621</v>
      </c>
      <c r="C250" s="110" t="s">
        <v>622</v>
      </c>
      <c r="D250" s="127" t="s">
        <v>729</v>
      </c>
      <c r="E250" s="10" t="s">
        <v>810</v>
      </c>
      <c r="F250" s="128" t="s">
        <v>811</v>
      </c>
      <c r="G250" s="156"/>
      <c r="H250"/>
    </row>
    <row r="251" spans="1:8" ht="15" customHeight="1" x14ac:dyDescent="0.2">
      <c r="A251" s="107">
        <v>247</v>
      </c>
      <c r="B251" s="108" t="s">
        <v>623</v>
      </c>
      <c r="C251" s="110" t="s">
        <v>624</v>
      </c>
      <c r="D251" s="127" t="s">
        <v>155</v>
      </c>
      <c r="E251" s="10" t="s">
        <v>803</v>
      </c>
      <c r="F251" s="128" t="s">
        <v>835</v>
      </c>
      <c r="G251" s="156"/>
      <c r="H251"/>
    </row>
    <row r="252" spans="1:8" ht="15" customHeight="1" x14ac:dyDescent="0.2">
      <c r="A252" s="107">
        <v>248</v>
      </c>
      <c r="B252" s="108" t="s">
        <v>625</v>
      </c>
      <c r="C252" s="110" t="s">
        <v>626</v>
      </c>
      <c r="D252" s="127" t="s">
        <v>161</v>
      </c>
      <c r="E252" s="10" t="s">
        <v>824</v>
      </c>
      <c r="F252" s="128" t="s">
        <v>825</v>
      </c>
      <c r="G252" s="156"/>
      <c r="H252"/>
    </row>
    <row r="253" spans="1:8" ht="15" customHeight="1" x14ac:dyDescent="0.2">
      <c r="A253" s="107">
        <v>249</v>
      </c>
      <c r="B253" s="108" t="s">
        <v>627</v>
      </c>
      <c r="C253" s="110" t="s">
        <v>628</v>
      </c>
      <c r="D253" s="127" t="s">
        <v>1</v>
      </c>
      <c r="E253" s="10" t="s">
        <v>839</v>
      </c>
      <c r="F253" s="128" t="s">
        <v>840</v>
      </c>
      <c r="G253" s="156"/>
      <c r="H253"/>
    </row>
    <row r="254" spans="1:8" ht="15" customHeight="1" x14ac:dyDescent="0.2">
      <c r="A254" s="107">
        <v>250</v>
      </c>
      <c r="B254" s="108" t="s">
        <v>556</v>
      </c>
      <c r="C254" s="110" t="s">
        <v>629</v>
      </c>
      <c r="D254" s="127" t="s">
        <v>1</v>
      </c>
      <c r="E254" s="10" t="s">
        <v>801</v>
      </c>
      <c r="F254" s="128" t="s">
        <v>802</v>
      </c>
      <c r="G254" s="156"/>
      <c r="H254"/>
    </row>
    <row r="255" spans="1:8" ht="15" customHeight="1" x14ac:dyDescent="0.2">
      <c r="A255" s="107">
        <v>251</v>
      </c>
      <c r="B255" s="108" t="s">
        <v>557</v>
      </c>
      <c r="C255" s="110" t="s">
        <v>630</v>
      </c>
      <c r="D255" s="127" t="s">
        <v>1</v>
      </c>
      <c r="E255" s="10" t="s">
        <v>799</v>
      </c>
      <c r="F255" s="128" t="s">
        <v>800</v>
      </c>
      <c r="G255" s="156"/>
      <c r="H255"/>
    </row>
    <row r="256" spans="1:8" ht="15" customHeight="1" x14ac:dyDescent="0.2">
      <c r="A256" s="107">
        <v>252</v>
      </c>
      <c r="B256" s="108" t="s">
        <v>631</v>
      </c>
      <c r="C256" s="110" t="s">
        <v>632</v>
      </c>
      <c r="D256" s="127" t="s">
        <v>310</v>
      </c>
      <c r="E256" s="10"/>
      <c r="F256" s="128" t="s">
        <v>1</v>
      </c>
      <c r="G256" s="156"/>
      <c r="H256"/>
    </row>
    <row r="257" spans="1:8" ht="15" customHeight="1" x14ac:dyDescent="0.2">
      <c r="A257" s="107">
        <v>253</v>
      </c>
      <c r="B257" s="108" t="s">
        <v>633</v>
      </c>
      <c r="C257" s="110" t="s">
        <v>634</v>
      </c>
      <c r="D257" s="127" t="s">
        <v>152</v>
      </c>
      <c r="E257" s="10" t="s">
        <v>838</v>
      </c>
      <c r="F257" s="128" t="s">
        <v>1</v>
      </c>
      <c r="G257" s="156"/>
      <c r="H257"/>
    </row>
    <row r="258" spans="1:8" ht="15" customHeight="1" x14ac:dyDescent="0.2">
      <c r="A258" s="107">
        <v>254</v>
      </c>
      <c r="B258" s="108" t="s">
        <v>635</v>
      </c>
      <c r="C258" s="110" t="s">
        <v>636</v>
      </c>
      <c r="D258" s="127" t="s">
        <v>727</v>
      </c>
      <c r="E258" s="10" t="s">
        <v>821</v>
      </c>
      <c r="F258" s="128" t="s">
        <v>1</v>
      </c>
      <c r="G258" s="156"/>
      <c r="H258"/>
    </row>
    <row r="259" spans="1:8" ht="15" customHeight="1" x14ac:dyDescent="0.2">
      <c r="A259" s="107">
        <v>255</v>
      </c>
      <c r="B259" s="108" t="s">
        <v>637</v>
      </c>
      <c r="C259" s="110" t="s">
        <v>638</v>
      </c>
      <c r="D259" s="127" t="s">
        <v>224</v>
      </c>
      <c r="E259" s="10" t="s">
        <v>796</v>
      </c>
      <c r="F259" s="128" t="s">
        <v>1</v>
      </c>
      <c r="G259" s="156"/>
      <c r="H259"/>
    </row>
    <row r="260" spans="1:8" ht="15" customHeight="1" x14ac:dyDescent="0.2">
      <c r="A260" s="107">
        <v>256</v>
      </c>
      <c r="B260" s="108" t="s">
        <v>639</v>
      </c>
      <c r="C260" s="110" t="s">
        <v>640</v>
      </c>
      <c r="D260" s="127" t="s">
        <v>1</v>
      </c>
      <c r="E260" s="10" t="s">
        <v>843</v>
      </c>
      <c r="F260" s="128" t="s">
        <v>844</v>
      </c>
      <c r="G260" s="156"/>
      <c r="H260"/>
    </row>
    <row r="261" spans="1:8" ht="15" customHeight="1" x14ac:dyDescent="0.2">
      <c r="A261" s="107">
        <v>257</v>
      </c>
      <c r="B261" s="108" t="s">
        <v>641</v>
      </c>
      <c r="C261" s="110" t="s">
        <v>642</v>
      </c>
      <c r="D261" s="127" t="s">
        <v>161</v>
      </c>
      <c r="E261" s="10" t="s">
        <v>824</v>
      </c>
      <c r="F261" s="128" t="s">
        <v>825</v>
      </c>
      <c r="G261" s="156"/>
      <c r="H261"/>
    </row>
    <row r="262" spans="1:8" ht="15" customHeight="1" x14ac:dyDescent="0.2">
      <c r="A262" s="107">
        <v>258</v>
      </c>
      <c r="B262" s="108" t="s">
        <v>643</v>
      </c>
      <c r="C262" s="110" t="s">
        <v>644</v>
      </c>
      <c r="D262" s="127" t="s">
        <v>161</v>
      </c>
      <c r="E262" s="10" t="s">
        <v>824</v>
      </c>
      <c r="F262" s="128" t="s">
        <v>825</v>
      </c>
      <c r="G262" s="156"/>
      <c r="H262"/>
    </row>
    <row r="263" spans="1:8" ht="15" customHeight="1" x14ac:dyDescent="0.2">
      <c r="A263" s="107">
        <v>259</v>
      </c>
      <c r="B263" s="108" t="s">
        <v>645</v>
      </c>
      <c r="C263" s="110" t="s">
        <v>646</v>
      </c>
      <c r="D263" s="127" t="s">
        <v>727</v>
      </c>
      <c r="E263" s="10" t="s">
        <v>821</v>
      </c>
      <c r="F263" s="128" t="s">
        <v>1</v>
      </c>
      <c r="G263" s="156"/>
      <c r="H263"/>
    </row>
    <row r="264" spans="1:8" ht="15" customHeight="1" x14ac:dyDescent="0.2">
      <c r="A264" s="107">
        <v>260</v>
      </c>
      <c r="B264" s="108" t="s">
        <v>647</v>
      </c>
      <c r="C264" s="110" t="s">
        <v>648</v>
      </c>
      <c r="D264" s="127" t="s">
        <v>1</v>
      </c>
      <c r="E264" s="10" t="s">
        <v>812</v>
      </c>
      <c r="F264" s="128" t="s">
        <v>707</v>
      </c>
      <c r="G264" s="156"/>
      <c r="H264"/>
    </row>
    <row r="265" spans="1:8" ht="15" customHeight="1" x14ac:dyDescent="0.2">
      <c r="A265" s="107">
        <v>261</v>
      </c>
      <c r="B265" s="108" t="s">
        <v>558</v>
      </c>
      <c r="C265" s="110" t="s">
        <v>649</v>
      </c>
      <c r="D265" s="127" t="s">
        <v>1</v>
      </c>
      <c r="E265" s="10" t="s">
        <v>841</v>
      </c>
      <c r="F265" s="128" t="s">
        <v>842</v>
      </c>
      <c r="G265" s="156"/>
      <c r="H265"/>
    </row>
    <row r="266" spans="1:8" ht="15" customHeight="1" x14ac:dyDescent="0.2">
      <c r="A266" s="107">
        <v>262</v>
      </c>
      <c r="B266" s="108" t="s">
        <v>559</v>
      </c>
      <c r="C266" s="110" t="s">
        <v>650</v>
      </c>
      <c r="D266" s="127" t="s">
        <v>1</v>
      </c>
      <c r="E266" s="10" t="s">
        <v>824</v>
      </c>
      <c r="F266" s="128" t="s">
        <v>825</v>
      </c>
      <c r="G266" s="156"/>
      <c r="H266"/>
    </row>
    <row r="267" spans="1:8" ht="15" customHeight="1" x14ac:dyDescent="0.2">
      <c r="A267" s="107">
        <v>263</v>
      </c>
      <c r="B267" s="108" t="s">
        <v>651</v>
      </c>
      <c r="C267" s="110" t="s">
        <v>652</v>
      </c>
      <c r="D267" s="127" t="s">
        <v>702</v>
      </c>
      <c r="E267" s="10" t="s">
        <v>845</v>
      </c>
      <c r="F267" s="128" t="s">
        <v>1</v>
      </c>
      <c r="G267" s="156"/>
      <c r="H267"/>
    </row>
    <row r="268" spans="1:8" ht="15" customHeight="1" x14ac:dyDescent="0.2">
      <c r="A268" s="107">
        <v>264</v>
      </c>
      <c r="B268" s="108" t="s">
        <v>653</v>
      </c>
      <c r="C268" s="110" t="s">
        <v>654</v>
      </c>
      <c r="D268" s="127" t="s">
        <v>165</v>
      </c>
      <c r="E268" s="10" t="s">
        <v>826</v>
      </c>
      <c r="F268" s="128" t="s">
        <v>1</v>
      </c>
      <c r="G268" s="156"/>
      <c r="H268"/>
    </row>
    <row r="269" spans="1:8" ht="15" customHeight="1" x14ac:dyDescent="0.2">
      <c r="A269" s="107">
        <v>265</v>
      </c>
      <c r="B269" s="108" t="s">
        <v>655</v>
      </c>
      <c r="C269" s="110" t="s">
        <v>656</v>
      </c>
      <c r="D269" s="127" t="s">
        <v>224</v>
      </c>
      <c r="E269" s="10" t="s">
        <v>796</v>
      </c>
      <c r="F269" s="128" t="s">
        <v>1</v>
      </c>
      <c r="G269" s="156"/>
      <c r="H269"/>
    </row>
    <row r="270" spans="1:8" ht="15" customHeight="1" x14ac:dyDescent="0.2">
      <c r="A270" s="107">
        <v>266</v>
      </c>
      <c r="B270" s="108" t="s">
        <v>657</v>
      </c>
      <c r="C270" s="110" t="s">
        <v>658</v>
      </c>
      <c r="D270" s="127" t="s">
        <v>1</v>
      </c>
      <c r="E270" s="10" t="s">
        <v>839</v>
      </c>
      <c r="F270" s="128" t="s">
        <v>840</v>
      </c>
      <c r="G270" s="156"/>
      <c r="H270"/>
    </row>
    <row r="271" spans="1:8" ht="15" customHeight="1" x14ac:dyDescent="0.2">
      <c r="A271" s="107">
        <v>267</v>
      </c>
      <c r="B271" s="108" t="s">
        <v>659</v>
      </c>
      <c r="C271" s="110" t="s">
        <v>660</v>
      </c>
      <c r="D271" s="127" t="s">
        <v>152</v>
      </c>
      <c r="E271" s="10" t="s">
        <v>838</v>
      </c>
      <c r="F271" s="128" t="s">
        <v>1</v>
      </c>
      <c r="G271" s="156"/>
      <c r="H271"/>
    </row>
    <row r="272" spans="1:8" ht="15" customHeight="1" x14ac:dyDescent="0.2">
      <c r="A272" s="107">
        <v>268</v>
      </c>
      <c r="B272" s="108" t="s">
        <v>661</v>
      </c>
      <c r="C272" s="110" t="s">
        <v>662</v>
      </c>
      <c r="D272" s="127" t="s">
        <v>310</v>
      </c>
      <c r="E272" s="10"/>
      <c r="F272" s="128" t="s">
        <v>1</v>
      </c>
      <c r="G272" s="156"/>
      <c r="H272"/>
    </row>
    <row r="273" spans="1:8" ht="15" customHeight="1" x14ac:dyDescent="0.2">
      <c r="A273" s="107">
        <v>269</v>
      </c>
      <c r="B273" s="108" t="s">
        <v>663</v>
      </c>
      <c r="C273" s="110" t="s">
        <v>664</v>
      </c>
      <c r="D273" s="127" t="s">
        <v>83</v>
      </c>
      <c r="E273" s="10" t="s">
        <v>792</v>
      </c>
      <c r="F273" s="128" t="s">
        <v>793</v>
      </c>
      <c r="G273" s="156"/>
      <c r="H273"/>
    </row>
    <row r="274" spans="1:8" ht="15" customHeight="1" x14ac:dyDescent="0.2">
      <c r="A274" s="107">
        <v>270</v>
      </c>
      <c r="B274" s="108" t="s">
        <v>560</v>
      </c>
      <c r="C274" s="110" t="s">
        <v>665</v>
      </c>
      <c r="D274" s="127" t="s">
        <v>1</v>
      </c>
      <c r="E274" s="10" t="s">
        <v>847</v>
      </c>
      <c r="F274" s="128" t="s">
        <v>1029</v>
      </c>
      <c r="G274" s="156"/>
      <c r="H274"/>
    </row>
    <row r="275" spans="1:8" ht="15" customHeight="1" x14ac:dyDescent="0.2">
      <c r="A275" s="107">
        <v>271</v>
      </c>
      <c r="B275" s="108" t="s">
        <v>666</v>
      </c>
      <c r="C275" s="110" t="s">
        <v>667</v>
      </c>
      <c r="D275" s="127" t="s">
        <v>1</v>
      </c>
      <c r="E275" s="10" t="s">
        <v>812</v>
      </c>
      <c r="F275" s="128" t="s">
        <v>707</v>
      </c>
      <c r="G275" s="156"/>
      <c r="H275"/>
    </row>
    <row r="276" spans="1:8" ht="15" customHeight="1" x14ac:dyDescent="0.2">
      <c r="A276" s="107">
        <v>272</v>
      </c>
      <c r="B276" s="108" t="s">
        <v>668</v>
      </c>
      <c r="C276" s="110" t="s">
        <v>669</v>
      </c>
      <c r="D276" s="127" t="s">
        <v>161</v>
      </c>
      <c r="E276" s="10" t="s">
        <v>824</v>
      </c>
      <c r="F276" s="128" t="s">
        <v>825</v>
      </c>
      <c r="G276" s="156"/>
      <c r="H276"/>
    </row>
    <row r="277" spans="1:8" ht="15" customHeight="1" x14ac:dyDescent="0.2">
      <c r="A277" s="107">
        <v>273</v>
      </c>
      <c r="B277" s="108" t="s">
        <v>670</v>
      </c>
      <c r="C277" s="110" t="s">
        <v>671</v>
      </c>
      <c r="D277" s="127" t="s">
        <v>152</v>
      </c>
      <c r="E277" s="10" t="s">
        <v>838</v>
      </c>
      <c r="F277" s="128" t="s">
        <v>1</v>
      </c>
      <c r="G277" s="156"/>
      <c r="H277"/>
    </row>
    <row r="278" spans="1:8" ht="15" customHeight="1" x14ac:dyDescent="0.2">
      <c r="A278" s="107">
        <v>274</v>
      </c>
      <c r="B278" s="108" t="s">
        <v>672</v>
      </c>
      <c r="C278" s="110" t="s">
        <v>673</v>
      </c>
      <c r="D278" s="127" t="s">
        <v>155</v>
      </c>
      <c r="E278" s="10" t="s">
        <v>803</v>
      </c>
      <c r="F278" s="128" t="s">
        <v>835</v>
      </c>
      <c r="G278" s="156"/>
      <c r="H278"/>
    </row>
    <row r="279" spans="1:8" ht="15" customHeight="1" x14ac:dyDescent="0.2">
      <c r="A279" s="107">
        <v>275</v>
      </c>
      <c r="B279" s="108" t="s">
        <v>674</v>
      </c>
      <c r="C279" s="110" t="s">
        <v>675</v>
      </c>
      <c r="D279" s="127" t="s">
        <v>146</v>
      </c>
      <c r="E279" s="10" t="s">
        <v>830</v>
      </c>
      <c r="F279" s="128" t="s">
        <v>835</v>
      </c>
      <c r="G279" s="156"/>
      <c r="H279"/>
    </row>
    <row r="280" spans="1:8" ht="15" customHeight="1" x14ac:dyDescent="0.2">
      <c r="A280" s="107">
        <v>276</v>
      </c>
      <c r="B280" s="108" t="s">
        <v>382</v>
      </c>
      <c r="C280" s="110" t="s">
        <v>676</v>
      </c>
      <c r="D280" s="127" t="s">
        <v>1</v>
      </c>
      <c r="E280" s="10" t="s">
        <v>819</v>
      </c>
      <c r="F280" s="128" t="s">
        <v>846</v>
      </c>
      <c r="G280" s="156"/>
      <c r="H280"/>
    </row>
    <row r="281" spans="1:8" ht="15" customHeight="1" x14ac:dyDescent="0.2">
      <c r="A281" s="107">
        <v>277</v>
      </c>
      <c r="B281" s="108" t="s">
        <v>677</v>
      </c>
      <c r="C281" s="110" t="s">
        <v>678</v>
      </c>
      <c r="D281" s="127" t="s">
        <v>226</v>
      </c>
      <c r="E281" s="10" t="s">
        <v>799</v>
      </c>
      <c r="F281" s="128" t="s">
        <v>800</v>
      </c>
      <c r="G281" s="156"/>
      <c r="H281"/>
    </row>
    <row r="282" spans="1:8" ht="15" customHeight="1" x14ac:dyDescent="0.2">
      <c r="A282" s="107">
        <v>278</v>
      </c>
      <c r="B282" s="108" t="s">
        <v>679</v>
      </c>
      <c r="C282" s="110" t="s">
        <v>680</v>
      </c>
      <c r="D282" s="127" t="s">
        <v>229</v>
      </c>
      <c r="E282" s="10" t="s">
        <v>801</v>
      </c>
      <c r="F282" s="128" t="s">
        <v>802</v>
      </c>
      <c r="G282" s="156"/>
      <c r="H282"/>
    </row>
    <row r="283" spans="1:8" ht="15" customHeight="1" x14ac:dyDescent="0.2">
      <c r="A283" s="107">
        <v>279</v>
      </c>
      <c r="B283" s="108" t="s">
        <v>681</v>
      </c>
      <c r="C283" s="110" t="s">
        <v>682</v>
      </c>
      <c r="D283" s="127" t="s">
        <v>165</v>
      </c>
      <c r="E283" s="10" t="s">
        <v>826</v>
      </c>
      <c r="F283" s="128" t="s">
        <v>1</v>
      </c>
      <c r="G283" s="156"/>
      <c r="H283"/>
    </row>
    <row r="284" spans="1:8" ht="15" customHeight="1" x14ac:dyDescent="0.2">
      <c r="A284" s="107">
        <v>280</v>
      </c>
      <c r="B284" s="108" t="s">
        <v>683</v>
      </c>
      <c r="C284" s="110" t="s">
        <v>684</v>
      </c>
      <c r="D284" s="127" t="s">
        <v>83</v>
      </c>
      <c r="E284" s="10" t="s">
        <v>792</v>
      </c>
      <c r="F284" s="128" t="s">
        <v>793</v>
      </c>
      <c r="G284" s="156"/>
      <c r="H284"/>
    </row>
    <row r="285" spans="1:8" ht="15" customHeight="1" x14ac:dyDescent="0.2">
      <c r="A285" s="107">
        <v>281</v>
      </c>
      <c r="B285" s="108" t="s">
        <v>685</v>
      </c>
      <c r="C285" s="110" t="s">
        <v>686</v>
      </c>
      <c r="D285" s="127" t="s">
        <v>727</v>
      </c>
      <c r="E285" s="10" t="s">
        <v>821</v>
      </c>
      <c r="F285" s="128" t="s">
        <v>1</v>
      </c>
      <c r="G285" s="156"/>
      <c r="H285"/>
    </row>
    <row r="286" spans="1:8" ht="15" customHeight="1" x14ac:dyDescent="0.2">
      <c r="A286" s="107">
        <v>282</v>
      </c>
      <c r="B286" s="108" t="s">
        <v>383</v>
      </c>
      <c r="C286" s="110" t="s">
        <v>687</v>
      </c>
      <c r="D286" s="127" t="s">
        <v>1</v>
      </c>
      <c r="E286" s="10" t="s">
        <v>799</v>
      </c>
      <c r="F286" s="128" t="s">
        <v>800</v>
      </c>
      <c r="G286" s="156"/>
      <c r="H286"/>
    </row>
    <row r="287" spans="1:8" ht="15" customHeight="1" x14ac:dyDescent="0.2">
      <c r="A287" s="107">
        <v>283</v>
      </c>
      <c r="B287" s="108" t="s">
        <v>384</v>
      </c>
      <c r="C287" s="110" t="s">
        <v>688</v>
      </c>
      <c r="D287" s="127" t="s">
        <v>83</v>
      </c>
      <c r="E287" s="10" t="s">
        <v>792</v>
      </c>
      <c r="F287" s="128" t="s">
        <v>793</v>
      </c>
      <c r="G287" s="156"/>
      <c r="H287"/>
    </row>
    <row r="288" spans="1:8" ht="15" customHeight="1" x14ac:dyDescent="0.2">
      <c r="A288" s="107">
        <v>284</v>
      </c>
      <c r="B288" s="108" t="s">
        <v>213</v>
      </c>
      <c r="C288" s="110" t="s">
        <v>689</v>
      </c>
      <c r="D288" s="127" t="s">
        <v>1</v>
      </c>
      <c r="E288" s="10" t="s">
        <v>830</v>
      </c>
      <c r="F288" s="128" t="s">
        <v>835</v>
      </c>
      <c r="G288" s="156"/>
      <c r="H288"/>
    </row>
    <row r="289" spans="1:8" ht="15" customHeight="1" x14ac:dyDescent="0.2">
      <c r="A289" s="107">
        <v>285</v>
      </c>
      <c r="B289" s="108" t="s">
        <v>690</v>
      </c>
      <c r="C289" s="110" t="s">
        <v>691</v>
      </c>
      <c r="D289" s="127" t="s">
        <v>146</v>
      </c>
      <c r="E289" s="10" t="s">
        <v>830</v>
      </c>
      <c r="F289" s="128" t="s">
        <v>835</v>
      </c>
      <c r="G289" s="156"/>
      <c r="H289"/>
    </row>
    <row r="290" spans="1:8" ht="15" customHeight="1" x14ac:dyDescent="0.2">
      <c r="A290" s="107">
        <v>286</v>
      </c>
      <c r="B290" s="108" t="s">
        <v>692</v>
      </c>
      <c r="C290" s="110" t="s">
        <v>693</v>
      </c>
      <c r="D290" s="127" t="s">
        <v>310</v>
      </c>
      <c r="E290" s="10"/>
      <c r="F290" s="128" t="s">
        <v>1</v>
      </c>
      <c r="G290" s="156"/>
      <c r="H290"/>
    </row>
    <row r="291" spans="1:8" ht="15" customHeight="1" x14ac:dyDescent="0.2">
      <c r="A291" s="107">
        <v>287</v>
      </c>
      <c r="B291" s="108" t="s">
        <v>694</v>
      </c>
      <c r="C291" s="110" t="s">
        <v>695</v>
      </c>
      <c r="D291" s="127" t="s">
        <v>1</v>
      </c>
      <c r="E291" s="10" t="s">
        <v>812</v>
      </c>
      <c r="F291" s="128" t="s">
        <v>707</v>
      </c>
      <c r="G291" s="156"/>
      <c r="H291"/>
    </row>
    <row r="292" spans="1:8" ht="15" customHeight="1" x14ac:dyDescent="0.2">
      <c r="A292" s="107">
        <v>288</v>
      </c>
      <c r="B292" s="108" t="s">
        <v>696</v>
      </c>
      <c r="C292" s="110" t="s">
        <v>697</v>
      </c>
      <c r="D292" s="127" t="s">
        <v>83</v>
      </c>
      <c r="E292" s="10" t="s">
        <v>792</v>
      </c>
      <c r="F292" s="128" t="s">
        <v>793</v>
      </c>
      <c r="G292" s="156"/>
      <c r="H292"/>
    </row>
    <row r="293" spans="1:8" ht="15" customHeight="1" x14ac:dyDescent="0.2">
      <c r="A293" s="107">
        <v>289</v>
      </c>
      <c r="B293" s="108" t="s">
        <v>324</v>
      </c>
      <c r="C293" s="110" t="s">
        <v>325</v>
      </c>
      <c r="D293" s="127" t="s">
        <v>226</v>
      </c>
      <c r="E293" s="10" t="s">
        <v>799</v>
      </c>
      <c r="F293" s="128" t="s">
        <v>800</v>
      </c>
      <c r="G293" s="156"/>
      <c r="H293"/>
    </row>
    <row r="294" spans="1:8" ht="15" customHeight="1" x14ac:dyDescent="0.2">
      <c r="A294" s="107">
        <v>290</v>
      </c>
      <c r="B294" s="108" t="s">
        <v>326</v>
      </c>
      <c r="C294" s="110" t="s">
        <v>327</v>
      </c>
      <c r="D294" s="127" t="s">
        <v>699</v>
      </c>
      <c r="E294" s="10" t="s">
        <v>794</v>
      </c>
      <c r="F294" s="128" t="s">
        <v>1</v>
      </c>
      <c r="G294" s="156"/>
      <c r="H294"/>
    </row>
    <row r="295" spans="1:8" ht="15" customHeight="1" x14ac:dyDescent="0.2">
      <c r="A295" s="107">
        <v>291</v>
      </c>
      <c r="B295" s="108" t="s">
        <v>328</v>
      </c>
      <c r="C295" s="110" t="s">
        <v>329</v>
      </c>
      <c r="D295" s="127" t="s">
        <v>1</v>
      </c>
      <c r="E295" s="10" t="s">
        <v>816</v>
      </c>
      <c r="F295" s="128" t="s">
        <v>709</v>
      </c>
      <c r="G295" s="156"/>
      <c r="H295"/>
    </row>
    <row r="296" spans="1:8" ht="15" customHeight="1" x14ac:dyDescent="0.2">
      <c r="A296" s="107">
        <v>292</v>
      </c>
      <c r="B296" s="108" t="s">
        <v>330</v>
      </c>
      <c r="C296" s="110" t="s">
        <v>331</v>
      </c>
      <c r="D296" s="127" t="s">
        <v>1</v>
      </c>
      <c r="E296" s="10" t="s">
        <v>807</v>
      </c>
      <c r="F296" s="128" t="s">
        <v>705</v>
      </c>
      <c r="G296" s="156"/>
      <c r="H296"/>
    </row>
    <row r="297" spans="1:8" ht="15" customHeight="1" x14ac:dyDescent="0.2">
      <c r="A297" s="107">
        <v>293</v>
      </c>
      <c r="B297" s="108" t="s">
        <v>332</v>
      </c>
      <c r="C297" s="110" t="s">
        <v>333</v>
      </c>
      <c r="D297" s="127" t="s">
        <v>310</v>
      </c>
      <c r="E297" s="10"/>
      <c r="F297" s="128" t="s">
        <v>1</v>
      </c>
      <c r="G297" s="156"/>
      <c r="H297"/>
    </row>
    <row r="298" spans="1:8" ht="15" customHeight="1" x14ac:dyDescent="0.2">
      <c r="A298" s="107">
        <v>294</v>
      </c>
      <c r="B298" s="108" t="s">
        <v>334</v>
      </c>
      <c r="C298" s="110" t="s">
        <v>335</v>
      </c>
      <c r="D298" s="127" t="s">
        <v>310</v>
      </c>
      <c r="E298" s="10"/>
      <c r="F298" s="128" t="s">
        <v>1</v>
      </c>
      <c r="G298" s="156"/>
      <c r="H298"/>
    </row>
    <row r="299" spans="1:8" ht="15" customHeight="1" x14ac:dyDescent="0.2">
      <c r="A299" s="107">
        <v>295</v>
      </c>
      <c r="B299" s="108" t="s">
        <v>214</v>
      </c>
      <c r="C299" s="110" t="s">
        <v>336</v>
      </c>
      <c r="D299" s="127" t="s">
        <v>1</v>
      </c>
      <c r="E299" s="10" t="s">
        <v>827</v>
      </c>
      <c r="F299" s="128" t="s">
        <v>828</v>
      </c>
      <c r="G299" s="156"/>
      <c r="H299"/>
    </row>
    <row r="300" spans="1:8" ht="15" customHeight="1" x14ac:dyDescent="0.2">
      <c r="A300" s="107">
        <v>296</v>
      </c>
      <c r="B300" s="108" t="s">
        <v>337</v>
      </c>
      <c r="C300" s="110" t="s">
        <v>338</v>
      </c>
      <c r="D300" s="127" t="s">
        <v>702</v>
      </c>
      <c r="E300" s="10" t="s">
        <v>845</v>
      </c>
      <c r="F300" s="128" t="s">
        <v>1</v>
      </c>
      <c r="G300" s="156"/>
      <c r="H300"/>
    </row>
    <row r="301" spans="1:8" ht="15" customHeight="1" x14ac:dyDescent="0.2">
      <c r="A301" s="107">
        <v>297</v>
      </c>
      <c r="B301" s="108" t="s">
        <v>339</v>
      </c>
      <c r="C301" s="110" t="s">
        <v>340</v>
      </c>
      <c r="D301" s="127" t="s">
        <v>727</v>
      </c>
      <c r="E301" s="10" t="s">
        <v>821</v>
      </c>
      <c r="F301" s="128" t="s">
        <v>1</v>
      </c>
      <c r="G301" s="156"/>
      <c r="H301"/>
    </row>
    <row r="302" spans="1:8" ht="15" customHeight="1" x14ac:dyDescent="0.2">
      <c r="A302" s="107">
        <v>298</v>
      </c>
      <c r="B302" s="108" t="s">
        <v>341</v>
      </c>
      <c r="C302" s="110" t="s">
        <v>342</v>
      </c>
      <c r="D302" s="127" t="s">
        <v>224</v>
      </c>
      <c r="E302" s="10" t="s">
        <v>796</v>
      </c>
      <c r="F302" s="128" t="s">
        <v>1</v>
      </c>
      <c r="G302" s="156"/>
      <c r="H302"/>
    </row>
    <row r="303" spans="1:8" ht="15" customHeight="1" x14ac:dyDescent="0.2">
      <c r="A303" s="107">
        <v>299</v>
      </c>
      <c r="B303" s="108" t="s">
        <v>343</v>
      </c>
      <c r="C303" s="110" t="s">
        <v>344</v>
      </c>
      <c r="D303" s="127" t="s">
        <v>152</v>
      </c>
      <c r="E303" s="10" t="s">
        <v>838</v>
      </c>
      <c r="F303" s="128" t="s">
        <v>1</v>
      </c>
      <c r="G303" s="156"/>
      <c r="H303"/>
    </row>
    <row r="304" spans="1:8" ht="15" customHeight="1" x14ac:dyDescent="0.2">
      <c r="A304" s="107">
        <v>300</v>
      </c>
      <c r="B304" s="108" t="s">
        <v>345</v>
      </c>
      <c r="C304" s="110" t="s">
        <v>346</v>
      </c>
      <c r="D304" s="127" t="s">
        <v>149</v>
      </c>
      <c r="E304" s="10" t="s">
        <v>786</v>
      </c>
      <c r="F304" s="128" t="s">
        <v>818</v>
      </c>
      <c r="G304" s="156"/>
      <c r="H304"/>
    </row>
    <row r="305" spans="1:8" ht="15" customHeight="1" x14ac:dyDescent="0.2">
      <c r="A305" s="107">
        <v>301</v>
      </c>
      <c r="B305" s="108" t="s">
        <v>347</v>
      </c>
      <c r="C305" s="110" t="s">
        <v>348</v>
      </c>
      <c r="D305" s="127" t="s">
        <v>141</v>
      </c>
      <c r="E305" s="10" t="s">
        <v>829</v>
      </c>
      <c r="F305" s="128" t="s">
        <v>1</v>
      </c>
      <c r="G305" s="156"/>
      <c r="H305"/>
    </row>
    <row r="306" spans="1:8" ht="15" customHeight="1" x14ac:dyDescent="0.2">
      <c r="A306" s="107">
        <v>302</v>
      </c>
      <c r="B306" s="108" t="s">
        <v>349</v>
      </c>
      <c r="C306" s="110" t="s">
        <v>350</v>
      </c>
      <c r="D306" s="127" t="s">
        <v>727</v>
      </c>
      <c r="E306" s="10" t="s">
        <v>821</v>
      </c>
      <c r="F306" s="128" t="s">
        <v>1</v>
      </c>
      <c r="G306" s="156"/>
      <c r="H306"/>
    </row>
    <row r="307" spans="1:8" ht="15" customHeight="1" x14ac:dyDescent="0.2">
      <c r="A307" s="107">
        <v>303</v>
      </c>
      <c r="B307" s="108" t="s">
        <v>215</v>
      </c>
      <c r="C307" s="110" t="s">
        <v>351</v>
      </c>
      <c r="D307" s="127" t="s">
        <v>1</v>
      </c>
      <c r="E307" s="10" t="s">
        <v>794</v>
      </c>
      <c r="F307" s="128" t="s">
        <v>815</v>
      </c>
      <c r="G307" s="156"/>
      <c r="H307"/>
    </row>
    <row r="308" spans="1:8" ht="15" customHeight="1" x14ac:dyDescent="0.2">
      <c r="A308" s="107">
        <v>304</v>
      </c>
      <c r="B308" s="108" t="s">
        <v>352</v>
      </c>
      <c r="C308" s="110" t="s">
        <v>353</v>
      </c>
      <c r="D308" s="127" t="s">
        <v>146</v>
      </c>
      <c r="E308" s="10" t="s">
        <v>830</v>
      </c>
      <c r="F308" s="128" t="s">
        <v>835</v>
      </c>
      <c r="G308" s="156"/>
      <c r="H308"/>
    </row>
    <row r="309" spans="1:8" ht="15" customHeight="1" x14ac:dyDescent="0.2">
      <c r="A309" s="107">
        <v>305</v>
      </c>
      <c r="B309" s="108" t="s">
        <v>354</v>
      </c>
      <c r="C309" s="110" t="s">
        <v>355</v>
      </c>
      <c r="D309" s="127" t="s">
        <v>139</v>
      </c>
      <c r="E309" s="10" t="s">
        <v>814</v>
      </c>
      <c r="F309" s="128" t="s">
        <v>1029</v>
      </c>
      <c r="G309" s="156"/>
      <c r="H309"/>
    </row>
    <row r="310" spans="1:8" ht="15" customHeight="1" x14ac:dyDescent="0.2">
      <c r="A310" s="107">
        <v>306</v>
      </c>
      <c r="B310" s="108" t="s">
        <v>356</v>
      </c>
      <c r="C310" s="110" t="s">
        <v>357</v>
      </c>
      <c r="D310" s="127" t="s">
        <v>729</v>
      </c>
      <c r="E310" s="10" t="s">
        <v>810</v>
      </c>
      <c r="F310" s="128" t="s">
        <v>811</v>
      </c>
      <c r="G310" s="156"/>
      <c r="H310"/>
    </row>
    <row r="311" spans="1:8" ht="15" customHeight="1" x14ac:dyDescent="0.2">
      <c r="A311" s="107">
        <v>307</v>
      </c>
      <c r="B311" s="108" t="s">
        <v>358</v>
      </c>
      <c r="C311" s="110" t="s">
        <v>359</v>
      </c>
      <c r="D311" s="127" t="s">
        <v>718</v>
      </c>
      <c r="E311" s="10" t="s">
        <v>813</v>
      </c>
      <c r="F311" s="128" t="s">
        <v>1</v>
      </c>
      <c r="G311" s="156"/>
      <c r="H311"/>
    </row>
    <row r="312" spans="1:8" ht="15" customHeight="1" x14ac:dyDescent="0.2">
      <c r="A312" s="107">
        <v>308</v>
      </c>
      <c r="B312" s="108" t="s">
        <v>360</v>
      </c>
      <c r="C312" s="110" t="s">
        <v>361</v>
      </c>
      <c r="D312" s="127" t="s">
        <v>699</v>
      </c>
      <c r="E312" s="10" t="s">
        <v>794</v>
      </c>
      <c r="F312" s="128" t="s">
        <v>1</v>
      </c>
      <c r="G312" s="156"/>
      <c r="H312"/>
    </row>
    <row r="313" spans="1:8" ht="15" customHeight="1" x14ac:dyDescent="0.2">
      <c r="A313" s="107">
        <v>309</v>
      </c>
      <c r="B313" s="108" t="s">
        <v>362</v>
      </c>
      <c r="C313" s="110" t="s">
        <v>363</v>
      </c>
      <c r="D313" s="127" t="s">
        <v>155</v>
      </c>
      <c r="E313" s="10" t="s">
        <v>803</v>
      </c>
      <c r="F313" s="128" t="s">
        <v>835</v>
      </c>
      <c r="G313" s="156"/>
      <c r="H313"/>
    </row>
    <row r="314" spans="1:8" ht="15" customHeight="1" x14ac:dyDescent="0.2">
      <c r="A314" s="107">
        <v>310</v>
      </c>
      <c r="B314" s="108" t="s">
        <v>364</v>
      </c>
      <c r="C314" s="110" t="s">
        <v>365</v>
      </c>
      <c r="D314" s="127" t="s">
        <v>310</v>
      </c>
      <c r="E314" s="10"/>
      <c r="F314" s="128" t="s">
        <v>1</v>
      </c>
      <c r="G314" s="156"/>
      <c r="H314"/>
    </row>
    <row r="315" spans="1:8" ht="15" customHeight="1" x14ac:dyDescent="0.2">
      <c r="A315" s="107">
        <v>311</v>
      </c>
      <c r="B315" s="108" t="s">
        <v>216</v>
      </c>
      <c r="C315" s="110" t="s">
        <v>366</v>
      </c>
      <c r="D315" s="127" t="s">
        <v>139</v>
      </c>
      <c r="E315" s="10" t="s">
        <v>814</v>
      </c>
      <c r="F315" s="128" t="s">
        <v>1029</v>
      </c>
      <c r="G315" s="156"/>
      <c r="H315"/>
    </row>
    <row r="316" spans="1:8" ht="15" customHeight="1" x14ac:dyDescent="0.2">
      <c r="A316" s="107">
        <v>312</v>
      </c>
      <c r="B316" s="108" t="s">
        <v>367</v>
      </c>
      <c r="C316" s="110" t="s">
        <v>368</v>
      </c>
      <c r="D316" s="127" t="s">
        <v>1</v>
      </c>
      <c r="E316" s="10" t="s">
        <v>812</v>
      </c>
      <c r="F316" s="128" t="s">
        <v>707</v>
      </c>
      <c r="G316" s="156"/>
      <c r="H316"/>
    </row>
    <row r="317" spans="1:8" ht="15" customHeight="1" x14ac:dyDescent="0.2">
      <c r="A317" s="107">
        <v>313</v>
      </c>
      <c r="B317" s="108" t="s">
        <v>153</v>
      </c>
      <c r="C317" s="110" t="s">
        <v>521</v>
      </c>
      <c r="D317" s="127" t="s">
        <v>1</v>
      </c>
      <c r="E317" s="10" t="s">
        <v>847</v>
      </c>
      <c r="F317" s="128" t="s">
        <v>1029</v>
      </c>
      <c r="G317" s="156"/>
      <c r="H317"/>
    </row>
    <row r="318" spans="1:8" ht="15" customHeight="1" x14ac:dyDescent="0.2">
      <c r="A318" s="107">
        <v>314</v>
      </c>
      <c r="B318" s="108" t="s">
        <v>369</v>
      </c>
      <c r="C318" s="110" t="s">
        <v>370</v>
      </c>
      <c r="D318" s="127" t="s">
        <v>229</v>
      </c>
      <c r="E318" s="10" t="s">
        <v>801</v>
      </c>
      <c r="F318" s="128" t="s">
        <v>802</v>
      </c>
      <c r="G318" s="156"/>
      <c r="H318"/>
    </row>
    <row r="319" spans="1:8" ht="15" customHeight="1" x14ac:dyDescent="0.2">
      <c r="A319" s="107">
        <v>315</v>
      </c>
      <c r="B319" s="108" t="s">
        <v>217</v>
      </c>
      <c r="C319" s="110" t="s">
        <v>371</v>
      </c>
      <c r="D319" s="127" t="s">
        <v>1</v>
      </c>
      <c r="E319" s="10" t="s">
        <v>794</v>
      </c>
      <c r="F319" s="128" t="s">
        <v>815</v>
      </c>
      <c r="G319" s="156"/>
      <c r="H319"/>
    </row>
    <row r="320" spans="1:8" ht="15" customHeight="1" x14ac:dyDescent="0.2">
      <c r="A320" s="107">
        <v>316</v>
      </c>
      <c r="B320" s="108" t="s">
        <v>372</v>
      </c>
      <c r="C320" s="110" t="s">
        <v>373</v>
      </c>
      <c r="D320" s="127" t="s">
        <v>1</v>
      </c>
      <c r="E320" s="10" t="s">
        <v>843</v>
      </c>
      <c r="F320" s="128" t="s">
        <v>844</v>
      </c>
      <c r="G320" s="156"/>
      <c r="H320"/>
    </row>
    <row r="321" spans="1:8" ht="15" customHeight="1" x14ac:dyDescent="0.2">
      <c r="A321" s="107">
        <v>317</v>
      </c>
      <c r="B321" s="108" t="s">
        <v>374</v>
      </c>
      <c r="C321" s="110" t="s">
        <v>375</v>
      </c>
      <c r="D321" s="127" t="s">
        <v>152</v>
      </c>
      <c r="E321" s="10" t="s">
        <v>838</v>
      </c>
      <c r="F321" s="128" t="s">
        <v>1</v>
      </c>
      <c r="G321" s="156"/>
      <c r="H321"/>
    </row>
    <row r="322" spans="1:8" ht="15" customHeight="1" x14ac:dyDescent="0.2">
      <c r="A322" s="107">
        <v>318</v>
      </c>
      <c r="B322" s="108" t="s">
        <v>218</v>
      </c>
      <c r="C322" s="110" t="s">
        <v>376</v>
      </c>
      <c r="D322" s="127" t="s">
        <v>1</v>
      </c>
      <c r="E322" s="10" t="s">
        <v>794</v>
      </c>
      <c r="F322" s="128" t="s">
        <v>815</v>
      </c>
      <c r="G322" s="156"/>
      <c r="H322"/>
    </row>
    <row r="323" spans="1:8" ht="15" customHeight="1" x14ac:dyDescent="0.2">
      <c r="A323" s="107">
        <v>319</v>
      </c>
      <c r="B323" s="108" t="s">
        <v>377</v>
      </c>
      <c r="C323" s="110" t="s">
        <v>378</v>
      </c>
      <c r="D323" s="127" t="s">
        <v>1</v>
      </c>
      <c r="E323" s="10" t="s">
        <v>807</v>
      </c>
      <c r="F323" s="128" t="s">
        <v>705</v>
      </c>
      <c r="G323" s="156"/>
      <c r="H323"/>
    </row>
    <row r="324" spans="1:8" ht="15" customHeight="1" x14ac:dyDescent="0.2">
      <c r="A324" s="107">
        <v>320</v>
      </c>
      <c r="B324" s="108" t="s">
        <v>379</v>
      </c>
      <c r="C324" s="110" t="s">
        <v>380</v>
      </c>
      <c r="D324" s="127" t="s">
        <v>724</v>
      </c>
      <c r="E324" s="10" t="s">
        <v>819</v>
      </c>
      <c r="F324" s="128" t="s">
        <v>820</v>
      </c>
      <c r="G324" s="156"/>
      <c r="H324"/>
    </row>
    <row r="325" spans="1:8" ht="15" customHeight="1" x14ac:dyDescent="0.2">
      <c r="A325" s="107">
        <v>321</v>
      </c>
      <c r="B325" s="108" t="s">
        <v>381</v>
      </c>
      <c r="C325" s="110" t="s">
        <v>588</v>
      </c>
      <c r="D325" s="127" t="s">
        <v>72</v>
      </c>
      <c r="E325" s="10" t="s">
        <v>786</v>
      </c>
      <c r="F325" s="128" t="s">
        <v>1</v>
      </c>
      <c r="G325" s="156"/>
      <c r="H325"/>
    </row>
    <row r="326" spans="1:8" ht="15" customHeight="1" x14ac:dyDescent="0.2">
      <c r="A326" s="107">
        <v>322</v>
      </c>
      <c r="B326" s="108" t="s">
        <v>589</v>
      </c>
      <c r="C326" s="110" t="s">
        <v>590</v>
      </c>
      <c r="D326" s="127" t="s">
        <v>724</v>
      </c>
      <c r="E326" s="10" t="s">
        <v>819</v>
      </c>
      <c r="F326" s="128" t="s">
        <v>820</v>
      </c>
      <c r="G326" s="156"/>
      <c r="H326"/>
    </row>
    <row r="327" spans="1:8" ht="15" customHeight="1" x14ac:dyDescent="0.2">
      <c r="A327" s="107">
        <v>323</v>
      </c>
      <c r="B327" s="108" t="s">
        <v>591</v>
      </c>
      <c r="C327" s="110" t="s">
        <v>592</v>
      </c>
      <c r="D327" s="127" t="s">
        <v>86</v>
      </c>
      <c r="E327" s="10" t="s">
        <v>794</v>
      </c>
      <c r="F327" s="128" t="s">
        <v>795</v>
      </c>
      <c r="G327" s="156"/>
      <c r="H327"/>
    </row>
    <row r="328" spans="1:8" ht="15" customHeight="1" x14ac:dyDescent="0.2">
      <c r="A328" s="107">
        <v>324</v>
      </c>
      <c r="B328" s="108" t="s">
        <v>593</v>
      </c>
      <c r="C328" s="110" t="s">
        <v>594</v>
      </c>
      <c r="D328" s="127" t="s">
        <v>729</v>
      </c>
      <c r="E328" s="10" t="s">
        <v>810</v>
      </c>
      <c r="F328" s="128" t="s">
        <v>811</v>
      </c>
      <c r="G328" s="156"/>
      <c r="H328"/>
    </row>
    <row r="329" spans="1:8" ht="15" customHeight="1" x14ac:dyDescent="0.2">
      <c r="A329" s="107">
        <v>325</v>
      </c>
      <c r="B329" s="108" t="s">
        <v>595</v>
      </c>
      <c r="C329" s="110" t="s">
        <v>596</v>
      </c>
      <c r="D329" s="127" t="s">
        <v>724</v>
      </c>
      <c r="E329" s="10" t="s">
        <v>819</v>
      </c>
      <c r="F329" s="128" t="s">
        <v>820</v>
      </c>
      <c r="G329" s="156"/>
      <c r="H329"/>
    </row>
    <row r="330" spans="1:8" ht="15" customHeight="1" x14ac:dyDescent="0.2">
      <c r="A330" s="107">
        <v>326</v>
      </c>
      <c r="B330" s="108" t="s">
        <v>219</v>
      </c>
      <c r="C330" s="110" t="s">
        <v>597</v>
      </c>
      <c r="D330" s="129" t="s">
        <v>1</v>
      </c>
      <c r="E330" s="130" t="s">
        <v>831</v>
      </c>
      <c r="F330" s="131" t="s">
        <v>832</v>
      </c>
      <c r="G330" s="156"/>
      <c r="H330"/>
    </row>
    <row r="331" spans="1:8" x14ac:dyDescent="0.2">
      <c r="A331" s="112">
        <v>327</v>
      </c>
      <c r="B331" s="113" t="s">
        <v>220</v>
      </c>
      <c r="C331" s="112" t="s">
        <v>598</v>
      </c>
      <c r="D331" s="690"/>
      <c r="E331" s="691"/>
      <c r="F331" s="692"/>
      <c r="H331" s="158"/>
    </row>
    <row r="332" spans="1:8" x14ac:dyDescent="0.2">
      <c r="D332" s="693"/>
      <c r="E332" s="694"/>
      <c r="F332" s="695"/>
      <c r="G332" s="116"/>
      <c r="H332" s="159"/>
    </row>
    <row r="333" spans="1:8" x14ac:dyDescent="0.2">
      <c r="C333" s="115" t="s">
        <v>956</v>
      </c>
      <c r="D333" s="94" t="s">
        <v>298</v>
      </c>
      <c r="E333" s="94" t="s">
        <v>298</v>
      </c>
      <c r="F333" s="94" t="s">
        <v>298</v>
      </c>
      <c r="G333" s="93"/>
    </row>
    <row r="334" spans="1:8" x14ac:dyDescent="0.2">
      <c r="D334" s="62"/>
      <c r="E334" s="62"/>
      <c r="F334" s="62"/>
    </row>
  </sheetData>
  <mergeCells count="2">
    <mergeCell ref="D331:F331"/>
    <mergeCell ref="D332:F332"/>
  </mergeCells>
  <phoneticPr fontId="3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351"/>
  <sheetViews>
    <sheetView workbookViewId="0">
      <selection activeCell="B3" sqref="B3"/>
    </sheetView>
  </sheetViews>
  <sheetFormatPr defaultRowHeight="12.75" x14ac:dyDescent="0.2"/>
  <cols>
    <col min="1" max="1" width="12.42578125" style="115" customWidth="1"/>
    <col min="2" max="2" width="6.42578125" style="114" customWidth="1"/>
  </cols>
  <sheetData>
    <row r="1" spans="1:2" x14ac:dyDescent="0.2">
      <c r="A1" s="92"/>
      <c r="B1" s="90"/>
    </row>
    <row r="2" spans="1:2" x14ac:dyDescent="0.2">
      <c r="A2" s="98" t="s">
        <v>509</v>
      </c>
      <c r="B2" s="96" t="s">
        <v>508</v>
      </c>
    </row>
    <row r="3" spans="1:2" x14ac:dyDescent="0.2">
      <c r="A3" s="102"/>
      <c r="B3" s="100"/>
    </row>
    <row r="4" spans="1:2" x14ac:dyDescent="0.2">
      <c r="A4" s="105"/>
      <c r="B4" s="103"/>
    </row>
    <row r="5" spans="1:2" x14ac:dyDescent="0.2">
      <c r="A5" s="109" t="s">
        <v>754</v>
      </c>
      <c r="B5" s="107">
        <v>1</v>
      </c>
    </row>
    <row r="6" spans="1:2" x14ac:dyDescent="0.2">
      <c r="A6" s="110" t="s">
        <v>756</v>
      </c>
      <c r="B6" s="107">
        <v>2</v>
      </c>
    </row>
    <row r="7" spans="1:2" x14ac:dyDescent="0.2">
      <c r="A7" s="110" t="s">
        <v>758</v>
      </c>
      <c r="B7" s="107">
        <v>3</v>
      </c>
    </row>
    <row r="8" spans="1:2" x14ac:dyDescent="0.2">
      <c r="A8" s="110" t="s">
        <v>760</v>
      </c>
      <c r="B8" s="107">
        <v>4</v>
      </c>
    </row>
    <row r="9" spans="1:2" x14ac:dyDescent="0.2">
      <c r="A9" s="110" t="s">
        <v>762</v>
      </c>
      <c r="B9" s="107">
        <v>5</v>
      </c>
    </row>
    <row r="10" spans="1:2" x14ac:dyDescent="0.2">
      <c r="A10" s="110" t="s">
        <v>764</v>
      </c>
      <c r="B10" s="107">
        <v>6</v>
      </c>
    </row>
    <row r="11" spans="1:2" x14ac:dyDescent="0.2">
      <c r="A11" s="110" t="s">
        <v>766</v>
      </c>
      <c r="B11" s="107">
        <v>7</v>
      </c>
    </row>
    <row r="12" spans="1:2" x14ac:dyDescent="0.2">
      <c r="A12" s="110" t="s">
        <v>768</v>
      </c>
      <c r="B12" s="107">
        <v>8</v>
      </c>
    </row>
    <row r="13" spans="1:2" x14ac:dyDescent="0.2">
      <c r="A13" s="110" t="s">
        <v>769</v>
      </c>
      <c r="B13" s="107">
        <v>9</v>
      </c>
    </row>
    <row r="14" spans="1:2" x14ac:dyDescent="0.2">
      <c r="A14" s="110" t="s">
        <v>771</v>
      </c>
      <c r="B14" s="107">
        <v>10</v>
      </c>
    </row>
    <row r="15" spans="1:2" x14ac:dyDescent="0.2">
      <c r="A15" s="110" t="s">
        <v>773</v>
      </c>
      <c r="B15" s="107">
        <v>11</v>
      </c>
    </row>
    <row r="16" spans="1:2" x14ac:dyDescent="0.2">
      <c r="A16" s="110" t="s">
        <v>775</v>
      </c>
      <c r="B16" s="107">
        <v>12</v>
      </c>
    </row>
    <row r="17" spans="1:2" x14ac:dyDescent="0.2">
      <c r="A17" s="110" t="s">
        <v>777</v>
      </c>
      <c r="B17" s="107">
        <v>13</v>
      </c>
    </row>
    <row r="18" spans="1:2" x14ac:dyDescent="0.2">
      <c r="A18" s="110" t="s">
        <v>778</v>
      </c>
      <c r="B18" s="107">
        <v>14</v>
      </c>
    </row>
    <row r="19" spans="1:2" x14ac:dyDescent="0.2">
      <c r="A19" s="110" t="s">
        <v>313</v>
      </c>
      <c r="B19" s="107">
        <v>15</v>
      </c>
    </row>
    <row r="20" spans="1:2" x14ac:dyDescent="0.2">
      <c r="A20" s="110" t="s">
        <v>314</v>
      </c>
      <c r="B20" s="107">
        <v>16</v>
      </c>
    </row>
    <row r="21" spans="1:2" x14ac:dyDescent="0.2">
      <c r="A21" s="110" t="s">
        <v>513</v>
      </c>
      <c r="B21" s="107">
        <v>17</v>
      </c>
    </row>
    <row r="22" spans="1:2" x14ac:dyDescent="0.2">
      <c r="A22" s="110" t="s">
        <v>317</v>
      </c>
      <c r="B22" s="107">
        <v>18</v>
      </c>
    </row>
    <row r="23" spans="1:2" x14ac:dyDescent="0.2">
      <c r="A23" s="110" t="s">
        <v>319</v>
      </c>
      <c r="B23" s="107">
        <v>19</v>
      </c>
    </row>
    <row r="24" spans="1:2" x14ac:dyDescent="0.2">
      <c r="A24" s="110" t="s">
        <v>321</v>
      </c>
      <c r="B24" s="107">
        <v>20</v>
      </c>
    </row>
    <row r="25" spans="1:2" x14ac:dyDescent="0.2">
      <c r="A25" s="110" t="s">
        <v>322</v>
      </c>
      <c r="B25" s="107">
        <v>21</v>
      </c>
    </row>
    <row r="26" spans="1:2" x14ac:dyDescent="0.2">
      <c r="A26" s="110" t="s">
        <v>323</v>
      </c>
      <c r="B26" s="107">
        <v>22</v>
      </c>
    </row>
    <row r="27" spans="1:2" x14ac:dyDescent="0.2">
      <c r="A27" s="110" t="s">
        <v>463</v>
      </c>
      <c r="B27" s="107">
        <v>23</v>
      </c>
    </row>
    <row r="28" spans="1:2" x14ac:dyDescent="0.2">
      <c r="A28" s="110" t="s">
        <v>465</v>
      </c>
      <c r="B28" s="107">
        <v>24</v>
      </c>
    </row>
    <row r="29" spans="1:2" x14ac:dyDescent="0.2">
      <c r="A29" s="110" t="s">
        <v>467</v>
      </c>
      <c r="B29" s="107">
        <v>25</v>
      </c>
    </row>
    <row r="30" spans="1:2" x14ac:dyDescent="0.2">
      <c r="A30" s="110" t="s">
        <v>468</v>
      </c>
      <c r="B30" s="107">
        <v>26</v>
      </c>
    </row>
    <row r="31" spans="1:2" x14ac:dyDescent="0.2">
      <c r="A31" s="110" t="s">
        <v>469</v>
      </c>
      <c r="B31" s="107">
        <v>27</v>
      </c>
    </row>
    <row r="32" spans="1:2" x14ac:dyDescent="0.2">
      <c r="A32" s="110" t="s">
        <v>471</v>
      </c>
      <c r="B32" s="107">
        <v>28</v>
      </c>
    </row>
    <row r="33" spans="1:2" x14ac:dyDescent="0.2">
      <c r="A33" s="110" t="s">
        <v>473</v>
      </c>
      <c r="B33" s="107">
        <v>29</v>
      </c>
    </row>
    <row r="34" spans="1:2" x14ac:dyDescent="0.2">
      <c r="A34" s="110" t="s">
        <v>475</v>
      </c>
      <c r="B34" s="107">
        <v>30</v>
      </c>
    </row>
    <row r="35" spans="1:2" x14ac:dyDescent="0.2">
      <c r="A35" s="110" t="s">
        <v>477</v>
      </c>
      <c r="B35" s="107">
        <v>31</v>
      </c>
    </row>
    <row r="36" spans="1:2" x14ac:dyDescent="0.2">
      <c r="A36" s="110" t="s">
        <v>479</v>
      </c>
      <c r="B36" s="107">
        <v>32</v>
      </c>
    </row>
    <row r="37" spans="1:2" x14ac:dyDescent="0.2">
      <c r="A37" s="110" t="s">
        <v>480</v>
      </c>
      <c r="B37" s="107">
        <v>33</v>
      </c>
    </row>
    <row r="38" spans="1:2" x14ac:dyDescent="0.2">
      <c r="A38" s="110" t="s">
        <v>481</v>
      </c>
      <c r="B38" s="107">
        <v>34</v>
      </c>
    </row>
    <row r="39" spans="1:2" x14ac:dyDescent="0.2">
      <c r="A39" s="110" t="s">
        <v>483</v>
      </c>
      <c r="B39" s="107">
        <v>35</v>
      </c>
    </row>
    <row r="40" spans="1:2" x14ac:dyDescent="0.2">
      <c r="A40" s="110" t="s">
        <v>485</v>
      </c>
      <c r="B40" s="107">
        <v>36</v>
      </c>
    </row>
    <row r="41" spans="1:2" x14ac:dyDescent="0.2">
      <c r="A41" s="110" t="s">
        <v>487</v>
      </c>
      <c r="B41" s="107">
        <v>37</v>
      </c>
    </row>
    <row r="42" spans="1:2" x14ac:dyDescent="0.2">
      <c r="A42" s="110" t="s">
        <v>489</v>
      </c>
      <c r="B42" s="107">
        <v>38</v>
      </c>
    </row>
    <row r="43" spans="1:2" x14ac:dyDescent="0.2">
      <c r="A43" s="110" t="s">
        <v>491</v>
      </c>
      <c r="B43" s="107">
        <v>39</v>
      </c>
    </row>
    <row r="44" spans="1:2" x14ac:dyDescent="0.2">
      <c r="A44" s="110" t="s">
        <v>493</v>
      </c>
      <c r="B44" s="107">
        <v>40</v>
      </c>
    </row>
    <row r="45" spans="1:2" x14ac:dyDescent="0.2">
      <c r="A45" s="110" t="s">
        <v>495</v>
      </c>
      <c r="B45" s="107">
        <v>41</v>
      </c>
    </row>
    <row r="46" spans="1:2" x14ac:dyDescent="0.2">
      <c r="A46" s="110" t="s">
        <v>497</v>
      </c>
      <c r="B46" s="107">
        <v>42</v>
      </c>
    </row>
    <row r="47" spans="1:2" x14ac:dyDescent="0.2">
      <c r="A47" s="110" t="s">
        <v>499</v>
      </c>
      <c r="B47" s="107">
        <v>43</v>
      </c>
    </row>
    <row r="48" spans="1:2" x14ac:dyDescent="0.2">
      <c r="A48" s="110" t="s">
        <v>501</v>
      </c>
      <c r="B48" s="107">
        <v>44</v>
      </c>
    </row>
    <row r="49" spans="1:2" x14ac:dyDescent="0.2">
      <c r="A49" s="110" t="s">
        <v>503</v>
      </c>
      <c r="B49" s="107">
        <v>45</v>
      </c>
    </row>
    <row r="50" spans="1:2" x14ac:dyDescent="0.2">
      <c r="A50" s="110" t="s">
        <v>505</v>
      </c>
      <c r="B50" s="107">
        <v>46</v>
      </c>
    </row>
    <row r="51" spans="1:2" x14ac:dyDescent="0.2">
      <c r="A51" s="110" t="s">
        <v>507</v>
      </c>
      <c r="B51" s="107">
        <v>47</v>
      </c>
    </row>
    <row r="52" spans="1:2" x14ac:dyDescent="0.2">
      <c r="A52" s="110" t="s">
        <v>300</v>
      </c>
      <c r="B52" s="107">
        <v>48</v>
      </c>
    </row>
    <row r="53" spans="1:2" x14ac:dyDescent="0.2">
      <c r="A53" s="110" t="s">
        <v>514</v>
      </c>
      <c r="B53" s="107">
        <v>49</v>
      </c>
    </row>
    <row r="54" spans="1:2" x14ac:dyDescent="0.2">
      <c r="A54" s="110" t="s">
        <v>302</v>
      </c>
      <c r="B54" s="107">
        <v>50</v>
      </c>
    </row>
    <row r="55" spans="1:2" x14ac:dyDescent="0.2">
      <c r="A55" s="110" t="s">
        <v>304</v>
      </c>
      <c r="B55" s="107">
        <v>51</v>
      </c>
    </row>
    <row r="56" spans="1:2" x14ac:dyDescent="0.2">
      <c r="A56" s="110" t="s">
        <v>306</v>
      </c>
      <c r="B56" s="107">
        <v>52</v>
      </c>
    </row>
    <row r="57" spans="1:2" x14ac:dyDescent="0.2">
      <c r="A57" s="110" t="s">
        <v>385</v>
      </c>
      <c r="B57" s="107">
        <v>53</v>
      </c>
    </row>
    <row r="58" spans="1:2" x14ac:dyDescent="0.2">
      <c r="A58" s="110" t="s">
        <v>515</v>
      </c>
      <c r="B58" s="107">
        <v>54</v>
      </c>
    </row>
    <row r="59" spans="1:2" x14ac:dyDescent="0.2">
      <c r="A59" s="110" t="s">
        <v>516</v>
      </c>
      <c r="B59" s="107">
        <v>55</v>
      </c>
    </row>
    <row r="60" spans="1:2" x14ac:dyDescent="0.2">
      <c r="A60" s="110" t="s">
        <v>387</v>
      </c>
      <c r="B60" s="107">
        <v>56</v>
      </c>
    </row>
    <row r="61" spans="1:2" x14ac:dyDescent="0.2">
      <c r="A61" s="110" t="s">
        <v>389</v>
      </c>
      <c r="B61" s="107">
        <v>57</v>
      </c>
    </row>
    <row r="62" spans="1:2" x14ac:dyDescent="0.2">
      <c r="A62" s="110" t="s">
        <v>391</v>
      </c>
      <c r="B62" s="107">
        <v>58</v>
      </c>
    </row>
    <row r="63" spans="1:2" x14ac:dyDescent="0.2">
      <c r="A63" s="110" t="s">
        <v>393</v>
      </c>
      <c r="B63" s="107">
        <v>59</v>
      </c>
    </row>
    <row r="64" spans="1:2" x14ac:dyDescent="0.2">
      <c r="A64" s="110" t="s">
        <v>395</v>
      </c>
      <c r="B64" s="107">
        <v>60</v>
      </c>
    </row>
    <row r="65" spans="1:2" x14ac:dyDescent="0.2">
      <c r="A65" s="110" t="s">
        <v>397</v>
      </c>
      <c r="B65" s="107">
        <v>61</v>
      </c>
    </row>
    <row r="66" spans="1:2" x14ac:dyDescent="0.2">
      <c r="A66" s="110" t="s">
        <v>399</v>
      </c>
      <c r="B66" s="107">
        <v>62</v>
      </c>
    </row>
    <row r="67" spans="1:2" x14ac:dyDescent="0.2">
      <c r="A67" s="110" t="s">
        <v>401</v>
      </c>
      <c r="B67" s="107">
        <v>63</v>
      </c>
    </row>
    <row r="68" spans="1:2" x14ac:dyDescent="0.2">
      <c r="A68" s="110" t="s">
        <v>403</v>
      </c>
      <c r="B68" s="107">
        <v>64</v>
      </c>
    </row>
    <row r="69" spans="1:2" x14ac:dyDescent="0.2">
      <c r="A69" s="110" t="s">
        <v>517</v>
      </c>
      <c r="B69" s="107">
        <v>65</v>
      </c>
    </row>
    <row r="70" spans="1:2" x14ac:dyDescent="0.2">
      <c r="A70" s="110" t="s">
        <v>405</v>
      </c>
      <c r="B70" s="107">
        <v>66</v>
      </c>
    </row>
    <row r="71" spans="1:2" x14ac:dyDescent="0.2">
      <c r="A71" s="110" t="s">
        <v>407</v>
      </c>
      <c r="B71" s="107">
        <v>67</v>
      </c>
    </row>
    <row r="72" spans="1:2" x14ac:dyDescent="0.2">
      <c r="A72" s="110" t="s">
        <v>409</v>
      </c>
      <c r="B72" s="107">
        <v>68</v>
      </c>
    </row>
    <row r="73" spans="1:2" x14ac:dyDescent="0.2">
      <c r="A73" s="110" t="s">
        <v>411</v>
      </c>
      <c r="B73" s="107">
        <v>69</v>
      </c>
    </row>
    <row r="74" spans="1:2" x14ac:dyDescent="0.2">
      <c r="A74" s="110" t="s">
        <v>413</v>
      </c>
      <c r="B74" s="107">
        <v>70</v>
      </c>
    </row>
    <row r="75" spans="1:2" x14ac:dyDescent="0.2">
      <c r="A75" s="110" t="s">
        <v>415</v>
      </c>
      <c r="B75" s="107">
        <v>71</v>
      </c>
    </row>
    <row r="76" spans="1:2" x14ac:dyDescent="0.2">
      <c r="A76" s="110" t="s">
        <v>416</v>
      </c>
      <c r="B76" s="107">
        <v>72</v>
      </c>
    </row>
    <row r="77" spans="1:2" x14ac:dyDescent="0.2">
      <c r="A77" s="110" t="s">
        <v>418</v>
      </c>
      <c r="B77" s="107">
        <v>73</v>
      </c>
    </row>
    <row r="78" spans="1:2" x14ac:dyDescent="0.2">
      <c r="A78" s="110" t="s">
        <v>420</v>
      </c>
      <c r="B78" s="107">
        <v>74</v>
      </c>
    </row>
    <row r="79" spans="1:2" x14ac:dyDescent="0.2">
      <c r="A79" s="110" t="s">
        <v>421</v>
      </c>
      <c r="B79" s="107">
        <v>75</v>
      </c>
    </row>
    <row r="80" spans="1:2" x14ac:dyDescent="0.2">
      <c r="A80" s="110" t="s">
        <v>423</v>
      </c>
      <c r="B80" s="107">
        <v>76</v>
      </c>
    </row>
    <row r="81" spans="1:2" x14ac:dyDescent="0.2">
      <c r="A81" s="110" t="s">
        <v>425</v>
      </c>
      <c r="B81" s="107">
        <v>77</v>
      </c>
    </row>
    <row r="82" spans="1:2" x14ac:dyDescent="0.2">
      <c r="A82" s="110" t="s">
        <v>427</v>
      </c>
      <c r="B82" s="107">
        <v>78</v>
      </c>
    </row>
    <row r="83" spans="1:2" x14ac:dyDescent="0.2">
      <c r="A83" s="110" t="s">
        <v>429</v>
      </c>
      <c r="B83" s="107">
        <v>79</v>
      </c>
    </row>
    <row r="84" spans="1:2" x14ac:dyDescent="0.2">
      <c r="A84" s="110" t="s">
        <v>518</v>
      </c>
      <c r="B84" s="107">
        <v>80</v>
      </c>
    </row>
    <row r="85" spans="1:2" x14ac:dyDescent="0.2">
      <c r="A85" s="110" t="s">
        <v>432</v>
      </c>
      <c r="B85" s="107">
        <v>81</v>
      </c>
    </row>
    <row r="86" spans="1:2" x14ac:dyDescent="0.2">
      <c r="A86" s="110" t="s">
        <v>434</v>
      </c>
      <c r="B86" s="107">
        <v>82</v>
      </c>
    </row>
    <row r="87" spans="1:2" x14ac:dyDescent="0.2">
      <c r="A87" s="110" t="s">
        <v>436</v>
      </c>
      <c r="B87" s="107">
        <v>83</v>
      </c>
    </row>
    <row r="88" spans="1:2" x14ac:dyDescent="0.2">
      <c r="A88" s="110" t="s">
        <v>438</v>
      </c>
      <c r="B88" s="107">
        <v>84</v>
      </c>
    </row>
    <row r="89" spans="1:2" x14ac:dyDescent="0.2">
      <c r="A89" s="110" t="s">
        <v>440</v>
      </c>
      <c r="B89" s="107">
        <v>85</v>
      </c>
    </row>
    <row r="90" spans="1:2" x14ac:dyDescent="0.2">
      <c r="A90" s="110" t="s">
        <v>442</v>
      </c>
      <c r="B90" s="107">
        <v>86</v>
      </c>
    </row>
    <row r="91" spans="1:2" x14ac:dyDescent="0.2">
      <c r="A91" s="110" t="s">
        <v>444</v>
      </c>
      <c r="B91" s="107">
        <v>87</v>
      </c>
    </row>
    <row r="92" spans="1:2" x14ac:dyDescent="0.2">
      <c r="A92" s="110" t="s">
        <v>446</v>
      </c>
      <c r="B92" s="107">
        <v>88</v>
      </c>
    </row>
    <row r="93" spans="1:2" x14ac:dyDescent="0.2">
      <c r="A93" s="110" t="s">
        <v>447</v>
      </c>
      <c r="B93" s="107">
        <v>89</v>
      </c>
    </row>
    <row r="94" spans="1:2" x14ac:dyDescent="0.2">
      <c r="A94" s="110" t="s">
        <v>449</v>
      </c>
      <c r="B94" s="107">
        <v>90</v>
      </c>
    </row>
    <row r="95" spans="1:2" x14ac:dyDescent="0.2">
      <c r="A95" s="110" t="s">
        <v>451</v>
      </c>
      <c r="B95" s="107">
        <v>91</v>
      </c>
    </row>
    <row r="96" spans="1:2" x14ac:dyDescent="0.2">
      <c r="A96" s="110" t="s">
        <v>453</v>
      </c>
      <c r="B96" s="107">
        <v>92</v>
      </c>
    </row>
    <row r="97" spans="1:2" x14ac:dyDescent="0.2">
      <c r="A97" s="110" t="s">
        <v>455</v>
      </c>
      <c r="B97" s="107">
        <v>93</v>
      </c>
    </row>
    <row r="98" spans="1:2" x14ac:dyDescent="0.2">
      <c r="A98" s="110" t="s">
        <v>457</v>
      </c>
      <c r="B98" s="107">
        <v>94</v>
      </c>
    </row>
    <row r="99" spans="1:2" x14ac:dyDescent="0.2">
      <c r="A99" s="110" t="s">
        <v>459</v>
      </c>
      <c r="B99" s="107">
        <v>95</v>
      </c>
    </row>
    <row r="100" spans="1:2" x14ac:dyDescent="0.2">
      <c r="A100" s="110" t="s">
        <v>461</v>
      </c>
      <c r="B100" s="107">
        <v>96</v>
      </c>
    </row>
    <row r="101" spans="1:2" x14ac:dyDescent="0.2">
      <c r="A101" s="110" t="s">
        <v>166</v>
      </c>
      <c r="B101" s="107">
        <v>97</v>
      </c>
    </row>
    <row r="102" spans="1:2" x14ac:dyDescent="0.2">
      <c r="A102" s="110" t="s">
        <v>168</v>
      </c>
      <c r="B102" s="107">
        <v>98</v>
      </c>
    </row>
    <row r="103" spans="1:2" x14ac:dyDescent="0.2">
      <c r="A103" s="110" t="s">
        <v>170</v>
      </c>
      <c r="B103" s="107">
        <v>99</v>
      </c>
    </row>
    <row r="104" spans="1:2" x14ac:dyDescent="0.2">
      <c r="A104" s="110" t="s">
        <v>172</v>
      </c>
      <c r="B104" s="107">
        <v>100</v>
      </c>
    </row>
    <row r="105" spans="1:2" x14ac:dyDescent="0.2">
      <c r="A105" s="110" t="s">
        <v>174</v>
      </c>
      <c r="B105" s="107">
        <v>101</v>
      </c>
    </row>
    <row r="106" spans="1:2" x14ac:dyDescent="0.2">
      <c r="A106" s="110" t="s">
        <v>176</v>
      </c>
      <c r="B106" s="107">
        <v>102</v>
      </c>
    </row>
    <row r="107" spans="1:2" x14ac:dyDescent="0.2">
      <c r="A107" s="110" t="s">
        <v>178</v>
      </c>
      <c r="B107" s="107">
        <v>103</v>
      </c>
    </row>
    <row r="108" spans="1:2" x14ac:dyDescent="0.2">
      <c r="A108" s="110" t="s">
        <v>180</v>
      </c>
      <c r="B108" s="107">
        <v>104</v>
      </c>
    </row>
    <row r="109" spans="1:2" x14ac:dyDescent="0.2">
      <c r="A109" s="110" t="s">
        <v>182</v>
      </c>
      <c r="B109" s="107">
        <v>105</v>
      </c>
    </row>
    <row r="110" spans="1:2" x14ac:dyDescent="0.2">
      <c r="A110" s="110" t="s">
        <v>184</v>
      </c>
      <c r="B110" s="107">
        <v>106</v>
      </c>
    </row>
    <row r="111" spans="1:2" x14ac:dyDescent="0.2">
      <c r="A111" s="110" t="s">
        <v>186</v>
      </c>
      <c r="B111" s="107">
        <v>107</v>
      </c>
    </row>
    <row r="112" spans="1:2" x14ac:dyDescent="0.2">
      <c r="A112" s="110" t="s">
        <v>188</v>
      </c>
      <c r="B112" s="107">
        <v>108</v>
      </c>
    </row>
    <row r="113" spans="1:2" x14ac:dyDescent="0.2">
      <c r="A113" s="110" t="s">
        <v>190</v>
      </c>
      <c r="B113" s="107">
        <v>109</v>
      </c>
    </row>
    <row r="114" spans="1:2" x14ac:dyDescent="0.2">
      <c r="A114" s="110" t="s">
        <v>192</v>
      </c>
      <c r="B114" s="107">
        <v>110</v>
      </c>
    </row>
    <row r="115" spans="1:2" x14ac:dyDescent="0.2">
      <c r="A115" s="110" t="s">
        <v>194</v>
      </c>
      <c r="B115" s="107">
        <v>111</v>
      </c>
    </row>
    <row r="116" spans="1:2" x14ac:dyDescent="0.2">
      <c r="A116" s="110" t="s">
        <v>731</v>
      </c>
      <c r="B116" s="107">
        <v>112</v>
      </c>
    </row>
    <row r="117" spans="1:2" x14ac:dyDescent="0.2">
      <c r="A117" s="110" t="s">
        <v>733</v>
      </c>
      <c r="B117" s="107">
        <v>113</v>
      </c>
    </row>
    <row r="118" spans="1:2" x14ac:dyDescent="0.2">
      <c r="A118" s="110" t="s">
        <v>734</v>
      </c>
      <c r="B118" s="107">
        <v>114</v>
      </c>
    </row>
    <row r="119" spans="1:2" x14ac:dyDescent="0.2">
      <c r="A119" s="110" t="s">
        <v>736</v>
      </c>
      <c r="B119" s="107">
        <v>115</v>
      </c>
    </row>
    <row r="120" spans="1:2" x14ac:dyDescent="0.2">
      <c r="A120" s="110" t="s">
        <v>737</v>
      </c>
      <c r="B120" s="107">
        <v>116</v>
      </c>
    </row>
    <row r="121" spans="1:2" x14ac:dyDescent="0.2">
      <c r="A121" s="110" t="s">
        <v>739</v>
      </c>
      <c r="B121" s="107">
        <v>117</v>
      </c>
    </row>
    <row r="122" spans="1:2" x14ac:dyDescent="0.2">
      <c r="A122" s="110" t="s">
        <v>741</v>
      </c>
      <c r="B122" s="107">
        <v>118</v>
      </c>
    </row>
    <row r="123" spans="1:2" x14ac:dyDescent="0.2">
      <c r="A123" s="110" t="s">
        <v>743</v>
      </c>
      <c r="B123" s="107">
        <v>119</v>
      </c>
    </row>
    <row r="124" spans="1:2" x14ac:dyDescent="0.2">
      <c r="A124" s="110" t="s">
        <v>745</v>
      </c>
      <c r="B124" s="107">
        <v>120</v>
      </c>
    </row>
    <row r="125" spans="1:2" x14ac:dyDescent="0.2">
      <c r="A125" s="110" t="s">
        <v>747</v>
      </c>
      <c r="B125" s="107">
        <v>121</v>
      </c>
    </row>
    <row r="126" spans="1:2" x14ac:dyDescent="0.2">
      <c r="A126" s="110" t="s">
        <v>749</v>
      </c>
      <c r="B126" s="107">
        <v>122</v>
      </c>
    </row>
    <row r="127" spans="1:2" x14ac:dyDescent="0.2">
      <c r="A127" s="110" t="s">
        <v>3</v>
      </c>
      <c r="B127" s="107">
        <v>123</v>
      </c>
    </row>
    <row r="128" spans="1:2" x14ac:dyDescent="0.2">
      <c r="A128" s="110" t="s">
        <v>5</v>
      </c>
      <c r="B128" s="107">
        <v>124</v>
      </c>
    </row>
    <row r="129" spans="1:2" x14ac:dyDescent="0.2">
      <c r="A129" s="110" t="s">
        <v>7</v>
      </c>
      <c r="B129" s="107">
        <v>125</v>
      </c>
    </row>
    <row r="130" spans="1:2" x14ac:dyDescent="0.2">
      <c r="A130" s="110" t="s">
        <v>9</v>
      </c>
      <c r="B130" s="107">
        <v>126</v>
      </c>
    </row>
    <row r="131" spans="1:2" x14ac:dyDescent="0.2">
      <c r="A131" s="110" t="s">
        <v>10</v>
      </c>
      <c r="B131" s="107">
        <v>127</v>
      </c>
    </row>
    <row r="132" spans="1:2" x14ac:dyDescent="0.2">
      <c r="A132" s="110" t="s">
        <v>12</v>
      </c>
      <c r="B132" s="107">
        <v>128</v>
      </c>
    </row>
    <row r="133" spans="1:2" x14ac:dyDescent="0.2">
      <c r="A133" s="110" t="s">
        <v>14</v>
      </c>
      <c r="B133" s="107">
        <v>129</v>
      </c>
    </row>
    <row r="134" spans="1:2" x14ac:dyDescent="0.2">
      <c r="A134" s="110" t="s">
        <v>16</v>
      </c>
      <c r="B134" s="107">
        <v>130</v>
      </c>
    </row>
    <row r="135" spans="1:2" x14ac:dyDescent="0.2">
      <c r="A135" s="110" t="s">
        <v>17</v>
      </c>
      <c r="B135" s="107">
        <v>131</v>
      </c>
    </row>
    <row r="136" spans="1:2" x14ac:dyDescent="0.2">
      <c r="A136" s="110" t="s">
        <v>19</v>
      </c>
      <c r="B136" s="107">
        <v>132</v>
      </c>
    </row>
    <row r="137" spans="1:2" x14ac:dyDescent="0.2">
      <c r="A137" s="110" t="s">
        <v>21</v>
      </c>
      <c r="B137" s="107">
        <v>133</v>
      </c>
    </row>
    <row r="138" spans="1:2" x14ac:dyDescent="0.2">
      <c r="A138" s="110" t="s">
        <v>23</v>
      </c>
      <c r="B138" s="107">
        <v>134</v>
      </c>
    </row>
    <row r="139" spans="1:2" x14ac:dyDescent="0.2">
      <c r="A139" s="110" t="s">
        <v>25</v>
      </c>
      <c r="B139" s="107">
        <v>135</v>
      </c>
    </row>
    <row r="140" spans="1:2" x14ac:dyDescent="0.2">
      <c r="A140" s="110" t="s">
        <v>27</v>
      </c>
      <c r="B140" s="107">
        <v>136</v>
      </c>
    </row>
    <row r="141" spans="1:2" x14ac:dyDescent="0.2">
      <c r="A141" s="110" t="s">
        <v>28</v>
      </c>
      <c r="B141" s="107">
        <v>137</v>
      </c>
    </row>
    <row r="142" spans="1:2" x14ac:dyDescent="0.2">
      <c r="A142" s="110" t="s">
        <v>30</v>
      </c>
      <c r="B142" s="107">
        <v>138</v>
      </c>
    </row>
    <row r="143" spans="1:2" x14ac:dyDescent="0.2">
      <c r="A143" s="110" t="s">
        <v>32</v>
      </c>
      <c r="B143" s="107">
        <v>139</v>
      </c>
    </row>
    <row r="144" spans="1:2" x14ac:dyDescent="0.2">
      <c r="A144" s="110" t="s">
        <v>88</v>
      </c>
      <c r="B144" s="107">
        <v>140</v>
      </c>
    </row>
    <row r="145" spans="1:2" x14ac:dyDescent="0.2">
      <c r="A145" s="110" t="s">
        <v>90</v>
      </c>
      <c r="B145" s="107">
        <v>141</v>
      </c>
    </row>
    <row r="146" spans="1:2" x14ac:dyDescent="0.2">
      <c r="A146" s="110" t="s">
        <v>91</v>
      </c>
      <c r="B146" s="107">
        <v>142</v>
      </c>
    </row>
    <row r="147" spans="1:2" x14ac:dyDescent="0.2">
      <c r="A147" s="110" t="s">
        <v>92</v>
      </c>
      <c r="B147" s="107">
        <v>143</v>
      </c>
    </row>
    <row r="148" spans="1:2" x14ac:dyDescent="0.2">
      <c r="A148" s="110" t="s">
        <v>93</v>
      </c>
      <c r="B148" s="107">
        <v>144</v>
      </c>
    </row>
    <row r="149" spans="1:2" x14ac:dyDescent="0.2">
      <c r="A149" s="110" t="s">
        <v>95</v>
      </c>
      <c r="B149" s="107">
        <v>145</v>
      </c>
    </row>
    <row r="150" spans="1:2" x14ac:dyDescent="0.2">
      <c r="A150" s="110" t="s">
        <v>97</v>
      </c>
      <c r="B150" s="107">
        <v>146</v>
      </c>
    </row>
    <row r="151" spans="1:2" x14ac:dyDescent="0.2">
      <c r="A151" s="110" t="s">
        <v>99</v>
      </c>
      <c r="B151" s="107">
        <v>147</v>
      </c>
    </row>
    <row r="152" spans="1:2" x14ac:dyDescent="0.2">
      <c r="A152" s="110" t="s">
        <v>101</v>
      </c>
      <c r="B152" s="107">
        <v>148</v>
      </c>
    </row>
    <row r="153" spans="1:2" x14ac:dyDescent="0.2">
      <c r="A153" s="110" t="s">
        <v>103</v>
      </c>
      <c r="B153" s="107">
        <v>149</v>
      </c>
    </row>
    <row r="154" spans="1:2" x14ac:dyDescent="0.2">
      <c r="A154" s="110" t="s">
        <v>104</v>
      </c>
      <c r="B154" s="107">
        <v>150</v>
      </c>
    </row>
    <row r="155" spans="1:2" x14ac:dyDescent="0.2">
      <c r="A155" s="110" t="s">
        <v>106</v>
      </c>
      <c r="B155" s="107">
        <v>151</v>
      </c>
    </row>
    <row r="156" spans="1:2" x14ac:dyDescent="0.2">
      <c r="A156" s="110" t="s">
        <v>108</v>
      </c>
      <c r="B156" s="107">
        <v>152</v>
      </c>
    </row>
    <row r="157" spans="1:2" x14ac:dyDescent="0.2">
      <c r="A157" s="110" t="s">
        <v>110</v>
      </c>
      <c r="B157" s="107">
        <v>153</v>
      </c>
    </row>
    <row r="158" spans="1:2" x14ac:dyDescent="0.2">
      <c r="A158" s="110" t="s">
        <v>112</v>
      </c>
      <c r="B158" s="107">
        <v>154</v>
      </c>
    </row>
    <row r="159" spans="1:2" x14ac:dyDescent="0.2">
      <c r="A159" s="110" t="s">
        <v>114</v>
      </c>
      <c r="B159" s="107">
        <v>155</v>
      </c>
    </row>
    <row r="160" spans="1:2" x14ac:dyDescent="0.2">
      <c r="A160" s="110" t="s">
        <v>115</v>
      </c>
      <c r="B160" s="107">
        <v>156</v>
      </c>
    </row>
    <row r="161" spans="1:2" x14ac:dyDescent="0.2">
      <c r="A161" s="110" t="s">
        <v>117</v>
      </c>
      <c r="B161" s="107">
        <v>157</v>
      </c>
    </row>
    <row r="162" spans="1:2" x14ac:dyDescent="0.2">
      <c r="A162" s="110" t="s">
        <v>119</v>
      </c>
      <c r="B162" s="107">
        <v>158</v>
      </c>
    </row>
    <row r="163" spans="1:2" x14ac:dyDescent="0.2">
      <c r="A163" s="110" t="s">
        <v>121</v>
      </c>
      <c r="B163" s="107">
        <v>159</v>
      </c>
    </row>
    <row r="164" spans="1:2" x14ac:dyDescent="0.2">
      <c r="A164" s="110" t="s">
        <v>123</v>
      </c>
      <c r="B164" s="107">
        <v>160</v>
      </c>
    </row>
    <row r="165" spans="1:2" x14ac:dyDescent="0.2">
      <c r="A165" s="110" t="s">
        <v>125</v>
      </c>
      <c r="B165" s="107">
        <v>161</v>
      </c>
    </row>
    <row r="166" spans="1:2" x14ac:dyDescent="0.2">
      <c r="A166" s="110" t="s">
        <v>126</v>
      </c>
      <c r="B166" s="107">
        <v>162</v>
      </c>
    </row>
    <row r="167" spans="1:2" x14ac:dyDescent="0.2">
      <c r="A167" s="110" t="s">
        <v>128</v>
      </c>
      <c r="B167" s="107">
        <v>163</v>
      </c>
    </row>
    <row r="168" spans="1:2" x14ac:dyDescent="0.2">
      <c r="A168" s="110" t="s">
        <v>130</v>
      </c>
      <c r="B168" s="107">
        <v>164</v>
      </c>
    </row>
    <row r="169" spans="1:2" x14ac:dyDescent="0.2">
      <c r="A169" s="110" t="s">
        <v>132</v>
      </c>
      <c r="B169" s="107">
        <v>165</v>
      </c>
    </row>
    <row r="170" spans="1:2" x14ac:dyDescent="0.2">
      <c r="A170" s="110" t="s">
        <v>134</v>
      </c>
      <c r="B170" s="107">
        <v>166</v>
      </c>
    </row>
    <row r="171" spans="1:2" x14ac:dyDescent="0.2">
      <c r="A171" s="110" t="s">
        <v>136</v>
      </c>
      <c r="B171" s="107">
        <v>167</v>
      </c>
    </row>
    <row r="172" spans="1:2" x14ac:dyDescent="0.2">
      <c r="A172" s="110" t="s">
        <v>34</v>
      </c>
      <c r="B172" s="107">
        <v>168</v>
      </c>
    </row>
    <row r="173" spans="1:2" x14ac:dyDescent="0.2">
      <c r="A173" s="110" t="s">
        <v>35</v>
      </c>
      <c r="B173" s="107">
        <v>169</v>
      </c>
    </row>
    <row r="174" spans="1:2" x14ac:dyDescent="0.2">
      <c r="A174" s="110" t="s">
        <v>36</v>
      </c>
      <c r="B174" s="107">
        <v>170</v>
      </c>
    </row>
    <row r="175" spans="1:2" x14ac:dyDescent="0.2">
      <c r="A175" s="110" t="s">
        <v>38</v>
      </c>
      <c r="B175" s="107">
        <v>171</v>
      </c>
    </row>
    <row r="176" spans="1:2" x14ac:dyDescent="0.2">
      <c r="A176" s="110" t="s">
        <v>40</v>
      </c>
      <c r="B176" s="107">
        <v>172</v>
      </c>
    </row>
    <row r="177" spans="1:2" x14ac:dyDescent="0.2">
      <c r="A177" s="110" t="s">
        <v>41</v>
      </c>
      <c r="B177" s="107">
        <v>173</v>
      </c>
    </row>
    <row r="178" spans="1:2" x14ac:dyDescent="0.2">
      <c r="A178" s="110" t="s">
        <v>42</v>
      </c>
      <c r="B178" s="107">
        <v>174</v>
      </c>
    </row>
    <row r="179" spans="1:2" x14ac:dyDescent="0.2">
      <c r="A179" s="110" t="s">
        <v>44</v>
      </c>
      <c r="B179" s="107">
        <v>175</v>
      </c>
    </row>
    <row r="180" spans="1:2" x14ac:dyDescent="0.2">
      <c r="A180" s="110" t="s">
        <v>46</v>
      </c>
      <c r="B180" s="107">
        <v>176</v>
      </c>
    </row>
    <row r="181" spans="1:2" x14ac:dyDescent="0.2">
      <c r="A181" s="110" t="s">
        <v>48</v>
      </c>
      <c r="B181" s="107">
        <v>177</v>
      </c>
    </row>
    <row r="182" spans="1:2" x14ac:dyDescent="0.2">
      <c r="A182" s="110" t="s">
        <v>50</v>
      </c>
      <c r="B182" s="107">
        <v>178</v>
      </c>
    </row>
    <row r="183" spans="1:2" x14ac:dyDescent="0.2">
      <c r="A183" s="110" t="s">
        <v>52</v>
      </c>
      <c r="B183" s="107">
        <v>179</v>
      </c>
    </row>
    <row r="184" spans="1:2" x14ac:dyDescent="0.2">
      <c r="A184" s="110" t="s">
        <v>53</v>
      </c>
      <c r="B184" s="107">
        <v>180</v>
      </c>
    </row>
    <row r="185" spans="1:2" x14ac:dyDescent="0.2">
      <c r="A185" s="110" t="s">
        <v>529</v>
      </c>
      <c r="B185" s="107">
        <v>181</v>
      </c>
    </row>
    <row r="186" spans="1:2" x14ac:dyDescent="0.2">
      <c r="A186" s="110" t="s">
        <v>531</v>
      </c>
      <c r="B186" s="107">
        <v>182</v>
      </c>
    </row>
    <row r="187" spans="1:2" x14ac:dyDescent="0.2">
      <c r="A187" s="110" t="s">
        <v>532</v>
      </c>
      <c r="B187" s="107">
        <v>183</v>
      </c>
    </row>
    <row r="188" spans="1:2" x14ac:dyDescent="0.2">
      <c r="A188" s="110" t="s">
        <v>534</v>
      </c>
      <c r="B188" s="107">
        <v>184</v>
      </c>
    </row>
    <row r="189" spans="1:2" x14ac:dyDescent="0.2">
      <c r="A189" s="110" t="s">
        <v>535</v>
      </c>
      <c r="B189" s="107">
        <v>185</v>
      </c>
    </row>
    <row r="190" spans="1:2" x14ac:dyDescent="0.2">
      <c r="A190" s="110" t="s">
        <v>537</v>
      </c>
      <c r="B190" s="107">
        <v>186</v>
      </c>
    </row>
    <row r="191" spans="1:2" x14ac:dyDescent="0.2">
      <c r="A191" s="110" t="s">
        <v>539</v>
      </c>
      <c r="B191" s="107">
        <v>187</v>
      </c>
    </row>
    <row r="192" spans="1:2" x14ac:dyDescent="0.2">
      <c r="A192" s="110" t="s">
        <v>231</v>
      </c>
      <c r="B192" s="107">
        <v>188</v>
      </c>
    </row>
    <row r="193" spans="1:2" x14ac:dyDescent="0.2">
      <c r="A193" s="110" t="s">
        <v>233</v>
      </c>
      <c r="B193" s="107">
        <v>189</v>
      </c>
    </row>
    <row r="194" spans="1:2" x14ac:dyDescent="0.2">
      <c r="A194" s="110" t="s">
        <v>519</v>
      </c>
      <c r="B194" s="107">
        <v>190</v>
      </c>
    </row>
    <row r="195" spans="1:2" x14ac:dyDescent="0.2">
      <c r="A195" s="110" t="s">
        <v>235</v>
      </c>
      <c r="B195" s="107">
        <v>191</v>
      </c>
    </row>
    <row r="196" spans="1:2" x14ac:dyDescent="0.2">
      <c r="A196" s="110" t="s">
        <v>236</v>
      </c>
      <c r="B196" s="107">
        <v>192</v>
      </c>
    </row>
    <row r="197" spans="1:2" x14ac:dyDescent="0.2">
      <c r="A197" s="110" t="s">
        <v>237</v>
      </c>
      <c r="B197" s="107">
        <v>193</v>
      </c>
    </row>
    <row r="198" spans="1:2" x14ac:dyDescent="0.2">
      <c r="A198" s="110" t="s">
        <v>238</v>
      </c>
      <c r="B198" s="107">
        <v>194</v>
      </c>
    </row>
    <row r="199" spans="1:2" x14ac:dyDescent="0.2">
      <c r="A199" s="110" t="s">
        <v>240</v>
      </c>
      <c r="B199" s="107">
        <v>195</v>
      </c>
    </row>
    <row r="200" spans="1:2" x14ac:dyDescent="0.2">
      <c r="A200" s="110" t="s">
        <v>242</v>
      </c>
      <c r="B200" s="107">
        <v>196</v>
      </c>
    </row>
    <row r="201" spans="1:2" x14ac:dyDescent="0.2">
      <c r="A201" s="110" t="s">
        <v>244</v>
      </c>
      <c r="B201" s="107">
        <v>197</v>
      </c>
    </row>
    <row r="202" spans="1:2" x14ac:dyDescent="0.2">
      <c r="A202" s="110" t="s">
        <v>245</v>
      </c>
      <c r="B202" s="107">
        <v>198</v>
      </c>
    </row>
    <row r="203" spans="1:2" x14ac:dyDescent="0.2">
      <c r="A203" s="110" t="s">
        <v>246</v>
      </c>
      <c r="B203" s="107">
        <v>199</v>
      </c>
    </row>
    <row r="204" spans="1:2" x14ac:dyDescent="0.2">
      <c r="A204" s="110" t="s">
        <v>247</v>
      </c>
      <c r="B204" s="107">
        <v>200</v>
      </c>
    </row>
    <row r="205" spans="1:2" x14ac:dyDescent="0.2">
      <c r="A205" s="110" t="s">
        <v>248</v>
      </c>
      <c r="B205" s="107">
        <v>201</v>
      </c>
    </row>
    <row r="206" spans="1:2" x14ac:dyDescent="0.2">
      <c r="A206" s="110" t="s">
        <v>250</v>
      </c>
      <c r="B206" s="107">
        <v>202</v>
      </c>
    </row>
    <row r="207" spans="1:2" x14ac:dyDescent="0.2">
      <c r="A207" s="110" t="s">
        <v>252</v>
      </c>
      <c r="B207" s="107">
        <v>203</v>
      </c>
    </row>
    <row r="208" spans="1:2" x14ac:dyDescent="0.2">
      <c r="A208" s="110" t="s">
        <v>253</v>
      </c>
      <c r="B208" s="107">
        <v>204</v>
      </c>
    </row>
    <row r="209" spans="1:2" x14ac:dyDescent="0.2">
      <c r="A209" s="110" t="s">
        <v>258</v>
      </c>
      <c r="B209" s="107">
        <v>205</v>
      </c>
    </row>
    <row r="210" spans="1:2" x14ac:dyDescent="0.2">
      <c r="A210" s="110" t="s">
        <v>259</v>
      </c>
      <c r="B210" s="107">
        <v>206</v>
      </c>
    </row>
    <row r="211" spans="1:2" x14ac:dyDescent="0.2">
      <c r="A211" s="110" t="s">
        <v>261</v>
      </c>
      <c r="B211" s="107">
        <v>207</v>
      </c>
    </row>
    <row r="212" spans="1:2" x14ac:dyDescent="0.2">
      <c r="A212" s="110" t="s">
        <v>262</v>
      </c>
      <c r="B212" s="107">
        <v>208</v>
      </c>
    </row>
    <row r="213" spans="1:2" x14ac:dyDescent="0.2">
      <c r="A213" s="110" t="s">
        <v>264</v>
      </c>
      <c r="B213" s="107">
        <v>209</v>
      </c>
    </row>
    <row r="214" spans="1:2" x14ac:dyDescent="0.2">
      <c r="A214" s="110" t="s">
        <v>265</v>
      </c>
      <c r="B214" s="107">
        <v>210</v>
      </c>
    </row>
    <row r="215" spans="1:2" x14ac:dyDescent="0.2">
      <c r="A215" s="110" t="s">
        <v>267</v>
      </c>
      <c r="B215" s="107">
        <v>211</v>
      </c>
    </row>
    <row r="216" spans="1:2" x14ac:dyDescent="0.2">
      <c r="A216" s="110" t="s">
        <v>269</v>
      </c>
      <c r="B216" s="107">
        <v>212</v>
      </c>
    </row>
    <row r="217" spans="1:2" x14ac:dyDescent="0.2">
      <c r="A217" s="110" t="s">
        <v>271</v>
      </c>
      <c r="B217" s="107">
        <v>213</v>
      </c>
    </row>
    <row r="218" spans="1:2" x14ac:dyDescent="0.2">
      <c r="A218" s="110" t="s">
        <v>273</v>
      </c>
      <c r="B218" s="107">
        <v>214</v>
      </c>
    </row>
    <row r="219" spans="1:2" x14ac:dyDescent="0.2">
      <c r="A219" s="110" t="s">
        <v>275</v>
      </c>
      <c r="B219" s="107">
        <v>215</v>
      </c>
    </row>
    <row r="220" spans="1:2" x14ac:dyDescent="0.2">
      <c r="A220" s="110" t="s">
        <v>277</v>
      </c>
      <c r="B220" s="107">
        <v>216</v>
      </c>
    </row>
    <row r="221" spans="1:2" x14ac:dyDescent="0.2">
      <c r="A221" s="110" t="s">
        <v>279</v>
      </c>
      <c r="B221" s="107">
        <v>217</v>
      </c>
    </row>
    <row r="222" spans="1:2" x14ac:dyDescent="0.2">
      <c r="A222" s="110" t="s">
        <v>281</v>
      </c>
      <c r="B222" s="107">
        <v>218</v>
      </c>
    </row>
    <row r="223" spans="1:2" x14ac:dyDescent="0.2">
      <c r="A223" s="110" t="s">
        <v>283</v>
      </c>
      <c r="B223" s="107">
        <v>219</v>
      </c>
    </row>
    <row r="224" spans="1:2" x14ac:dyDescent="0.2">
      <c r="A224" s="110" t="s">
        <v>285</v>
      </c>
      <c r="B224" s="107">
        <v>220</v>
      </c>
    </row>
    <row r="225" spans="1:2" x14ac:dyDescent="0.2">
      <c r="A225" s="110" t="s">
        <v>286</v>
      </c>
      <c r="B225" s="107">
        <v>221</v>
      </c>
    </row>
    <row r="226" spans="1:2" x14ac:dyDescent="0.2">
      <c r="A226" s="110" t="s">
        <v>288</v>
      </c>
      <c r="B226" s="107">
        <v>222</v>
      </c>
    </row>
    <row r="227" spans="1:2" x14ac:dyDescent="0.2">
      <c r="A227" s="110" t="s">
        <v>290</v>
      </c>
      <c r="B227" s="107">
        <v>223</v>
      </c>
    </row>
    <row r="228" spans="1:2" x14ac:dyDescent="0.2">
      <c r="A228" s="110" t="s">
        <v>292</v>
      </c>
      <c r="B228" s="107">
        <v>224</v>
      </c>
    </row>
    <row r="229" spans="1:2" x14ac:dyDescent="0.2">
      <c r="A229" s="110" t="s">
        <v>294</v>
      </c>
      <c r="B229" s="107">
        <v>225</v>
      </c>
    </row>
    <row r="230" spans="1:2" x14ac:dyDescent="0.2">
      <c r="A230" s="110" t="s">
        <v>296</v>
      </c>
      <c r="B230" s="107">
        <v>226</v>
      </c>
    </row>
    <row r="231" spans="1:2" x14ac:dyDescent="0.2">
      <c r="A231" s="110" t="s">
        <v>565</v>
      </c>
      <c r="B231" s="107">
        <v>227</v>
      </c>
    </row>
    <row r="232" spans="1:2" x14ac:dyDescent="0.2">
      <c r="A232" s="110" t="s">
        <v>567</v>
      </c>
      <c r="B232" s="107">
        <v>228</v>
      </c>
    </row>
    <row r="233" spans="1:2" x14ac:dyDescent="0.2">
      <c r="A233" s="110" t="s">
        <v>569</v>
      </c>
      <c r="B233" s="107">
        <v>229</v>
      </c>
    </row>
    <row r="234" spans="1:2" x14ac:dyDescent="0.2">
      <c r="A234" s="110" t="s">
        <v>571</v>
      </c>
      <c r="B234" s="107">
        <v>230</v>
      </c>
    </row>
    <row r="235" spans="1:2" x14ac:dyDescent="0.2">
      <c r="A235" s="110" t="s">
        <v>573</v>
      </c>
      <c r="B235" s="107">
        <v>231</v>
      </c>
    </row>
    <row r="236" spans="1:2" x14ac:dyDescent="0.2">
      <c r="A236" s="110" t="s">
        <v>520</v>
      </c>
      <c r="B236" s="107">
        <v>232</v>
      </c>
    </row>
    <row r="237" spans="1:2" x14ac:dyDescent="0.2">
      <c r="A237" s="110" t="s">
        <v>574</v>
      </c>
      <c r="B237" s="107">
        <v>233</v>
      </c>
    </row>
    <row r="238" spans="1:2" x14ac:dyDescent="0.2">
      <c r="A238" s="110" t="s">
        <v>576</v>
      </c>
      <c r="B238" s="107">
        <v>234</v>
      </c>
    </row>
    <row r="239" spans="1:2" x14ac:dyDescent="0.2">
      <c r="A239" s="110" t="s">
        <v>578</v>
      </c>
      <c r="B239" s="107">
        <v>235</v>
      </c>
    </row>
    <row r="240" spans="1:2" x14ac:dyDescent="0.2">
      <c r="A240" s="110" t="s">
        <v>580</v>
      </c>
      <c r="B240" s="107">
        <v>236</v>
      </c>
    </row>
    <row r="241" spans="1:2" x14ac:dyDescent="0.2">
      <c r="A241" s="110" t="s">
        <v>582</v>
      </c>
      <c r="B241" s="107">
        <v>237</v>
      </c>
    </row>
    <row r="242" spans="1:2" x14ac:dyDescent="0.2">
      <c r="A242" s="110" t="s">
        <v>583</v>
      </c>
      <c r="B242" s="107">
        <v>238</v>
      </c>
    </row>
    <row r="243" spans="1:2" x14ac:dyDescent="0.2">
      <c r="A243" s="110" t="s">
        <v>585</v>
      </c>
      <c r="B243" s="107">
        <v>239</v>
      </c>
    </row>
    <row r="244" spans="1:2" x14ac:dyDescent="0.2">
      <c r="A244" s="110" t="s">
        <v>587</v>
      </c>
      <c r="B244" s="107">
        <v>240</v>
      </c>
    </row>
    <row r="245" spans="1:2" x14ac:dyDescent="0.2">
      <c r="A245" s="110" t="s">
        <v>612</v>
      </c>
      <c r="B245" s="107">
        <v>241</v>
      </c>
    </row>
    <row r="246" spans="1:2" x14ac:dyDescent="0.2">
      <c r="A246" s="110" t="s">
        <v>614</v>
      </c>
      <c r="B246" s="107">
        <v>242</v>
      </c>
    </row>
    <row r="247" spans="1:2" x14ac:dyDescent="0.2">
      <c r="A247" s="110" t="s">
        <v>616</v>
      </c>
      <c r="B247" s="107">
        <v>243</v>
      </c>
    </row>
    <row r="248" spans="1:2" x14ac:dyDescent="0.2">
      <c r="A248" s="110" t="s">
        <v>618</v>
      </c>
      <c r="B248" s="107">
        <v>244</v>
      </c>
    </row>
    <row r="249" spans="1:2" x14ac:dyDescent="0.2">
      <c r="A249" s="110" t="s">
        <v>620</v>
      </c>
      <c r="B249" s="107">
        <v>245</v>
      </c>
    </row>
    <row r="250" spans="1:2" x14ac:dyDescent="0.2">
      <c r="A250" s="110" t="s">
        <v>622</v>
      </c>
      <c r="B250" s="107">
        <v>246</v>
      </c>
    </row>
    <row r="251" spans="1:2" x14ac:dyDescent="0.2">
      <c r="A251" s="110" t="s">
        <v>624</v>
      </c>
      <c r="B251" s="107">
        <v>247</v>
      </c>
    </row>
    <row r="252" spans="1:2" x14ac:dyDescent="0.2">
      <c r="A252" s="110" t="s">
        <v>626</v>
      </c>
      <c r="B252" s="107">
        <v>248</v>
      </c>
    </row>
    <row r="253" spans="1:2" x14ac:dyDescent="0.2">
      <c r="A253" s="110" t="s">
        <v>628</v>
      </c>
      <c r="B253" s="107">
        <v>249</v>
      </c>
    </row>
    <row r="254" spans="1:2" x14ac:dyDescent="0.2">
      <c r="A254" s="110" t="s">
        <v>629</v>
      </c>
      <c r="B254" s="107">
        <v>250</v>
      </c>
    </row>
    <row r="255" spans="1:2" x14ac:dyDescent="0.2">
      <c r="A255" s="110" t="s">
        <v>630</v>
      </c>
      <c r="B255" s="107">
        <v>251</v>
      </c>
    </row>
    <row r="256" spans="1:2" x14ac:dyDescent="0.2">
      <c r="A256" s="110" t="s">
        <v>632</v>
      </c>
      <c r="B256" s="107">
        <v>252</v>
      </c>
    </row>
    <row r="257" spans="1:2" x14ac:dyDescent="0.2">
      <c r="A257" s="110" t="s">
        <v>634</v>
      </c>
      <c r="B257" s="107">
        <v>253</v>
      </c>
    </row>
    <row r="258" spans="1:2" x14ac:dyDescent="0.2">
      <c r="A258" s="110" t="s">
        <v>636</v>
      </c>
      <c r="B258" s="107">
        <v>254</v>
      </c>
    </row>
    <row r="259" spans="1:2" x14ac:dyDescent="0.2">
      <c r="A259" s="110" t="s">
        <v>638</v>
      </c>
      <c r="B259" s="107">
        <v>255</v>
      </c>
    </row>
    <row r="260" spans="1:2" x14ac:dyDescent="0.2">
      <c r="A260" s="110" t="s">
        <v>640</v>
      </c>
      <c r="B260" s="107">
        <v>256</v>
      </c>
    </row>
    <row r="261" spans="1:2" x14ac:dyDescent="0.2">
      <c r="A261" s="110" t="s">
        <v>642</v>
      </c>
      <c r="B261" s="107">
        <v>257</v>
      </c>
    </row>
    <row r="262" spans="1:2" x14ac:dyDescent="0.2">
      <c r="A262" s="110" t="s">
        <v>644</v>
      </c>
      <c r="B262" s="107">
        <v>258</v>
      </c>
    </row>
    <row r="263" spans="1:2" x14ac:dyDescent="0.2">
      <c r="A263" s="110" t="s">
        <v>646</v>
      </c>
      <c r="B263" s="107">
        <v>259</v>
      </c>
    </row>
    <row r="264" spans="1:2" x14ac:dyDescent="0.2">
      <c r="A264" s="110" t="s">
        <v>648</v>
      </c>
      <c r="B264" s="107">
        <v>260</v>
      </c>
    </row>
    <row r="265" spans="1:2" x14ac:dyDescent="0.2">
      <c r="A265" s="110" t="s">
        <v>649</v>
      </c>
      <c r="B265" s="107">
        <v>261</v>
      </c>
    </row>
    <row r="266" spans="1:2" x14ac:dyDescent="0.2">
      <c r="A266" s="110" t="s">
        <v>650</v>
      </c>
      <c r="B266" s="107">
        <v>262</v>
      </c>
    </row>
    <row r="267" spans="1:2" x14ac:dyDescent="0.2">
      <c r="A267" s="110" t="s">
        <v>652</v>
      </c>
      <c r="B267" s="107">
        <v>263</v>
      </c>
    </row>
    <row r="268" spans="1:2" x14ac:dyDescent="0.2">
      <c r="A268" s="110" t="s">
        <v>654</v>
      </c>
      <c r="B268" s="107">
        <v>264</v>
      </c>
    </row>
    <row r="269" spans="1:2" x14ac:dyDescent="0.2">
      <c r="A269" s="110" t="s">
        <v>656</v>
      </c>
      <c r="B269" s="107">
        <v>265</v>
      </c>
    </row>
    <row r="270" spans="1:2" x14ac:dyDescent="0.2">
      <c r="A270" s="110" t="s">
        <v>658</v>
      </c>
      <c r="B270" s="107">
        <v>266</v>
      </c>
    </row>
    <row r="271" spans="1:2" x14ac:dyDescent="0.2">
      <c r="A271" s="110" t="s">
        <v>660</v>
      </c>
      <c r="B271" s="107">
        <v>267</v>
      </c>
    </row>
    <row r="272" spans="1:2" x14ac:dyDescent="0.2">
      <c r="A272" s="110" t="s">
        <v>662</v>
      </c>
      <c r="B272" s="107">
        <v>268</v>
      </c>
    </row>
    <row r="273" spans="1:2" x14ac:dyDescent="0.2">
      <c r="A273" s="110" t="s">
        <v>664</v>
      </c>
      <c r="B273" s="107">
        <v>269</v>
      </c>
    </row>
    <row r="274" spans="1:2" x14ac:dyDescent="0.2">
      <c r="A274" s="110" t="s">
        <v>665</v>
      </c>
      <c r="B274" s="107">
        <v>270</v>
      </c>
    </row>
    <row r="275" spans="1:2" x14ac:dyDescent="0.2">
      <c r="A275" s="110" t="s">
        <v>667</v>
      </c>
      <c r="B275" s="107">
        <v>271</v>
      </c>
    </row>
    <row r="276" spans="1:2" x14ac:dyDescent="0.2">
      <c r="A276" s="110" t="s">
        <v>669</v>
      </c>
      <c r="B276" s="107">
        <v>272</v>
      </c>
    </row>
    <row r="277" spans="1:2" x14ac:dyDescent="0.2">
      <c r="A277" s="110" t="s">
        <v>671</v>
      </c>
      <c r="B277" s="107">
        <v>273</v>
      </c>
    </row>
    <row r="278" spans="1:2" x14ac:dyDescent="0.2">
      <c r="A278" s="110" t="s">
        <v>673</v>
      </c>
      <c r="B278" s="107">
        <v>274</v>
      </c>
    </row>
    <row r="279" spans="1:2" x14ac:dyDescent="0.2">
      <c r="A279" s="110" t="s">
        <v>675</v>
      </c>
      <c r="B279" s="107">
        <v>275</v>
      </c>
    </row>
    <row r="280" spans="1:2" x14ac:dyDescent="0.2">
      <c r="A280" s="110" t="s">
        <v>676</v>
      </c>
      <c r="B280" s="107">
        <v>276</v>
      </c>
    </row>
    <row r="281" spans="1:2" x14ac:dyDescent="0.2">
      <c r="A281" s="110" t="s">
        <v>678</v>
      </c>
      <c r="B281" s="107">
        <v>277</v>
      </c>
    </row>
    <row r="282" spans="1:2" x14ac:dyDescent="0.2">
      <c r="A282" s="110" t="s">
        <v>680</v>
      </c>
      <c r="B282" s="107">
        <v>278</v>
      </c>
    </row>
    <row r="283" spans="1:2" x14ac:dyDescent="0.2">
      <c r="A283" s="110" t="s">
        <v>682</v>
      </c>
      <c r="B283" s="107">
        <v>279</v>
      </c>
    </row>
    <row r="284" spans="1:2" x14ac:dyDescent="0.2">
      <c r="A284" s="110" t="s">
        <v>684</v>
      </c>
      <c r="B284" s="107">
        <v>280</v>
      </c>
    </row>
    <row r="285" spans="1:2" x14ac:dyDescent="0.2">
      <c r="A285" s="110" t="s">
        <v>686</v>
      </c>
      <c r="B285" s="107">
        <v>281</v>
      </c>
    </row>
    <row r="286" spans="1:2" x14ac:dyDescent="0.2">
      <c r="A286" s="110" t="s">
        <v>687</v>
      </c>
      <c r="B286" s="107">
        <v>282</v>
      </c>
    </row>
    <row r="287" spans="1:2" x14ac:dyDescent="0.2">
      <c r="A287" s="110" t="s">
        <v>688</v>
      </c>
      <c r="B287" s="107">
        <v>283</v>
      </c>
    </row>
    <row r="288" spans="1:2" x14ac:dyDescent="0.2">
      <c r="A288" s="110" t="s">
        <v>689</v>
      </c>
      <c r="B288" s="107">
        <v>284</v>
      </c>
    </row>
    <row r="289" spans="1:2" x14ac:dyDescent="0.2">
      <c r="A289" s="110" t="s">
        <v>691</v>
      </c>
      <c r="B289" s="107">
        <v>285</v>
      </c>
    </row>
    <row r="290" spans="1:2" x14ac:dyDescent="0.2">
      <c r="A290" s="110" t="s">
        <v>693</v>
      </c>
      <c r="B290" s="107">
        <v>286</v>
      </c>
    </row>
    <row r="291" spans="1:2" x14ac:dyDescent="0.2">
      <c r="A291" s="110" t="s">
        <v>695</v>
      </c>
      <c r="B291" s="107">
        <v>287</v>
      </c>
    </row>
    <row r="292" spans="1:2" x14ac:dyDescent="0.2">
      <c r="A292" s="110" t="s">
        <v>697</v>
      </c>
      <c r="B292" s="107">
        <v>288</v>
      </c>
    </row>
    <row r="293" spans="1:2" x14ac:dyDescent="0.2">
      <c r="A293" s="110" t="s">
        <v>325</v>
      </c>
      <c r="B293" s="107">
        <v>289</v>
      </c>
    </row>
    <row r="294" spans="1:2" x14ac:dyDescent="0.2">
      <c r="A294" s="110" t="s">
        <v>327</v>
      </c>
      <c r="B294" s="107">
        <v>290</v>
      </c>
    </row>
    <row r="295" spans="1:2" x14ac:dyDescent="0.2">
      <c r="A295" s="110" t="s">
        <v>329</v>
      </c>
      <c r="B295" s="107">
        <v>291</v>
      </c>
    </row>
    <row r="296" spans="1:2" x14ac:dyDescent="0.2">
      <c r="A296" s="110" t="s">
        <v>331</v>
      </c>
      <c r="B296" s="107">
        <v>292</v>
      </c>
    </row>
    <row r="297" spans="1:2" x14ac:dyDescent="0.2">
      <c r="A297" s="110" t="s">
        <v>333</v>
      </c>
      <c r="B297" s="107">
        <v>293</v>
      </c>
    </row>
    <row r="298" spans="1:2" x14ac:dyDescent="0.2">
      <c r="A298" s="110" t="s">
        <v>335</v>
      </c>
      <c r="B298" s="107">
        <v>294</v>
      </c>
    </row>
    <row r="299" spans="1:2" x14ac:dyDescent="0.2">
      <c r="A299" s="110" t="s">
        <v>336</v>
      </c>
      <c r="B299" s="107">
        <v>295</v>
      </c>
    </row>
    <row r="300" spans="1:2" x14ac:dyDescent="0.2">
      <c r="A300" s="110" t="s">
        <v>338</v>
      </c>
      <c r="B300" s="107">
        <v>296</v>
      </c>
    </row>
    <row r="301" spans="1:2" x14ac:dyDescent="0.2">
      <c r="A301" s="110" t="s">
        <v>340</v>
      </c>
      <c r="B301" s="107">
        <v>297</v>
      </c>
    </row>
    <row r="302" spans="1:2" x14ac:dyDescent="0.2">
      <c r="A302" s="110" t="s">
        <v>342</v>
      </c>
      <c r="B302" s="107">
        <v>298</v>
      </c>
    </row>
    <row r="303" spans="1:2" x14ac:dyDescent="0.2">
      <c r="A303" s="110" t="s">
        <v>344</v>
      </c>
      <c r="B303" s="107">
        <v>299</v>
      </c>
    </row>
    <row r="304" spans="1:2" x14ac:dyDescent="0.2">
      <c r="A304" s="110" t="s">
        <v>346</v>
      </c>
      <c r="B304" s="107">
        <v>300</v>
      </c>
    </row>
    <row r="305" spans="1:2" x14ac:dyDescent="0.2">
      <c r="A305" s="110" t="s">
        <v>348</v>
      </c>
      <c r="B305" s="107">
        <v>301</v>
      </c>
    </row>
    <row r="306" spans="1:2" x14ac:dyDescent="0.2">
      <c r="A306" s="110" t="s">
        <v>350</v>
      </c>
      <c r="B306" s="107">
        <v>302</v>
      </c>
    </row>
    <row r="307" spans="1:2" x14ac:dyDescent="0.2">
      <c r="A307" s="110" t="s">
        <v>351</v>
      </c>
      <c r="B307" s="107">
        <v>303</v>
      </c>
    </row>
    <row r="308" spans="1:2" x14ac:dyDescent="0.2">
      <c r="A308" s="110" t="s">
        <v>353</v>
      </c>
      <c r="B308" s="107">
        <v>304</v>
      </c>
    </row>
    <row r="309" spans="1:2" x14ac:dyDescent="0.2">
      <c r="A309" s="110" t="s">
        <v>355</v>
      </c>
      <c r="B309" s="107">
        <v>305</v>
      </c>
    </row>
    <row r="310" spans="1:2" x14ac:dyDescent="0.2">
      <c r="A310" s="110" t="s">
        <v>357</v>
      </c>
      <c r="B310" s="107">
        <v>306</v>
      </c>
    </row>
    <row r="311" spans="1:2" x14ac:dyDescent="0.2">
      <c r="A311" s="110" t="s">
        <v>359</v>
      </c>
      <c r="B311" s="107">
        <v>307</v>
      </c>
    </row>
    <row r="312" spans="1:2" x14ac:dyDescent="0.2">
      <c r="A312" s="110" t="s">
        <v>361</v>
      </c>
      <c r="B312" s="107">
        <v>308</v>
      </c>
    </row>
    <row r="313" spans="1:2" x14ac:dyDescent="0.2">
      <c r="A313" s="110" t="s">
        <v>363</v>
      </c>
      <c r="B313" s="107">
        <v>309</v>
      </c>
    </row>
    <row r="314" spans="1:2" x14ac:dyDescent="0.2">
      <c r="A314" s="110" t="s">
        <v>365</v>
      </c>
      <c r="B314" s="107">
        <v>310</v>
      </c>
    </row>
    <row r="315" spans="1:2" x14ac:dyDescent="0.2">
      <c r="A315" s="110" t="s">
        <v>366</v>
      </c>
      <c r="B315" s="107">
        <v>311</v>
      </c>
    </row>
    <row r="316" spans="1:2" x14ac:dyDescent="0.2">
      <c r="A316" s="110" t="s">
        <v>368</v>
      </c>
      <c r="B316" s="107">
        <v>312</v>
      </c>
    </row>
    <row r="317" spans="1:2" x14ac:dyDescent="0.2">
      <c r="A317" s="110" t="s">
        <v>521</v>
      </c>
      <c r="B317" s="107">
        <v>313</v>
      </c>
    </row>
    <row r="318" spans="1:2" x14ac:dyDescent="0.2">
      <c r="A318" s="110" t="s">
        <v>370</v>
      </c>
      <c r="B318" s="107">
        <v>314</v>
      </c>
    </row>
    <row r="319" spans="1:2" x14ac:dyDescent="0.2">
      <c r="A319" s="110" t="s">
        <v>371</v>
      </c>
      <c r="B319" s="107">
        <v>315</v>
      </c>
    </row>
    <row r="320" spans="1:2" x14ac:dyDescent="0.2">
      <c r="A320" s="110" t="s">
        <v>373</v>
      </c>
      <c r="B320" s="107">
        <v>316</v>
      </c>
    </row>
    <row r="321" spans="1:2" x14ac:dyDescent="0.2">
      <c r="A321" s="110" t="s">
        <v>375</v>
      </c>
      <c r="B321" s="107">
        <v>317</v>
      </c>
    </row>
    <row r="322" spans="1:2" x14ac:dyDescent="0.2">
      <c r="A322" s="110" t="s">
        <v>376</v>
      </c>
      <c r="B322" s="107">
        <v>318</v>
      </c>
    </row>
    <row r="323" spans="1:2" x14ac:dyDescent="0.2">
      <c r="A323" s="110" t="s">
        <v>378</v>
      </c>
      <c r="B323" s="107">
        <v>319</v>
      </c>
    </row>
    <row r="324" spans="1:2" x14ac:dyDescent="0.2">
      <c r="A324" s="110" t="s">
        <v>380</v>
      </c>
      <c r="B324" s="107">
        <v>320</v>
      </c>
    </row>
    <row r="325" spans="1:2" x14ac:dyDescent="0.2">
      <c r="A325" s="110" t="s">
        <v>588</v>
      </c>
      <c r="B325" s="107">
        <v>321</v>
      </c>
    </row>
    <row r="326" spans="1:2" x14ac:dyDescent="0.2">
      <c r="A326" s="110" t="s">
        <v>590</v>
      </c>
      <c r="B326" s="107">
        <v>322</v>
      </c>
    </row>
    <row r="327" spans="1:2" x14ac:dyDescent="0.2">
      <c r="A327" s="110" t="s">
        <v>592</v>
      </c>
      <c r="B327" s="107">
        <v>323</v>
      </c>
    </row>
    <row r="328" spans="1:2" x14ac:dyDescent="0.2">
      <c r="A328" s="110" t="s">
        <v>594</v>
      </c>
      <c r="B328" s="107">
        <v>324</v>
      </c>
    </row>
    <row r="329" spans="1:2" x14ac:dyDescent="0.2">
      <c r="A329" s="110" t="s">
        <v>596</v>
      </c>
      <c r="B329" s="107">
        <v>325</v>
      </c>
    </row>
    <row r="330" spans="1:2" x14ac:dyDescent="0.2">
      <c r="A330" s="110" t="s">
        <v>597</v>
      </c>
      <c r="B330" s="107">
        <v>326</v>
      </c>
    </row>
    <row r="331" spans="1:2" x14ac:dyDescent="0.2">
      <c r="A331" s="112" t="s">
        <v>598</v>
      </c>
      <c r="B331" s="112">
        <v>327</v>
      </c>
    </row>
    <row r="335" spans="1:2" x14ac:dyDescent="0.2">
      <c r="A335" s="75"/>
      <c r="B335" s="81"/>
    </row>
    <row r="336" spans="1:2" x14ac:dyDescent="0.2">
      <c r="A336" s="75"/>
      <c r="B336" s="81"/>
    </row>
    <row r="337" spans="1:2" x14ac:dyDescent="0.2">
      <c r="A337" s="118"/>
      <c r="B337" s="117"/>
    </row>
    <row r="340" spans="1:2" x14ac:dyDescent="0.2">
      <c r="A340" s="120"/>
    </row>
    <row r="341" spans="1:2" x14ac:dyDescent="0.2">
      <c r="A341" s="120"/>
    </row>
    <row r="342" spans="1:2" x14ac:dyDescent="0.2">
      <c r="A342" s="120"/>
    </row>
    <row r="343" spans="1:2" x14ac:dyDescent="0.2">
      <c r="A343" s="120"/>
    </row>
    <row r="347" spans="1:2" x14ac:dyDescent="0.2">
      <c r="A347" s="120"/>
    </row>
    <row r="348" spans="1:2" x14ac:dyDescent="0.2">
      <c r="A348" s="120"/>
    </row>
    <row r="349" spans="1:2" x14ac:dyDescent="0.2">
      <c r="A349" s="120"/>
    </row>
    <row r="350" spans="1:2" x14ac:dyDescent="0.2">
      <c r="A350" s="120"/>
    </row>
    <row r="351" spans="1:2" x14ac:dyDescent="0.2">
      <c r="A351" s="1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B55DF3E-1B45-4FC2-8A75-7975AB613EE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Billing Authorities</vt:lpstr>
      <vt:lpstr>Precepting Authorities</vt:lpstr>
      <vt:lpstr>GLA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Janet Ikharia</cp:lastModifiedBy>
  <cp:lastPrinted>2015-03-12T15:38:02Z</cp:lastPrinted>
  <dcterms:created xsi:type="dcterms:W3CDTF">2000-02-14T13:52:12Z</dcterms:created>
  <dcterms:modified xsi:type="dcterms:W3CDTF">2017-03-29T16:02:06Z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SecurityLabel">
    <vt:lpwstr>No Marking</vt:lpwstr>
  </property>
</Properties>
</file>