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1360" windowHeight="8440" activeTab="1"/>
  </bookViews>
  <sheets>
    <sheet name="Version" sheetId="1" r:id="rId1"/>
    <sheet name="Introduction" sheetId="2" r:id="rId2"/>
    <sheet name="Instructions" sheetId="3" r:id="rId3"/>
    <sheet name="Inputs &gt;&gt;&gt;" sheetId="4" r:id="rId4"/>
    <sheet name="General assumptions" sheetId="5" r:id="rId5"/>
    <sheet name="Expenditure" sheetId="6" r:id="rId6"/>
    <sheet name="Income" sheetId="7" r:id="rId7"/>
    <sheet name="Outputs &gt;&gt;&gt;" sheetId="8" r:id="rId8"/>
    <sheet name="Profit and loss" sheetId="9" r:id="rId9"/>
    <sheet name="Cashflows" sheetId="10" r:id="rId10"/>
  </sheets>
  <externalReferences>
    <externalReference r:id="rId13"/>
  </externalReferences>
  <definedNames>
    <definedName name="Discountrate" localSheetId="6">'Income'!#REF!</definedName>
    <definedName name="Discountrate" localSheetId="1">'Expenditure'!#REF!</definedName>
    <definedName name="Discountrate">'Expenditure'!#REF!</definedName>
    <definedName name="Model_Months">'[1]Date Calcs'!$D$12:$O$12</definedName>
    <definedName name="Total_weeks_per_year">'[1]General Assumptions'!$C$21</definedName>
    <definedName name="weeks_per_month">'[1]Date Calcs'!$D$14:$O$14</definedName>
  </definedNames>
  <calcPr fullCalcOnLoad="1"/>
</workbook>
</file>

<file path=xl/sharedStrings.xml><?xml version="1.0" encoding="utf-8"?>
<sst xmlns="http://schemas.openxmlformats.org/spreadsheetml/2006/main" count="127" uniqueCount="75">
  <si>
    <t>Discount rate</t>
  </si>
  <si>
    <t>Year</t>
  </si>
  <si>
    <t>Version</t>
  </si>
  <si>
    <t>Date</t>
  </si>
  <si>
    <t>Step 1</t>
  </si>
  <si>
    <t>Step 2</t>
  </si>
  <si>
    <t>Step 3</t>
  </si>
  <si>
    <t>Step 4</t>
  </si>
  <si>
    <t>Developed by</t>
  </si>
  <si>
    <t>www.mutualventures.co.uk</t>
  </si>
  <si>
    <t>Inputs</t>
  </si>
  <si>
    <t>Outputs</t>
  </si>
  <si>
    <t>Profit and loss</t>
  </si>
  <si>
    <t>Instructions</t>
  </si>
  <si>
    <t>Month</t>
  </si>
  <si>
    <t>General assumptions</t>
  </si>
  <si>
    <t>Rate of inflation</t>
  </si>
  <si>
    <t>Select the discount rate to be used to determine the discount factor. This is applied to the cashflows to determine the net present value.</t>
  </si>
  <si>
    <t>Review and update the general assumptions listed as required.</t>
  </si>
  <si>
    <t>Enter estimates for the recurring costs associated with the project. 
These should not be confused with the initial set-up costs which you should enter at step 4.
Enter all costs associated with the project - if a country office needs to be established to support the project the full costs of setting up and running the office should be included here.</t>
  </si>
  <si>
    <t>Total set-up costs</t>
  </si>
  <si>
    <t>Total recurring costs</t>
  </si>
  <si>
    <t>Step 5</t>
  </si>
  <si>
    <t>The tool requires the user to enter details of investment costs, additional recurring costs and associated financial benefits associated with fundraising projects.</t>
  </si>
  <si>
    <t>Basic financial outputs for use in the business case is produced on the "output" tabs coloured in orange.</t>
  </si>
  <si>
    <t>White cells bordered with a dashed line contain calculations and should not be deleted or amended.</t>
  </si>
  <si>
    <t>Cells coloured in yellow are to be used for entering data.</t>
  </si>
  <si>
    <t>Users should follow 5 steps to complete the financial templates within the model:</t>
  </si>
  <si>
    <t>General assumptions tab - check and if necessary update inflation assumption</t>
  </si>
  <si>
    <t>General assumptions tab - check and if necessary update discount rate assumption</t>
  </si>
  <si>
    <t>Cashflows</t>
  </si>
  <si>
    <t>Tax</t>
  </si>
  <si>
    <t>Total costs</t>
  </si>
  <si>
    <t>Applicable tax rate</t>
  </si>
  <si>
    <t>Cashflow ($'000s)</t>
  </si>
  <si>
    <t>Net cash inflow/(outflow)</t>
  </si>
  <si>
    <t>Based on CPI (as at 14th August 2012)</t>
  </si>
  <si>
    <t>HM Treasury Green book recommedned rate - revisit</t>
  </si>
  <si>
    <t>Costs (£'000s)</t>
  </si>
  <si>
    <t>Investment (£'000s)</t>
  </si>
  <si>
    <t>Enter estimates for project benefits. Enter a description of the benefit and the value realised each year.</t>
  </si>
  <si>
    <t>Enter estimates for the set-up costs. This may includes any capital expenditure or one-off project expenditure required to set up the project.
Set-up costs will typically be incurred in year 1 but may also be incurred in later years.</t>
  </si>
  <si>
    <t>Comments</t>
  </si>
  <si>
    <t>Income</t>
  </si>
  <si>
    <t>Income (£'000s)</t>
  </si>
  <si>
    <t>Expenditure</t>
  </si>
  <si>
    <t>Total income</t>
  </si>
  <si>
    <t xml:space="preserve"> </t>
  </si>
  <si>
    <t>Expenditure (£'000s)</t>
  </si>
  <si>
    <t>Deficit/Surplus (£'000s)</t>
  </si>
  <si>
    <t>Net deficit/surplus before tax</t>
  </si>
  <si>
    <t>Net deficit/surplus after tax</t>
  </si>
  <si>
    <t>Opening balance (i.e. working capital requirment)</t>
  </si>
  <si>
    <t>Expenditure and income data should be entered on the "input" tabs coloured in blue.</t>
  </si>
  <si>
    <t>Income tab - profile anticipated financial benefits as a result of the project.</t>
  </si>
  <si>
    <t>Expenditure tab - profile any one-off set up costs associated with the project (entering a description and cost estimates over 5-10 years)</t>
  </si>
  <si>
    <t>Expenditure tab - profile recurring costs associated with the project (entering a description and cost estimates over 5-10 years)</t>
  </si>
  <si>
    <t>NAME OF ORGANISATION -  Financial Analysis</t>
  </si>
  <si>
    <t>Introduction - About this tool</t>
  </si>
  <si>
    <t>The Mutual Ventures Team</t>
  </si>
  <si>
    <t>Best of Luck!</t>
  </si>
  <si>
    <t>Please read the instructions carefully to ensure that you amend the appropriate cells.</t>
  </si>
  <si>
    <r>
      <t xml:space="preserve">We hope you find this template useful, we would love to hear about your feedback so feel free to get in touch </t>
    </r>
    <r>
      <rPr>
        <i/>
        <u val="single"/>
        <sz val="14"/>
        <color indexed="30"/>
        <rFont val="Arial"/>
        <family val="2"/>
      </rPr>
      <t xml:space="preserve">info@mutualventures.co.uk </t>
    </r>
  </si>
  <si>
    <t>Legal fees (preparation of articles of association)</t>
  </si>
  <si>
    <t>Office set-up</t>
  </si>
  <si>
    <t xml:space="preserve">Examples : </t>
  </si>
  <si>
    <t xml:space="preserve">              Telephony</t>
  </si>
  <si>
    <t xml:space="preserve">              Stationery and printing</t>
  </si>
  <si>
    <t xml:space="preserve">              Insurance</t>
  </si>
  <si>
    <t>Examples</t>
  </si>
  <si>
    <t>Example</t>
  </si>
  <si>
    <t xml:space="preserve">        Contract with the Council (quarterly basis)</t>
  </si>
  <si>
    <t>This financial model has been designed to help you through the process of building financial forecasts.
It takes you through a step by step process, to progressivelly build your expenditures and income forecasts: You will mainly work on the "blue sheets" called the Inputs, as the outputs are automatically updated based on the data entered in the input sheets</t>
  </si>
  <si>
    <r>
      <t xml:space="preserve">We recommend seeking external advice when developing your financial forecasts. People have </t>
    </r>
    <r>
      <rPr>
        <i/>
        <sz val="14"/>
        <color indexed="8"/>
        <rFont val="Arial"/>
        <family val="2"/>
      </rPr>
      <t xml:space="preserve">a tendency to under estimate costs and over estimate income, so it is good practice to have someone “challenging” your assumptions. </t>
    </r>
  </si>
  <si>
    <t xml:space="preserve">Also the financial forecasting and cash flow modelling exercise is helpful in developing an initial understanding of the overall trend of your income &amp; expenditure over the next 3 to 5 years. However, there may be some VAT and tax considerations that dramatically affect your financial forecasts, which will depend on a number of factors (nature of the business, services on offer, legal form chosen, etc.). Therefore we would highly recommend that you consult a VAT &amp; Tax expert (accountant or solicitor) to advise you on these matters further.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</si>
</sst>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;_-* &quot;-&quot;??_-;_-@_-"/>
    <numFmt numFmtId="165" formatCode="#,##0.000;\(#,##0.000\);_-* &quot;-&quot;??_-;_-@_-"/>
    <numFmt numFmtId="166" formatCode="#,##0.00;\-#\(##0.000"/>
    <numFmt numFmtId="167" formatCode="#,##0.00;\-#\(##0.00\)"/>
    <numFmt numFmtId="168" formatCode="#,##0.00;[Red]\-#\(##0.00\)"/>
    <numFmt numFmtId="169" formatCode="#,##0.00;[Red]#\(##0.00\)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"/>
    <numFmt numFmtId="176" formatCode="#,##0.0;[Red]\(#,##0.0\)"/>
    <numFmt numFmtId="177" formatCode="#,##0.00;[Red]#,##0.00"/>
    <numFmt numFmtId="178" formatCode="#,##0.000;[Red]##\(##0.00\)"/>
    <numFmt numFmtId="179" formatCode="&quot;£&quot;#,##0.00"/>
    <numFmt numFmtId="180" formatCode="&quot;£&quot;#,##0.000;[Red]\-&quot;£&quot;#,##0.000"/>
    <numFmt numFmtId="181" formatCode="&quot;£&quot;#,##0.0;[Red]\-&quot;£&quot;#,##0.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7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sz val="24"/>
      <color indexed="9"/>
      <name val="Arial"/>
      <family val="2"/>
    </font>
    <font>
      <i/>
      <sz val="10"/>
      <name val="Arial"/>
      <family val="2"/>
    </font>
    <font>
      <i/>
      <sz val="14"/>
      <color indexed="8"/>
      <name val="Arial"/>
      <family val="2"/>
    </font>
    <font>
      <i/>
      <sz val="14"/>
      <name val="Arial"/>
      <family val="2"/>
    </font>
    <font>
      <i/>
      <u val="single"/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i/>
      <sz val="14"/>
      <color indexed="8"/>
      <name val="Tw Cen MT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24"/>
      <color theme="0"/>
      <name val="Arial"/>
      <family val="2"/>
    </font>
    <font>
      <sz val="10"/>
      <color theme="0"/>
      <name val="Arial"/>
      <family val="2"/>
    </font>
    <font>
      <sz val="26"/>
      <color theme="0"/>
      <name val="Arial"/>
      <family val="2"/>
    </font>
    <font>
      <b/>
      <sz val="11"/>
      <color theme="0"/>
      <name val="Arial"/>
      <family val="2"/>
    </font>
    <font>
      <sz val="11"/>
      <color rgb="FF3F3F3F"/>
      <name val="Arial"/>
      <family val="2"/>
    </font>
    <font>
      <sz val="10"/>
      <color rgb="FF3F3F3F"/>
      <name val="Arial"/>
      <family val="2"/>
    </font>
    <font>
      <b/>
      <sz val="10"/>
      <color rgb="FF3F3F3F"/>
      <name val="Arial"/>
      <family val="2"/>
    </font>
    <font>
      <i/>
      <sz val="14"/>
      <color rgb="FF000000"/>
      <name val="Tw Cen MT"/>
      <family val="0"/>
    </font>
    <font>
      <i/>
      <sz val="14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30" borderId="6">
      <alignment/>
      <protection locked="0"/>
    </xf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69" fontId="0" fillId="30" borderId="6" xfId="54">
      <alignment/>
      <protection locked="0"/>
    </xf>
    <xf numFmtId="170" fontId="0" fillId="30" borderId="6" xfId="59" applyNumberForma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left"/>
    </xf>
    <xf numFmtId="0" fontId="27" fillId="0" borderId="0" xfId="0" applyFont="1" applyAlignment="1">
      <alignment/>
    </xf>
    <xf numFmtId="0" fontId="28" fillId="0" borderId="0" xfId="53" applyFont="1" applyAlignment="1" applyProtection="1">
      <alignment/>
      <protection/>
    </xf>
    <xf numFmtId="0" fontId="0" fillId="20" borderId="0" xfId="0" applyFill="1" applyAlignment="1">
      <alignment/>
    </xf>
    <xf numFmtId="0" fontId="58" fillId="34" borderId="0" xfId="0" applyFont="1" applyFill="1" applyAlignment="1">
      <alignment/>
    </xf>
    <xf numFmtId="0" fontId="0" fillId="0" borderId="0" xfId="0" applyAlignment="1">
      <alignment/>
    </xf>
    <xf numFmtId="0" fontId="59" fillId="20" borderId="0" xfId="0" applyFont="1" applyFill="1" applyAlignment="1">
      <alignment vertical="center"/>
    </xf>
    <xf numFmtId="0" fontId="5" fillId="20" borderId="0" xfId="0" applyFont="1" applyFill="1" applyAlignment="1">
      <alignment vertical="center"/>
    </xf>
    <xf numFmtId="0" fontId="60" fillId="25" borderId="0" xfId="0" applyFont="1" applyFill="1" applyAlignment="1">
      <alignment/>
    </xf>
    <xf numFmtId="0" fontId="59" fillId="25" borderId="0" xfId="0" applyFont="1" applyFill="1" applyAlignment="1">
      <alignment horizontal="left" vertical="center"/>
    </xf>
    <xf numFmtId="0" fontId="61" fillId="25" borderId="0" xfId="0" applyFont="1" applyFill="1" applyAlignment="1">
      <alignment horizontal="left" vertical="center"/>
    </xf>
    <xf numFmtId="0" fontId="59" fillId="25" borderId="0" xfId="0" applyFont="1" applyFill="1" applyAlignment="1">
      <alignment vertical="center"/>
    </xf>
    <xf numFmtId="0" fontId="0" fillId="35" borderId="0" xfId="0" applyFill="1" applyAlignment="1">
      <alignment/>
    </xf>
    <xf numFmtId="0" fontId="59" fillId="35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169" fontId="6" fillId="36" borderId="6" xfId="54" applyFont="1" applyFill="1" applyAlignment="1">
      <alignment horizontal="left"/>
      <protection locked="0"/>
    </xf>
    <xf numFmtId="169" fontId="6" fillId="36" borderId="6" xfId="54" applyFont="1" applyFill="1" applyAlignment="1">
      <alignment horizontal="center"/>
      <protection locked="0"/>
    </xf>
    <xf numFmtId="0" fontId="0" fillId="20" borderId="0" xfId="0" applyFill="1" applyAlignment="1">
      <alignment horizontal="center"/>
    </xf>
    <xf numFmtId="0" fontId="58" fillId="34" borderId="0" xfId="0" applyFont="1" applyFill="1" applyAlignment="1">
      <alignment horizontal="center"/>
    </xf>
    <xf numFmtId="169" fontId="0" fillId="34" borderId="6" xfId="54" applyFill="1" applyAlignment="1">
      <alignment horizontal="center"/>
      <protection locked="0"/>
    </xf>
    <xf numFmtId="0" fontId="1" fillId="37" borderId="0" xfId="0" applyFont="1" applyFill="1" applyAlignment="1">
      <alignment/>
    </xf>
    <xf numFmtId="0" fontId="60" fillId="20" borderId="1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2" fillId="25" borderId="0" xfId="58" applyFont="1" applyFill="1" applyBorder="1" applyAlignment="1" applyProtection="1">
      <alignment horizontal="left" vertical="center"/>
      <protection locked="0"/>
    </xf>
    <xf numFmtId="0" fontId="63" fillId="34" borderId="0" xfId="58" applyFont="1" applyFill="1" applyBorder="1" applyAlignment="1" applyProtection="1">
      <alignment/>
      <protection locked="0"/>
    </xf>
    <xf numFmtId="0" fontId="62" fillId="25" borderId="0" xfId="58" applyFont="1" applyFill="1" applyBorder="1" applyAlignment="1" applyProtection="1">
      <alignment vertical="center"/>
      <protection locked="0"/>
    </xf>
    <xf numFmtId="0" fontId="64" fillId="34" borderId="0" xfId="58" applyFont="1" applyFill="1" applyBorder="1" applyAlignment="1" applyProtection="1">
      <alignment/>
      <protection locked="0"/>
    </xf>
    <xf numFmtId="0" fontId="65" fillId="34" borderId="0" xfId="58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left" indent="1"/>
    </xf>
    <xf numFmtId="176" fontId="63" fillId="34" borderId="0" xfId="58" applyNumberFormat="1" applyFont="1" applyFill="1" applyBorder="1" applyAlignment="1" applyProtection="1">
      <alignment/>
      <protection locked="0"/>
    </xf>
    <xf numFmtId="0" fontId="64" fillId="34" borderId="0" xfId="58" applyFont="1" applyFill="1" applyBorder="1" applyAlignment="1" applyProtection="1">
      <alignment horizontal="center"/>
      <protection locked="0"/>
    </xf>
    <xf numFmtId="176" fontId="64" fillId="34" borderId="0" xfId="58" applyNumberFormat="1" applyFont="1" applyFill="1" applyBorder="1" applyAlignment="1" applyProtection="1">
      <alignment/>
      <protection locked="0"/>
    </xf>
    <xf numFmtId="9" fontId="0" fillId="34" borderId="0" xfId="59" applyFont="1" applyFill="1" applyBorder="1" applyAlignment="1">
      <alignment/>
    </xf>
    <xf numFmtId="169" fontId="0" fillId="30" borderId="6" xfId="54" applyFont="1">
      <alignment/>
      <protection locked="0"/>
    </xf>
    <xf numFmtId="169" fontId="0" fillId="34" borderId="6" xfId="54" applyNumberFormat="1" applyFill="1" applyAlignment="1">
      <alignment horizontal="center"/>
      <protection locked="0"/>
    </xf>
    <xf numFmtId="169" fontId="0" fillId="30" borderId="6" xfId="54" applyNumberFormat="1">
      <alignment/>
      <protection locked="0"/>
    </xf>
    <xf numFmtId="169" fontId="58" fillId="30" borderId="6" xfId="54" applyFont="1">
      <alignment/>
      <protection locked="0"/>
    </xf>
    <xf numFmtId="0" fontId="58" fillId="0" borderId="0" xfId="0" applyFont="1" applyAlignment="1">
      <alignment/>
    </xf>
    <xf numFmtId="6" fontId="0" fillId="36" borderId="6" xfId="54" applyNumberFormat="1" applyFont="1" applyFill="1" applyAlignment="1">
      <alignment horizontal="right"/>
      <protection locked="0"/>
    </xf>
    <xf numFmtId="6" fontId="1" fillId="36" borderId="6" xfId="54" applyNumberFormat="1" applyFont="1" applyFill="1" applyAlignment="1">
      <alignment horizontal="right"/>
      <protection locked="0"/>
    </xf>
    <xf numFmtId="169" fontId="0" fillId="36" borderId="6" xfId="54" applyFont="1" applyFill="1" applyAlignment="1">
      <alignment horizontal="right"/>
      <protection locked="0"/>
    </xf>
    <xf numFmtId="9" fontId="6" fillId="30" borderId="6" xfId="59" applyFont="1" applyFill="1" applyBorder="1" applyAlignment="1" applyProtection="1">
      <alignment horizontal="right"/>
      <protection locked="0"/>
    </xf>
    <xf numFmtId="6" fontId="0" fillId="0" borderId="0" xfId="0" applyNumberFormat="1" applyFont="1" applyAlignment="1">
      <alignment horizontal="right"/>
    </xf>
    <xf numFmtId="6" fontId="64" fillId="34" borderId="0" xfId="58" applyNumberFormat="1" applyFont="1" applyFill="1" applyBorder="1" applyAlignment="1" applyProtection="1">
      <alignment horizontal="right"/>
      <protection locked="0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69" fontId="0" fillId="34" borderId="0" xfId="54" applyFill="1" applyBorder="1">
      <alignment/>
      <protection locked="0"/>
    </xf>
    <xf numFmtId="0" fontId="0" fillId="34" borderId="0" xfId="0" applyFill="1" applyBorder="1" applyAlignment="1">
      <alignment horizontal="left"/>
    </xf>
    <xf numFmtId="0" fontId="60" fillId="34" borderId="0" xfId="0" applyFont="1" applyFill="1" applyBorder="1" applyAlignment="1">
      <alignment horizontal="center" vertical="center"/>
    </xf>
    <xf numFmtId="0" fontId="28" fillId="34" borderId="0" xfId="53" applyFont="1" applyFill="1" applyBorder="1" applyAlignment="1" applyProtection="1">
      <alignment/>
      <protection/>
    </xf>
    <xf numFmtId="0" fontId="66" fillId="0" borderId="0" xfId="0" applyFont="1" applyAlignment="1">
      <alignment horizontal="justify" vertical="center" readingOrder="1"/>
    </xf>
    <xf numFmtId="0" fontId="67" fillId="0" borderId="0" xfId="0" applyFont="1" applyAlignment="1">
      <alignment horizontal="justify" vertical="center" readingOrder="1"/>
    </xf>
    <xf numFmtId="169" fontId="8" fillId="34" borderId="0" xfId="54" applyFont="1" applyFill="1" applyBorder="1" applyAlignment="1">
      <alignment horizontal="center"/>
      <protection locked="0"/>
    </xf>
    <xf numFmtId="0" fontId="67" fillId="0" borderId="0" xfId="0" applyFont="1" applyAlignment="1">
      <alignment horizontal="justify" vertical="center" wrapText="1" readingOrder="1"/>
    </xf>
    <xf numFmtId="169" fontId="6" fillId="30" borderId="6" xfId="54" applyFont="1">
      <alignment/>
      <protection locked="0"/>
    </xf>
    <xf numFmtId="169" fontId="68" fillId="30" borderId="6" xfId="54" applyFont="1">
      <alignment/>
      <protection locked="0"/>
    </xf>
    <xf numFmtId="169" fontId="69" fillId="30" borderId="6" xfId="54" applyFont="1">
      <alignment/>
      <protection locked="0"/>
    </xf>
    <xf numFmtId="0" fontId="70" fillId="20" borderId="12" xfId="0" applyFont="1" applyFill="1" applyBorder="1" applyAlignment="1">
      <alignment horizontal="left" vertical="center"/>
    </xf>
    <xf numFmtId="0" fontId="70" fillId="2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0" fillId="20" borderId="14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14</xdr:row>
      <xdr:rowOff>9525</xdr:rowOff>
    </xdr:from>
    <xdr:to>
      <xdr:col>4</xdr:col>
      <xdr:colOff>304800</xdr:colOff>
      <xdr:row>18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286000"/>
          <a:ext cx="2209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36</xdr:row>
      <xdr:rowOff>38100</xdr:rowOff>
    </xdr:from>
    <xdr:ext cx="1447800" cy="257175"/>
    <xdr:sp>
      <xdr:nvSpPr>
        <xdr:cNvPr id="1" name="TextBox 5"/>
        <xdr:cNvSpPr txBox="1">
          <a:spLocks noChangeArrowheads="1"/>
        </xdr:cNvSpPr>
      </xdr:nvSpPr>
      <xdr:spPr>
        <a:xfrm>
          <a:off x="295275" y="5895975"/>
          <a:ext cx="14478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Scroll down for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4</a:t>
          </a:r>
        </a:p>
      </xdr:txBody>
    </xdr:sp>
    <xdr:clientData/>
  </xdr:oneCellAnchor>
  <xdr:twoCellAnchor>
    <xdr:from>
      <xdr:col>1</xdr:col>
      <xdr:colOff>676275</xdr:colOff>
      <xdr:row>39</xdr:row>
      <xdr:rowOff>0</xdr:rowOff>
    </xdr:from>
    <xdr:to>
      <xdr:col>1</xdr:col>
      <xdr:colOff>1019175</xdr:colOff>
      <xdr:row>41</xdr:row>
      <xdr:rowOff>104775</xdr:rowOff>
    </xdr:to>
    <xdr:sp>
      <xdr:nvSpPr>
        <xdr:cNvPr id="2" name="Down Arrow 6"/>
        <xdr:cNvSpPr>
          <a:spLocks/>
        </xdr:cNvSpPr>
      </xdr:nvSpPr>
      <xdr:spPr>
        <a:xfrm>
          <a:off x="942975" y="6334125"/>
          <a:ext cx="342900" cy="409575"/>
        </a:xfrm>
        <a:prstGeom prst="downArrow">
          <a:avLst>
            <a:gd name="adj" fmla="val 8888"/>
          </a:avLst>
        </a:prstGeom>
        <a:solidFill>
          <a:srgbClr val="4F81B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26</xdr:row>
      <xdr:rowOff>57150</xdr:rowOff>
    </xdr:from>
    <xdr:ext cx="1485900" cy="419100"/>
    <xdr:sp>
      <xdr:nvSpPr>
        <xdr:cNvPr id="3" name="TextBox 7"/>
        <xdr:cNvSpPr txBox="1">
          <a:spLocks noChangeArrowheads="1"/>
        </xdr:cNvSpPr>
      </xdr:nvSpPr>
      <xdr:spPr>
        <a:xfrm>
          <a:off x="266700" y="4324350"/>
          <a:ext cx="148590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monthly cost estimates for yeat 1</a:t>
          </a:r>
        </a:p>
      </xdr:txBody>
    </xdr:sp>
    <xdr:clientData/>
  </xdr:oneCellAnchor>
  <xdr:oneCellAnchor>
    <xdr:from>
      <xdr:col>1</xdr:col>
      <xdr:colOff>9525</xdr:colOff>
      <xdr:row>30</xdr:row>
      <xdr:rowOff>66675</xdr:rowOff>
    </xdr:from>
    <xdr:ext cx="1476375" cy="428625"/>
    <xdr:sp>
      <xdr:nvSpPr>
        <xdr:cNvPr id="4" name="TextBox 8"/>
        <xdr:cNvSpPr txBox="1">
          <a:spLocks noChangeArrowheads="1"/>
        </xdr:cNvSpPr>
      </xdr:nvSpPr>
      <xdr:spPr>
        <a:xfrm>
          <a:off x="276225" y="4972050"/>
          <a:ext cx="14763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annual cost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estimates for years 2-5.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</xdr:row>
      <xdr:rowOff>9525</xdr:rowOff>
    </xdr:from>
    <xdr:ext cx="1485900" cy="419100"/>
    <xdr:sp>
      <xdr:nvSpPr>
        <xdr:cNvPr id="1" name="TextBox 2"/>
        <xdr:cNvSpPr txBox="1">
          <a:spLocks noChangeArrowheads="1"/>
        </xdr:cNvSpPr>
      </xdr:nvSpPr>
      <xdr:spPr>
        <a:xfrm>
          <a:off x="266700" y="2914650"/>
          <a:ext cx="148590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monthly benefit estimates for yeat 1</a:t>
          </a:r>
        </a:p>
      </xdr:txBody>
    </xdr:sp>
    <xdr:clientData/>
  </xdr:oneCellAnchor>
  <xdr:oneCellAnchor>
    <xdr:from>
      <xdr:col>1</xdr:col>
      <xdr:colOff>9525</xdr:colOff>
      <xdr:row>20</xdr:row>
      <xdr:rowOff>152400</xdr:rowOff>
    </xdr:from>
    <xdr:ext cx="1485900" cy="428625"/>
    <xdr:sp>
      <xdr:nvSpPr>
        <xdr:cNvPr id="2" name="TextBox 3"/>
        <xdr:cNvSpPr txBox="1">
          <a:spLocks noChangeArrowheads="1"/>
        </xdr:cNvSpPr>
      </xdr:nvSpPr>
      <xdr:spPr>
        <a:xfrm>
          <a:off x="276225" y="3543300"/>
          <a:ext cx="14859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annual benefit estimates for years 2-5.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%20Fairhurst\Documents\00.%20MutualVenturesLtd\03.%20Client%20work\21.%20DASH\MV%20Financial%20Template%20-%20DASH%20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"/>
      <sheetName val="Inputs&gt;&gt;"/>
      <sheetName val="General Assumptions"/>
      <sheetName val="Date Calcs"/>
      <sheetName val="Income"/>
      <sheetName val="Staff Costs"/>
      <sheetName val="NonStaff Costs"/>
      <sheetName val="Capital"/>
      <sheetName val="Financial Statements&gt;&gt;"/>
      <sheetName val="I&amp;E"/>
      <sheetName val="Cashflow"/>
      <sheetName val="Chart"/>
      <sheetName val="Balance Sheet"/>
    </sheetNames>
    <sheetDataSet>
      <sheetData sheetId="2">
        <row r="21">
          <cell r="C21">
            <v>52</v>
          </cell>
        </row>
      </sheetData>
      <sheetData sheetId="3">
        <row r="12">
          <cell r="D12" t="str">
            <v>Apr</v>
          </cell>
          <cell r="E12" t="str">
            <v>May</v>
          </cell>
          <cell r="F12" t="str">
            <v>Jun</v>
          </cell>
          <cell r="G12" t="str">
            <v>Jul</v>
          </cell>
          <cell r="H12" t="str">
            <v>Aug</v>
          </cell>
          <cell r="I12" t="str">
            <v>Sep</v>
          </cell>
          <cell r="J12" t="str">
            <v>Oct</v>
          </cell>
          <cell r="K12" t="str">
            <v>Nov</v>
          </cell>
          <cell r="L12" t="str">
            <v>Dec</v>
          </cell>
          <cell r="M12" t="str">
            <v>Jan</v>
          </cell>
          <cell r="N12" t="str">
            <v>Feb</v>
          </cell>
          <cell r="O12" t="str">
            <v>Mar</v>
          </cell>
        </row>
        <row r="14">
          <cell r="D14">
            <v>5</v>
          </cell>
          <cell r="E14">
            <v>4</v>
          </cell>
          <cell r="F14">
            <v>4</v>
          </cell>
          <cell r="G14">
            <v>5</v>
          </cell>
          <cell r="H14">
            <v>4</v>
          </cell>
          <cell r="I14">
            <v>4</v>
          </cell>
          <cell r="J14">
            <v>5</v>
          </cell>
          <cell r="K14">
            <v>4</v>
          </cell>
          <cell r="L14">
            <v>4</v>
          </cell>
          <cell r="M14">
            <v>5</v>
          </cell>
          <cell r="N14">
            <v>4</v>
          </cell>
          <cell r="O1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tualventures.co.uk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mutualventures.co.uk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H28"/>
  <sheetViews>
    <sheetView showGridLines="0" workbookViewId="0" topLeftCell="A1">
      <selection activeCell="C8" sqref="C8"/>
    </sheetView>
  </sheetViews>
  <sheetFormatPr defaultColWidth="8.8515625" defaultRowHeight="12.75"/>
  <cols>
    <col min="1" max="1" width="2.140625" style="0" customWidth="1"/>
    <col min="2" max="2" width="8.8515625" style="0" customWidth="1"/>
    <col min="3" max="3" width="11.140625" style="0" bestFit="1" customWidth="1"/>
    <col min="4" max="5" width="8.8515625" style="0" customWidth="1"/>
    <col min="6" max="6" width="11.140625" style="0" bestFit="1" customWidth="1"/>
  </cols>
  <sheetData>
    <row r="2" ht="16.5">
      <c r="B2" s="4" t="s">
        <v>57</v>
      </c>
    </row>
    <row r="4" spans="2:3" ht="12">
      <c r="B4" s="1" t="s">
        <v>2</v>
      </c>
      <c r="C4" s="5">
        <v>0.1</v>
      </c>
    </row>
    <row r="5" ht="12">
      <c r="C5" s="5"/>
    </row>
    <row r="6" spans="2:3" ht="12">
      <c r="B6" s="1" t="s">
        <v>3</v>
      </c>
      <c r="C6" s="8">
        <v>41154</v>
      </c>
    </row>
    <row r="13" ht="12">
      <c r="B13" t="s">
        <v>8</v>
      </c>
    </row>
    <row r="19" ht="12.75">
      <c r="B19" s="9"/>
    </row>
    <row r="20" ht="13.5">
      <c r="B20" s="10" t="s">
        <v>9</v>
      </c>
    </row>
    <row r="21" ht="13.5">
      <c r="B21" s="9"/>
    </row>
    <row r="28" ht="12">
      <c r="H28" s="2"/>
    </row>
  </sheetData>
  <sheetProtection/>
  <hyperlinks>
    <hyperlink ref="B20" r:id="rId1" display="www.mutualventures.co.uk"/>
  </hyperlinks>
  <printOptions/>
  <pageMargins left="0.75" right="0.75" top="1" bottom="1" header="0.5" footer="0.5"/>
  <pageSetup horizontalDpi="600" verticalDpi="6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2:Y15"/>
  <sheetViews>
    <sheetView showGridLines="0" workbookViewId="0" topLeftCell="A1">
      <selection activeCell="G24" sqref="G24"/>
    </sheetView>
  </sheetViews>
  <sheetFormatPr defaultColWidth="9.140625" defaultRowHeight="12.75" outlineLevelCol="1"/>
  <cols>
    <col min="1" max="1" width="9.140625" style="2" customWidth="1"/>
    <col min="2" max="2" width="42.421875" style="2" customWidth="1"/>
    <col min="3" max="14" width="9.421875" style="2" customWidth="1" outlineLevel="1"/>
    <col min="15" max="15" width="5.00390625" style="2" customWidth="1" outlineLevel="1"/>
    <col min="16" max="25" width="10.421875" style="2" customWidth="1"/>
    <col min="26" max="16384" width="9.140625" style="2" customWidth="1"/>
  </cols>
  <sheetData>
    <row r="2" s="16" customFormat="1" ht="36" customHeight="1">
      <c r="A2" s="17" t="s">
        <v>30</v>
      </c>
    </row>
    <row r="4" spans="3:20" ht="12">
      <c r="C4" s="81" t="s">
        <v>14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31"/>
      <c r="P4" s="82" t="s">
        <v>1</v>
      </c>
      <c r="Q4" s="82"/>
      <c r="R4" s="82"/>
      <c r="S4" s="82"/>
      <c r="T4" s="82"/>
    </row>
    <row r="5" spans="2:25" ht="12.75">
      <c r="B5" s="33" t="s">
        <v>34</v>
      </c>
      <c r="C5" s="40">
        <v>1</v>
      </c>
      <c r="D5" s="40">
        <v>2</v>
      </c>
      <c r="E5" s="40">
        <v>3</v>
      </c>
      <c r="F5" s="40">
        <v>4</v>
      </c>
      <c r="G5" s="40">
        <v>5</v>
      </c>
      <c r="H5" s="40">
        <v>6</v>
      </c>
      <c r="I5" s="40">
        <v>7</v>
      </c>
      <c r="J5" s="40">
        <v>8</v>
      </c>
      <c r="K5" s="40">
        <v>9</v>
      </c>
      <c r="L5" s="40">
        <v>10</v>
      </c>
      <c r="M5" s="40">
        <v>11</v>
      </c>
      <c r="N5" s="40">
        <v>12</v>
      </c>
      <c r="O5" s="31"/>
      <c r="P5" s="40">
        <v>1</v>
      </c>
      <c r="Q5" s="40">
        <v>2</v>
      </c>
      <c r="R5" s="40">
        <v>3</v>
      </c>
      <c r="S5" s="40">
        <v>4</v>
      </c>
      <c r="T5" s="40">
        <v>5</v>
      </c>
      <c r="U5" s="40">
        <v>6</v>
      </c>
      <c r="V5" s="40">
        <v>7</v>
      </c>
      <c r="W5" s="40">
        <v>8</v>
      </c>
      <c r="X5" s="40">
        <v>9</v>
      </c>
      <c r="Y5" s="40">
        <v>10</v>
      </c>
    </row>
    <row r="6" spans="2:14" ht="12">
      <c r="B6" s="36" t="s">
        <v>52</v>
      </c>
      <c r="C6" s="6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25" ht="12">
      <c r="B7" s="36" t="str">
        <f>'Profit and loss'!B24</f>
        <v>Total income</v>
      </c>
      <c r="C7" s="48"/>
      <c r="D7" s="48">
        <f>'Profit and loss'!C24</f>
        <v>25000</v>
      </c>
      <c r="E7" s="48">
        <f>'Profit and loss'!D24</f>
        <v>0</v>
      </c>
      <c r="F7" s="48">
        <f>'Profit and loss'!E24</f>
        <v>0</v>
      </c>
      <c r="G7" s="48">
        <f>'Profit and loss'!F24</f>
        <v>25000</v>
      </c>
      <c r="H7" s="48">
        <f>'Profit and loss'!G24</f>
        <v>0</v>
      </c>
      <c r="I7" s="48">
        <f>'Profit and loss'!H24</f>
        <v>0</v>
      </c>
      <c r="J7" s="48">
        <f>'Profit and loss'!I24</f>
        <v>25000</v>
      </c>
      <c r="K7" s="48">
        <f>'Profit and loss'!J24</f>
        <v>0</v>
      </c>
      <c r="L7" s="48">
        <f>'Profit and loss'!K24</f>
        <v>0</v>
      </c>
      <c r="M7" s="48">
        <f>'Profit and loss'!L24</f>
        <v>25000</v>
      </c>
      <c r="N7" s="48">
        <f>'Profit and loss'!M24</f>
        <v>0</v>
      </c>
      <c r="O7" s="31"/>
      <c r="P7" s="48">
        <f>'Profit and loss'!P24</f>
        <v>100000</v>
      </c>
      <c r="Q7" s="48">
        <f>'Profit and loss'!Q24</f>
        <v>102600</v>
      </c>
      <c r="R7" s="48">
        <f>'Profit and loss'!R24</f>
        <v>105267.6</v>
      </c>
      <c r="S7" s="48">
        <f>'Profit and loss'!S24</f>
        <v>108004.55760000001</v>
      </c>
      <c r="T7" s="48">
        <f>'Profit and loss'!T24</f>
        <v>110812.67609760002</v>
      </c>
      <c r="U7" s="48">
        <f>'Profit and loss'!U24</f>
        <v>113693.80567613762</v>
      </c>
      <c r="V7" s="48">
        <f>'Profit and loss'!V24</f>
        <v>116649.8446237172</v>
      </c>
      <c r="W7" s="48">
        <f>'Profit and loss'!W24</f>
        <v>119682.74058393385</v>
      </c>
      <c r="X7" s="48">
        <f>'Profit and loss'!X24</f>
        <v>122794.49183911613</v>
      </c>
      <c r="Y7" s="48">
        <f>'Profit and loss'!Y24</f>
        <v>125987.14862693315</v>
      </c>
    </row>
    <row r="8" spans="2:25" ht="12">
      <c r="B8" s="36" t="str">
        <f>'Profit and loss'!B27</f>
        <v>Total recurring costs</v>
      </c>
      <c r="C8" s="48">
        <f>'Profit and loss'!C27</f>
        <v>-510</v>
      </c>
      <c r="D8" s="48">
        <f>'Profit and loss'!D27</f>
        <v>-510</v>
      </c>
      <c r="E8" s="48">
        <f>'Profit and loss'!E27</f>
        <v>-510</v>
      </c>
      <c r="F8" s="48">
        <f>'Profit and loss'!F27</f>
        <v>-510</v>
      </c>
      <c r="G8" s="48">
        <f>'Profit and loss'!G27</f>
        <v>-510</v>
      </c>
      <c r="H8" s="48">
        <f>'Profit and loss'!H27</f>
        <v>-510</v>
      </c>
      <c r="I8" s="48">
        <f>'Profit and loss'!I27</f>
        <v>-510</v>
      </c>
      <c r="J8" s="48">
        <f>'Profit and loss'!J27</f>
        <v>-510</v>
      </c>
      <c r="K8" s="48">
        <f>'Profit and loss'!K27</f>
        <v>-510</v>
      </c>
      <c r="L8" s="48">
        <f>'Profit and loss'!L27</f>
        <v>-510</v>
      </c>
      <c r="M8" s="48">
        <f>'Profit and loss'!M27</f>
        <v>-510</v>
      </c>
      <c r="N8" s="48">
        <f>'Profit and loss'!N27</f>
        <v>-510</v>
      </c>
      <c r="O8" s="31"/>
      <c r="P8" s="48">
        <f>'Profit and loss'!P27</f>
        <v>-6120</v>
      </c>
      <c r="Q8" s="48">
        <f>'Profit and loss'!Q27</f>
        <v>-6279.120000000001</v>
      </c>
      <c r="R8" s="48">
        <f>'Profit and loss'!R27</f>
        <v>-6442.37712</v>
      </c>
      <c r="S8" s="48">
        <f>'Profit and loss'!S27</f>
        <v>-6609.8789251200005</v>
      </c>
      <c r="T8" s="48">
        <f>'Profit and loss'!T27</f>
        <v>-6781.73577717312</v>
      </c>
      <c r="U8" s="48">
        <f>'Profit and loss'!U27</f>
        <v>-6958.060907379621</v>
      </c>
      <c r="V8" s="48">
        <f>'Profit and loss'!V27</f>
        <v>-7138.970490971491</v>
      </c>
      <c r="W8" s="48">
        <f>'Profit and loss'!W27</f>
        <v>-7324.5837237367505</v>
      </c>
      <c r="X8" s="48">
        <f>'Profit and loss'!X27</f>
        <v>-7515.022900553906</v>
      </c>
      <c r="Y8" s="48">
        <f>'Profit and loss'!Y27</f>
        <v>-7710.413495968307</v>
      </c>
    </row>
    <row r="9" spans="2:25" ht="12">
      <c r="B9" s="36" t="str">
        <f>'Profit and loss'!B28</f>
        <v>Total set-up costs</v>
      </c>
      <c r="C9" s="48">
        <f>'Profit and loss'!C28</f>
        <v>-3500</v>
      </c>
      <c r="D9" s="48">
        <f>'Profit and loss'!D28</f>
        <v>0</v>
      </c>
      <c r="E9" s="48">
        <f>'Profit and loss'!E28</f>
        <v>0</v>
      </c>
      <c r="F9" s="48">
        <f>'Profit and loss'!F28</f>
        <v>-2000</v>
      </c>
      <c r="G9" s="48">
        <f>'Profit and loss'!G28</f>
        <v>0</v>
      </c>
      <c r="H9" s="48">
        <f>'Profit and loss'!H28</f>
        <v>0</v>
      </c>
      <c r="I9" s="48">
        <f>'Profit and loss'!I28</f>
        <v>0</v>
      </c>
      <c r="J9" s="48">
        <f>'Profit and loss'!J28</f>
        <v>0</v>
      </c>
      <c r="K9" s="48">
        <f>'Profit and loss'!K28</f>
        <v>0</v>
      </c>
      <c r="L9" s="48">
        <f>'Profit and loss'!L28</f>
        <v>0</v>
      </c>
      <c r="M9" s="48">
        <f>'Profit and loss'!M28</f>
        <v>0</v>
      </c>
      <c r="N9" s="48">
        <f>'Profit and loss'!N28</f>
        <v>0</v>
      </c>
      <c r="O9" s="31"/>
      <c r="P9" s="48">
        <f>'Profit and loss'!P28</f>
        <v>-5500</v>
      </c>
      <c r="Q9" s="48">
        <f>'Profit and loss'!Q28</f>
        <v>0</v>
      </c>
      <c r="R9" s="48">
        <f>'Profit and loss'!R28</f>
        <v>0</v>
      </c>
      <c r="S9" s="48">
        <f>'Profit and loss'!S28</f>
        <v>0</v>
      </c>
      <c r="T9" s="48">
        <f>'Profit and loss'!T28</f>
        <v>0</v>
      </c>
      <c r="U9" s="48">
        <f>'Profit and loss'!U28</f>
        <v>0</v>
      </c>
      <c r="V9" s="48">
        <f>'Profit and loss'!V28</f>
        <v>0</v>
      </c>
      <c r="W9" s="48">
        <f>'Profit and loss'!W28</f>
        <v>0</v>
      </c>
      <c r="X9" s="48">
        <f>'Profit and loss'!X28</f>
        <v>0</v>
      </c>
      <c r="Y9" s="48">
        <f>'Profit and loss'!Y28</f>
        <v>0</v>
      </c>
    </row>
    <row r="10" spans="3:25" ht="12"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2:25" ht="12">
      <c r="B11" s="2" t="s">
        <v>31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P11" s="48"/>
      <c r="Q11" s="48">
        <f>-'Profit and loss'!P36</f>
        <v>-17676</v>
      </c>
      <c r="R11" s="48">
        <f>-'Profit and loss'!Q36</f>
        <v>-19264.176000000003</v>
      </c>
      <c r="S11" s="48">
        <f>-'Profit and loss'!R36</f>
        <v>-19765.044576</v>
      </c>
      <c r="T11" s="48">
        <f>-'Profit and loss'!S36</f>
        <v>-20278.935734976003</v>
      </c>
      <c r="U11" s="48">
        <f>-'Profit and loss'!T36</f>
        <v>-20806.18806408538</v>
      </c>
      <c r="V11" s="48">
        <f>-'Profit and loss'!U36</f>
        <v>-21347.148953751603</v>
      </c>
      <c r="W11" s="48">
        <f>-'Profit and loss'!V36</f>
        <v>-21902.174826549144</v>
      </c>
      <c r="X11" s="48">
        <f>-'Profit and loss'!W36</f>
        <v>-22471.63137203942</v>
      </c>
      <c r="Y11" s="48">
        <f>-'Profit and loss'!X36</f>
        <v>-23055.893787712448</v>
      </c>
    </row>
    <row r="12" spans="2:25" ht="12">
      <c r="B12" s="37" t="s">
        <v>35</v>
      </c>
      <c r="C12" s="48">
        <f>SUM(C6:C9)</f>
        <v>-4010</v>
      </c>
      <c r="D12" s="48">
        <f aca="true" t="shared" si="0" ref="D12:N12">SUM(D7:D9)</f>
        <v>24490</v>
      </c>
      <c r="E12" s="48">
        <f t="shared" si="0"/>
        <v>-510</v>
      </c>
      <c r="F12" s="48">
        <f t="shared" si="0"/>
        <v>-2510</v>
      </c>
      <c r="G12" s="48">
        <f t="shared" si="0"/>
        <v>24490</v>
      </c>
      <c r="H12" s="48">
        <f t="shared" si="0"/>
        <v>-510</v>
      </c>
      <c r="I12" s="48">
        <f t="shared" si="0"/>
        <v>-510</v>
      </c>
      <c r="J12" s="48">
        <f t="shared" si="0"/>
        <v>24490</v>
      </c>
      <c r="K12" s="48">
        <f t="shared" si="0"/>
        <v>-510</v>
      </c>
      <c r="L12" s="48">
        <f t="shared" si="0"/>
        <v>-510</v>
      </c>
      <c r="M12" s="48">
        <f t="shared" si="0"/>
        <v>24490</v>
      </c>
      <c r="N12" s="48">
        <f t="shared" si="0"/>
        <v>-510</v>
      </c>
      <c r="O12" s="32"/>
      <c r="P12" s="48">
        <f>SUM(P7:P11)</f>
        <v>88380</v>
      </c>
      <c r="Q12" s="48">
        <f aca="true" t="shared" si="1" ref="Q12:Y12">SUM(Q7:Q11)</f>
        <v>78644.88</v>
      </c>
      <c r="R12" s="48">
        <f t="shared" si="1"/>
        <v>79561.04688</v>
      </c>
      <c r="S12" s="48">
        <f t="shared" si="1"/>
        <v>81629.63409888001</v>
      </c>
      <c r="T12" s="48">
        <f t="shared" si="1"/>
        <v>83752.0045854509</v>
      </c>
      <c r="U12" s="48">
        <f t="shared" si="1"/>
        <v>85929.55670467262</v>
      </c>
      <c r="V12" s="48">
        <f t="shared" si="1"/>
        <v>88163.72517899411</v>
      </c>
      <c r="W12" s="48">
        <f t="shared" si="1"/>
        <v>90455.98203364795</v>
      </c>
      <c r="X12" s="48">
        <f t="shared" si="1"/>
        <v>92807.83756652281</v>
      </c>
      <c r="Y12" s="48">
        <f t="shared" si="1"/>
        <v>95220.8413432524</v>
      </c>
    </row>
    <row r="13" spans="2:25" ht="12">
      <c r="B13" s="36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36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5" ht="12.75">
      <c r="B15" s="34"/>
    </row>
  </sheetData>
  <sheetProtection/>
  <mergeCells count="2">
    <mergeCell ref="C4:N4"/>
    <mergeCell ref="P4:T4"/>
  </mergeCells>
  <printOptions/>
  <pageMargins left="0.75" right="0.75" top="1" bottom="1" header="0.5" footer="0.5"/>
  <pageSetup horizontalDpi="600" verticalDpi="600" orientation="portrait" paperSize="9"/>
  <ignoredErrors>
    <ignoredError sqref="B7:B9 P7:T7 O12 C8:T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H29"/>
  <sheetViews>
    <sheetView showGridLines="0" tabSelected="1" zoomScale="70" zoomScaleNormal="70" workbookViewId="0" topLeftCell="A1">
      <selection activeCell="B4" sqref="B4"/>
    </sheetView>
  </sheetViews>
  <sheetFormatPr defaultColWidth="8.8515625" defaultRowHeight="12.75"/>
  <cols>
    <col min="1" max="1" width="2.140625" style="0" customWidth="1"/>
    <col min="2" max="2" width="129.00390625" style="0" customWidth="1"/>
    <col min="3" max="3" width="11.140625" style="0" bestFit="1" customWidth="1"/>
    <col min="4" max="5" width="8.8515625" style="0" customWidth="1"/>
    <col min="6" max="6" width="11.140625" style="0" bestFit="1" customWidth="1"/>
  </cols>
  <sheetData>
    <row r="2" s="20" customFormat="1" ht="36.75" customHeight="1">
      <c r="A2" s="21" t="s">
        <v>58</v>
      </c>
    </row>
    <row r="4" spans="2:4" ht="67.5">
      <c r="B4" s="64" t="s">
        <v>72</v>
      </c>
      <c r="C4" s="58"/>
      <c r="D4" s="54"/>
    </row>
    <row r="5" spans="2:4" ht="16.5">
      <c r="B5" s="62" t="s">
        <v>61</v>
      </c>
      <c r="C5" s="58"/>
      <c r="D5" s="54"/>
    </row>
    <row r="6" spans="2:4" ht="33.75">
      <c r="B6" s="62" t="s">
        <v>73</v>
      </c>
      <c r="C6" s="54"/>
      <c r="D6" s="54"/>
    </row>
    <row r="7" spans="2:4" ht="84.75">
      <c r="B7" s="62" t="s">
        <v>74</v>
      </c>
      <c r="C7" s="54"/>
      <c r="D7" s="54"/>
    </row>
    <row r="8" spans="2:4" ht="33.75">
      <c r="B8" s="62" t="s">
        <v>62</v>
      </c>
      <c r="C8" s="54"/>
      <c r="D8" s="54"/>
    </row>
    <row r="9" spans="3:4" ht="12">
      <c r="C9" s="54"/>
      <c r="D9" s="54"/>
    </row>
    <row r="10" spans="2:4" ht="15.75">
      <c r="B10" s="61" t="s">
        <v>60</v>
      </c>
      <c r="C10" s="54"/>
      <c r="D10" s="54"/>
    </row>
    <row r="11" spans="2:4" ht="15.75">
      <c r="B11" s="61" t="s">
        <v>59</v>
      </c>
      <c r="C11" s="54"/>
      <c r="D11" s="54"/>
    </row>
    <row r="12" spans="2:4" ht="16.5">
      <c r="B12" s="63"/>
      <c r="C12" s="54"/>
      <c r="D12" s="54"/>
    </row>
    <row r="13" spans="2:4" ht="12">
      <c r="B13" s="54"/>
      <c r="C13" s="54"/>
      <c r="D13" s="54"/>
    </row>
    <row r="14" spans="2:4" ht="12">
      <c r="B14" s="54"/>
      <c r="C14" s="54"/>
      <c r="D14" s="54"/>
    </row>
    <row r="15" spans="2:4" ht="12">
      <c r="B15" s="54"/>
      <c r="C15" s="54"/>
      <c r="D15" s="54"/>
    </row>
    <row r="16" spans="2:4" ht="12">
      <c r="B16" s="54"/>
      <c r="C16" s="54"/>
      <c r="D16" s="54"/>
    </row>
    <row r="17" spans="2:4" ht="12">
      <c r="B17" s="59"/>
      <c r="C17" s="54"/>
      <c r="D17" s="54"/>
    </row>
    <row r="18" spans="2:4" ht="12">
      <c r="B18" s="54"/>
      <c r="C18" s="54"/>
      <c r="D18" s="54"/>
    </row>
    <row r="19" spans="2:4" ht="12">
      <c r="B19" s="59"/>
      <c r="C19" s="54"/>
      <c r="D19" s="54"/>
    </row>
    <row r="20" spans="2:4" ht="13.5">
      <c r="B20" s="60"/>
      <c r="C20" s="54"/>
      <c r="D20" s="54"/>
    </row>
    <row r="21" spans="2:4" ht="12">
      <c r="B21" s="59"/>
      <c r="C21" s="54"/>
      <c r="D21" s="54"/>
    </row>
    <row r="22" spans="2:4" ht="12">
      <c r="B22" s="54"/>
      <c r="C22" s="54"/>
      <c r="D22" s="54"/>
    </row>
    <row r="23" spans="2:4" ht="12">
      <c r="B23" s="59"/>
      <c r="C23" s="54"/>
      <c r="D23" s="54"/>
    </row>
    <row r="24" spans="2:4" ht="12">
      <c r="B24" s="54"/>
      <c r="C24" s="54"/>
      <c r="D24" s="54"/>
    </row>
    <row r="25" spans="2:4" ht="12">
      <c r="B25" s="59"/>
      <c r="C25" s="54"/>
      <c r="D25" s="54"/>
    </row>
    <row r="26" spans="2:4" ht="12">
      <c r="B26" s="54"/>
      <c r="C26" s="54"/>
      <c r="D26" s="54"/>
    </row>
    <row r="27" spans="2:4" ht="12">
      <c r="B27" s="54"/>
      <c r="C27" s="54"/>
      <c r="D27" s="54"/>
    </row>
    <row r="29" ht="12">
      <c r="H29" s="2"/>
    </row>
  </sheetData>
  <sheetProtection/>
  <hyperlinks>
    <hyperlink ref="B8" r:id="rId1" display="mailto:info@mutualventures.co.uk"/>
  </hyperlink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H32"/>
  <sheetViews>
    <sheetView showGridLines="0" workbookViewId="0" topLeftCell="A1">
      <selection activeCell="E20" sqref="E20"/>
    </sheetView>
  </sheetViews>
  <sheetFormatPr defaultColWidth="8.8515625" defaultRowHeight="12.75"/>
  <cols>
    <col min="1" max="1" width="2.140625" style="0" customWidth="1"/>
    <col min="2" max="2" width="8.8515625" style="0" customWidth="1"/>
    <col min="3" max="3" width="11.140625" style="0" bestFit="1" customWidth="1"/>
    <col min="4" max="5" width="8.8515625" style="0" customWidth="1"/>
    <col min="6" max="6" width="11.140625" style="0" bestFit="1" customWidth="1"/>
  </cols>
  <sheetData>
    <row r="2" s="20" customFormat="1" ht="36.75" customHeight="1">
      <c r="A2" s="21" t="s">
        <v>13</v>
      </c>
    </row>
    <row r="6" ht="12">
      <c r="C6" t="s">
        <v>23</v>
      </c>
    </row>
    <row r="7" spans="2:3" ht="12">
      <c r="B7" s="1"/>
      <c r="C7" s="5"/>
    </row>
    <row r="8" spans="2:3" ht="12">
      <c r="B8" s="11"/>
      <c r="C8" s="5" t="s">
        <v>53</v>
      </c>
    </row>
    <row r="9" spans="2:3" ht="12">
      <c r="B9" s="1"/>
      <c r="C9" s="8"/>
    </row>
    <row r="10" spans="2:3" ht="12">
      <c r="B10" s="29"/>
      <c r="C10" t="s">
        <v>24</v>
      </c>
    </row>
    <row r="13" spans="2:3" ht="12">
      <c r="B13" s="6"/>
      <c r="C13" t="s">
        <v>26</v>
      </c>
    </row>
    <row r="15" spans="2:3" ht="12">
      <c r="B15" s="25"/>
      <c r="C15" t="s">
        <v>25</v>
      </c>
    </row>
    <row r="18" ht="12">
      <c r="C18" t="s">
        <v>27</v>
      </c>
    </row>
    <row r="20" spans="2:3" ht="12">
      <c r="B20" s="30" t="s">
        <v>4</v>
      </c>
      <c r="C20" t="s">
        <v>28</v>
      </c>
    </row>
    <row r="22" spans="2:3" ht="12">
      <c r="B22" s="30" t="s">
        <v>5</v>
      </c>
      <c r="C22" t="s">
        <v>29</v>
      </c>
    </row>
    <row r="23" ht="13.5">
      <c r="B23" s="10"/>
    </row>
    <row r="24" spans="2:3" ht="12">
      <c r="B24" s="30" t="s">
        <v>6</v>
      </c>
      <c r="C24" t="s">
        <v>56</v>
      </c>
    </row>
    <row r="26" spans="2:3" ht="12">
      <c r="B26" s="30" t="s">
        <v>7</v>
      </c>
      <c r="C26" t="s">
        <v>55</v>
      </c>
    </row>
    <row r="28" spans="2:3" ht="12">
      <c r="B28" s="30" t="s">
        <v>22</v>
      </c>
      <c r="C28" t="s">
        <v>54</v>
      </c>
    </row>
    <row r="32" ht="12">
      <c r="H32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2:H33"/>
  <sheetViews>
    <sheetView showGridLines="0" workbookViewId="0" topLeftCell="A1">
      <selection activeCell="E21" sqref="E21"/>
    </sheetView>
  </sheetViews>
  <sheetFormatPr defaultColWidth="8.8515625" defaultRowHeight="12.75"/>
  <sheetData>
    <row r="2" s="11" customFormat="1" ht="34.5" customHeight="1">
      <c r="A2" s="14" t="s">
        <v>10</v>
      </c>
    </row>
    <row r="3" s="12" customFormat="1" ht="12"/>
    <row r="8" ht="12">
      <c r="A8" s="13"/>
    </row>
    <row r="33" ht="12">
      <c r="H33" s="2"/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2:N33"/>
  <sheetViews>
    <sheetView showGridLines="0" workbookViewId="0" topLeftCell="A1">
      <selection activeCell="D18" sqref="D18"/>
    </sheetView>
  </sheetViews>
  <sheetFormatPr defaultColWidth="8.8515625" defaultRowHeight="12.75"/>
  <cols>
    <col min="1" max="1" width="8.8515625" style="0" customWidth="1"/>
    <col min="2" max="2" width="25.421875" style="0" customWidth="1"/>
    <col min="3" max="3" width="8.8515625" style="0" customWidth="1"/>
    <col min="4" max="4" width="34.7109375" style="0" bestFit="1" customWidth="1"/>
  </cols>
  <sheetData>
    <row r="2" spans="1:2" s="11" customFormat="1" ht="34.5" customHeight="1">
      <c r="A2" s="15" t="s">
        <v>15</v>
      </c>
      <c r="B2" s="15"/>
    </row>
    <row r="8" spans="2:7" ht="12.75" customHeight="1">
      <c r="B8" s="68" t="s">
        <v>4</v>
      </c>
      <c r="D8" t="s">
        <v>16</v>
      </c>
      <c r="E8" s="7">
        <v>0.026</v>
      </c>
      <c r="G8" t="s">
        <v>36</v>
      </c>
    </row>
    <row r="9" ht="12.75" customHeight="1">
      <c r="B9" s="69"/>
    </row>
    <row r="10" ht="12.75" customHeight="1">
      <c r="B10" s="70" t="s">
        <v>18</v>
      </c>
    </row>
    <row r="11" ht="12">
      <c r="B11" s="70"/>
    </row>
    <row r="12" ht="12">
      <c r="B12" s="70"/>
    </row>
    <row r="13" ht="12">
      <c r="B13" s="71"/>
    </row>
    <row r="14" ht="12">
      <c r="B14" s="23"/>
    </row>
    <row r="15" spans="2:7" ht="12">
      <c r="B15" s="68" t="s">
        <v>5</v>
      </c>
      <c r="D15" t="s">
        <v>0</v>
      </c>
      <c r="E15" s="7">
        <v>0.035</v>
      </c>
      <c r="G15" t="s">
        <v>37</v>
      </c>
    </row>
    <row r="16" ht="12">
      <c r="B16" s="69"/>
    </row>
    <row r="17" ht="12">
      <c r="B17" s="70" t="s">
        <v>17</v>
      </c>
    </row>
    <row r="18" ht="12">
      <c r="B18" s="70"/>
    </row>
    <row r="19" ht="12">
      <c r="B19" s="70"/>
    </row>
    <row r="20" ht="12">
      <c r="B20" s="70"/>
    </row>
    <row r="21" ht="12">
      <c r="B21" s="70"/>
    </row>
    <row r="22" ht="12">
      <c r="B22" s="70"/>
    </row>
    <row r="23" spans="2:14" ht="12">
      <c r="B23" s="71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2:14" ht="12">
      <c r="B24" s="23"/>
      <c r="D24" s="54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2:14" ht="12">
      <c r="B25" s="23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4:14" ht="12">
      <c r="D26" s="54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4:14" ht="12">
      <c r="D27" s="54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4:14" ht="12">
      <c r="D28" s="54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4:14" ht="12">
      <c r="D29" s="54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4:14" ht="12"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4:14" ht="12"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3" ht="12">
      <c r="H33" s="2"/>
    </row>
  </sheetData>
  <sheetProtection/>
  <mergeCells count="4">
    <mergeCell ref="B15:B16"/>
    <mergeCell ref="B17:B23"/>
    <mergeCell ref="B8:B9"/>
    <mergeCell ref="B10:B13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2:AD71"/>
  <sheetViews>
    <sheetView showGridLines="0" workbookViewId="0" topLeftCell="A1">
      <pane xSplit="5" ySplit="5" topLeftCell="F6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F48" sqref="F48"/>
    </sheetView>
  </sheetViews>
  <sheetFormatPr defaultColWidth="8.8515625" defaultRowHeight="12.75" outlineLevelCol="1"/>
  <cols>
    <col min="1" max="1" width="4.00390625" style="0" customWidth="1"/>
    <col min="2" max="2" width="25.421875" style="0" customWidth="1"/>
    <col min="3" max="3" width="3.7109375" style="0" customWidth="1"/>
    <col min="4" max="4" width="44.7109375" style="0" bestFit="1" customWidth="1"/>
    <col min="5" max="5" width="3.421875" style="0" customWidth="1"/>
    <col min="6" max="18" width="9.140625" style="0" customWidth="1" outlineLevel="1"/>
    <col min="19" max="19" width="10.140625" style="22" bestFit="1" customWidth="1"/>
    <col min="20" max="28" width="10.140625" style="0" bestFit="1" customWidth="1"/>
    <col min="29" max="29" width="3.7109375" style="0" customWidth="1"/>
    <col min="30" max="30" width="37.140625" style="0" customWidth="1"/>
  </cols>
  <sheetData>
    <row r="2" spans="1:19" s="11" customFormat="1" ht="34.5" customHeight="1">
      <c r="A2" s="15" t="s">
        <v>45</v>
      </c>
      <c r="S2" s="26"/>
    </row>
    <row r="3" s="12" customFormat="1" ht="12">
      <c r="S3" s="27"/>
    </row>
    <row r="4" spans="6:28" ht="12">
      <c r="F4" s="76" t="s">
        <v>14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8"/>
      <c r="S4" s="79" t="s">
        <v>1</v>
      </c>
      <c r="T4" s="79"/>
      <c r="U4" s="79"/>
      <c r="V4" s="79"/>
      <c r="W4" s="79"/>
      <c r="X4" s="79"/>
      <c r="Y4" s="79"/>
      <c r="Z4" s="79"/>
      <c r="AA4" s="79"/>
      <c r="AB4" s="79"/>
    </row>
    <row r="5" spans="6:30" ht="12">
      <c r="F5" s="3">
        <v>1</v>
      </c>
      <c r="G5" s="3">
        <v>2</v>
      </c>
      <c r="H5" s="3">
        <v>3</v>
      </c>
      <c r="I5" s="3">
        <v>4</v>
      </c>
      <c r="J5" s="3">
        <v>5</v>
      </c>
      <c r="K5" s="3">
        <v>6</v>
      </c>
      <c r="L5" s="3">
        <v>7</v>
      </c>
      <c r="M5" s="3">
        <v>8</v>
      </c>
      <c r="N5" s="3">
        <v>9</v>
      </c>
      <c r="O5" s="3">
        <v>10</v>
      </c>
      <c r="P5" s="3">
        <v>11</v>
      </c>
      <c r="Q5" s="3">
        <v>12</v>
      </c>
      <c r="S5" s="3">
        <v>1</v>
      </c>
      <c r="T5" s="3">
        <v>2</v>
      </c>
      <c r="U5" s="3">
        <v>3</v>
      </c>
      <c r="V5" s="3">
        <v>4</v>
      </c>
      <c r="W5" s="3">
        <v>5</v>
      </c>
      <c r="X5" s="3">
        <v>6</v>
      </c>
      <c r="Y5" s="3">
        <v>7</v>
      </c>
      <c r="Z5" s="3">
        <v>8</v>
      </c>
      <c r="AA5" s="3">
        <v>9</v>
      </c>
      <c r="AB5" s="3">
        <v>10</v>
      </c>
      <c r="AD5" s="1" t="s">
        <v>42</v>
      </c>
    </row>
    <row r="6" spans="1:5" ht="12">
      <c r="A6" s="13"/>
      <c r="D6" s="1" t="s">
        <v>38</v>
      </c>
      <c r="E6" s="1"/>
    </row>
    <row r="7" spans="2:28" ht="12">
      <c r="B7" s="68" t="s">
        <v>6</v>
      </c>
      <c r="D7" s="65" t="s">
        <v>65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44">
        <f>SUM(F7:Q7)</f>
        <v>0</v>
      </c>
      <c r="T7" s="45">
        <f>S7*(1+'General assumptions'!$E$8)</f>
        <v>0</v>
      </c>
      <c r="U7" s="45">
        <f>T7*(1+'General assumptions'!$E$8)</f>
        <v>0</v>
      </c>
      <c r="V7" s="45">
        <f>U7*(1+'General assumptions'!$E$8)</f>
        <v>0</v>
      </c>
      <c r="W7" s="45">
        <f>V7*(1+'General assumptions'!$E$8)</f>
        <v>0</v>
      </c>
      <c r="X7" s="45">
        <f>W7*(1+'General assumptions'!$E$8)</f>
        <v>0</v>
      </c>
      <c r="Y7" s="45">
        <f>X7*(1+'General assumptions'!$E$8)</f>
        <v>0</v>
      </c>
      <c r="Z7" s="45">
        <f>Y7*(1+'General assumptions'!$E$8)</f>
        <v>0</v>
      </c>
      <c r="AA7" s="45">
        <f>Z7*(1+'General assumptions'!$E$8)</f>
        <v>0</v>
      </c>
      <c r="AB7" s="45">
        <f>AA7*(1+'General assumptions'!$E$8)</f>
        <v>0</v>
      </c>
    </row>
    <row r="8" spans="2:28" ht="12">
      <c r="B8" s="69"/>
      <c r="D8" s="65" t="s">
        <v>66</v>
      </c>
      <c r="F8" s="6">
        <v>160</v>
      </c>
      <c r="G8" s="6">
        <v>160</v>
      </c>
      <c r="H8" s="6">
        <v>160</v>
      </c>
      <c r="I8" s="6">
        <v>160</v>
      </c>
      <c r="J8" s="6">
        <v>160</v>
      </c>
      <c r="K8" s="6">
        <v>160</v>
      </c>
      <c r="L8" s="6">
        <v>160</v>
      </c>
      <c r="M8" s="6">
        <v>160</v>
      </c>
      <c r="N8" s="6">
        <v>160</v>
      </c>
      <c r="O8" s="6">
        <v>160</v>
      </c>
      <c r="P8" s="6">
        <v>160</v>
      </c>
      <c r="Q8" s="6">
        <v>160</v>
      </c>
      <c r="S8" s="44">
        <f aca="true" t="shared" si="0" ref="S8:S69">SUM(F8:Q8)</f>
        <v>1920</v>
      </c>
      <c r="T8" s="45">
        <f>S8*(1+'General assumptions'!$E$8)</f>
        <v>1969.92</v>
      </c>
      <c r="U8" s="45">
        <f>T8*(1+'General assumptions'!$E$8)</f>
        <v>2021.1379200000001</v>
      </c>
      <c r="V8" s="45">
        <f>U8*(1+'General assumptions'!$E$8)</f>
        <v>2073.68750592</v>
      </c>
      <c r="W8" s="45">
        <f>V8*(1+'General assumptions'!$E$8)</f>
        <v>2127.60338107392</v>
      </c>
      <c r="X8" s="45">
        <f>W8*(1+'General assumptions'!$E$8)</f>
        <v>2182.921068981842</v>
      </c>
      <c r="Y8" s="45">
        <f>X8*(1+'General assumptions'!$E$8)</f>
        <v>2239.67701677537</v>
      </c>
      <c r="Z8" s="45">
        <f>Y8*(1+'General assumptions'!$E$8)</f>
        <v>2297.9086192115296</v>
      </c>
      <c r="AA8" s="45">
        <f>Z8*(1+'General assumptions'!$E$8)</f>
        <v>2357.6542433110294</v>
      </c>
      <c r="AB8" s="45">
        <f>AA8*(1+'General assumptions'!$E$8)</f>
        <v>2418.953253637116</v>
      </c>
    </row>
    <row r="9" spans="2:28" ht="12.75" customHeight="1">
      <c r="B9" s="72" t="s">
        <v>19</v>
      </c>
      <c r="D9" s="65" t="s">
        <v>67</v>
      </c>
      <c r="F9" s="6">
        <v>150</v>
      </c>
      <c r="G9" s="6">
        <v>150</v>
      </c>
      <c r="H9" s="6">
        <v>150</v>
      </c>
      <c r="I9" s="6">
        <v>150</v>
      </c>
      <c r="J9" s="6">
        <v>150</v>
      </c>
      <c r="K9" s="6">
        <v>150</v>
      </c>
      <c r="L9" s="6">
        <v>150</v>
      </c>
      <c r="M9" s="6">
        <v>150</v>
      </c>
      <c r="N9" s="6">
        <v>150</v>
      </c>
      <c r="O9" s="6">
        <v>150</v>
      </c>
      <c r="P9" s="6">
        <v>150</v>
      </c>
      <c r="Q9" s="6">
        <v>150</v>
      </c>
      <c r="S9" s="44">
        <f t="shared" si="0"/>
        <v>1800</v>
      </c>
      <c r="T9" s="45">
        <f>S9*(1+'General assumptions'!$E$8)</f>
        <v>1846.8</v>
      </c>
      <c r="U9" s="45">
        <f>T9*(1+'General assumptions'!$E$8)</f>
        <v>1894.8168</v>
      </c>
      <c r="V9" s="45">
        <f>U9*(1+'General assumptions'!$E$8)</f>
        <v>1944.0820368000002</v>
      </c>
      <c r="W9" s="45">
        <f>V9*(1+'General assumptions'!$E$8)</f>
        <v>1994.6281697568002</v>
      </c>
      <c r="X9" s="45">
        <f>W9*(1+'General assumptions'!$E$8)</f>
        <v>2046.488502170477</v>
      </c>
      <c r="Y9" s="45">
        <f>X9*(1+'General assumptions'!$E$8)</f>
        <v>2099.6972032269096</v>
      </c>
      <c r="Z9" s="45">
        <f>Y9*(1+'General assumptions'!$E$8)</f>
        <v>2154.289330510809</v>
      </c>
      <c r="AA9" s="45">
        <f>Z9*(1+'General assumptions'!$E$8)</f>
        <v>2210.30085310409</v>
      </c>
      <c r="AB9" s="45">
        <f>AA9*(1+'General assumptions'!$E$8)</f>
        <v>2267.7686752847962</v>
      </c>
    </row>
    <row r="10" spans="2:28" ht="12">
      <c r="B10" s="70"/>
      <c r="D10" s="65" t="s">
        <v>68</v>
      </c>
      <c r="F10" s="6">
        <v>200</v>
      </c>
      <c r="G10" s="6">
        <v>200</v>
      </c>
      <c r="H10" s="6">
        <v>200</v>
      </c>
      <c r="I10" s="6">
        <v>200</v>
      </c>
      <c r="J10" s="6">
        <v>200</v>
      </c>
      <c r="K10" s="6">
        <v>200</v>
      </c>
      <c r="L10" s="6">
        <v>200</v>
      </c>
      <c r="M10" s="6">
        <v>200</v>
      </c>
      <c r="N10" s="6">
        <v>200</v>
      </c>
      <c r="O10" s="6">
        <v>200</v>
      </c>
      <c r="P10" s="6">
        <v>200</v>
      </c>
      <c r="Q10" s="6">
        <v>200</v>
      </c>
      <c r="S10" s="44">
        <f t="shared" si="0"/>
        <v>2400</v>
      </c>
      <c r="T10" s="45">
        <f>S10*(1+'General assumptions'!$E$8)</f>
        <v>2462.4</v>
      </c>
      <c r="U10" s="45">
        <f>T10*(1+'General assumptions'!$E$8)</f>
        <v>2526.4224</v>
      </c>
      <c r="V10" s="45">
        <f>U10*(1+'General assumptions'!$E$8)</f>
        <v>2592.1093824</v>
      </c>
      <c r="W10" s="45">
        <f>V10*(1+'General assumptions'!$E$8)</f>
        <v>2659.5042263424</v>
      </c>
      <c r="X10" s="45">
        <f>W10*(1+'General assumptions'!$E$8)</f>
        <v>2728.6513362273026</v>
      </c>
      <c r="Y10" s="45">
        <f>X10*(1+'General assumptions'!$E$8)</f>
        <v>2799.5962709692126</v>
      </c>
      <c r="Z10" s="45">
        <f>Y10*(1+'General assumptions'!$E$8)</f>
        <v>2872.385774014412</v>
      </c>
      <c r="AA10" s="45">
        <f>Z10*(1+'General assumptions'!$E$8)</f>
        <v>2947.067804138787</v>
      </c>
      <c r="AB10" s="45">
        <f>AA10*(1+'General assumptions'!$E$8)</f>
        <v>3023.6915670463954</v>
      </c>
    </row>
    <row r="11" spans="2:28" ht="12">
      <c r="B11" s="70"/>
      <c r="D11" s="6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28">
        <f t="shared" si="0"/>
        <v>0</v>
      </c>
      <c r="T11" s="45">
        <f>S11*(1+'General assumptions'!$E$8)</f>
        <v>0</v>
      </c>
      <c r="U11" s="45">
        <f>T11*(1+'General assumptions'!$E$8)</f>
        <v>0</v>
      </c>
      <c r="V11" s="45">
        <f>U11*(1+'General assumptions'!$E$8)</f>
        <v>0</v>
      </c>
      <c r="W11" s="45">
        <f>V11*(1+'General assumptions'!$E$8)</f>
        <v>0</v>
      </c>
      <c r="X11" s="45">
        <f>W11*(1+'General assumptions'!$E$8)</f>
        <v>0</v>
      </c>
      <c r="Y11" s="45">
        <f>X11*(1+'General assumptions'!$E$8)</f>
        <v>0</v>
      </c>
      <c r="Z11" s="45">
        <f>Y11*(1+'General assumptions'!$E$8)</f>
        <v>0</v>
      </c>
      <c r="AA11" s="45">
        <f>Z11*(1+'General assumptions'!$E$8)</f>
        <v>0</v>
      </c>
      <c r="AB11" s="45">
        <f>AA11*(1+'General assumptions'!$E$8)</f>
        <v>0</v>
      </c>
    </row>
    <row r="12" spans="2:28" ht="12">
      <c r="B12" s="70"/>
      <c r="D12" s="6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28">
        <f t="shared" si="0"/>
        <v>0</v>
      </c>
      <c r="T12" s="45">
        <f>S12*(1+'General assumptions'!$E$8)</f>
        <v>0</v>
      </c>
      <c r="U12" s="45">
        <f>T12*(1+'General assumptions'!$E$8)</f>
        <v>0</v>
      </c>
      <c r="V12" s="45">
        <f>U12*(1+'General assumptions'!$E$8)</f>
        <v>0</v>
      </c>
      <c r="W12" s="45">
        <f>V12*(1+'General assumptions'!$E$8)</f>
        <v>0</v>
      </c>
      <c r="X12" s="45">
        <f>W12*(1+'General assumptions'!$E$8)</f>
        <v>0</v>
      </c>
      <c r="Y12" s="45">
        <f>X12*(1+'General assumptions'!$E$8)</f>
        <v>0</v>
      </c>
      <c r="Z12" s="45">
        <f>Y12*(1+'General assumptions'!$E$8)</f>
        <v>0</v>
      </c>
      <c r="AA12" s="45">
        <f>Z12*(1+'General assumptions'!$E$8)</f>
        <v>0</v>
      </c>
      <c r="AB12" s="45">
        <f>AA12*(1+'General assumptions'!$E$8)</f>
        <v>0</v>
      </c>
    </row>
    <row r="13" spans="2:28" ht="12">
      <c r="B13" s="70"/>
      <c r="D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28">
        <f t="shared" si="0"/>
        <v>0</v>
      </c>
      <c r="T13" s="45">
        <f>S13*(1+'General assumptions'!$E$8)</f>
        <v>0</v>
      </c>
      <c r="U13" s="45">
        <f>T13*(1+'General assumptions'!$E$8)</f>
        <v>0</v>
      </c>
      <c r="V13" s="45">
        <f>U13*(1+'General assumptions'!$E$8)</f>
        <v>0</v>
      </c>
      <c r="W13" s="45">
        <f>V13*(1+'General assumptions'!$E$8)</f>
        <v>0</v>
      </c>
      <c r="X13" s="45">
        <f>W13*(1+'General assumptions'!$E$8)</f>
        <v>0</v>
      </c>
      <c r="Y13" s="45">
        <f>X13*(1+'General assumptions'!$E$8)</f>
        <v>0</v>
      </c>
      <c r="Z13" s="45">
        <f>Y13*(1+'General assumptions'!$E$8)</f>
        <v>0</v>
      </c>
      <c r="AA13" s="45">
        <f>Z13*(1+'General assumptions'!$E$8)</f>
        <v>0</v>
      </c>
      <c r="AB13" s="45">
        <f>AA13*(1+'General assumptions'!$E$8)</f>
        <v>0</v>
      </c>
    </row>
    <row r="14" spans="2:28" ht="12">
      <c r="B14" s="70"/>
      <c r="D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28">
        <f t="shared" si="0"/>
        <v>0</v>
      </c>
      <c r="T14" s="45">
        <f>S14*(1+'General assumptions'!$E$8)</f>
        <v>0</v>
      </c>
      <c r="U14" s="45">
        <f>T14*(1+'General assumptions'!$E$8)</f>
        <v>0</v>
      </c>
      <c r="V14" s="45">
        <f>U14*(1+'General assumptions'!$E$8)</f>
        <v>0</v>
      </c>
      <c r="W14" s="45">
        <f>V14*(1+'General assumptions'!$E$8)</f>
        <v>0</v>
      </c>
      <c r="X14" s="45">
        <f>W14*(1+'General assumptions'!$E$8)</f>
        <v>0</v>
      </c>
      <c r="Y14" s="45">
        <f>X14*(1+'General assumptions'!$E$8)</f>
        <v>0</v>
      </c>
      <c r="Z14" s="45">
        <f>Y14*(1+'General assumptions'!$E$8)</f>
        <v>0</v>
      </c>
      <c r="AA14" s="45">
        <f>Z14*(1+'General assumptions'!$E$8)</f>
        <v>0</v>
      </c>
      <c r="AB14" s="45">
        <f>AA14*(1+'General assumptions'!$E$8)</f>
        <v>0</v>
      </c>
    </row>
    <row r="15" spans="2:28" ht="12">
      <c r="B15" s="70"/>
      <c r="D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28">
        <f t="shared" si="0"/>
        <v>0</v>
      </c>
      <c r="T15" s="45">
        <f>S15*(1+'General assumptions'!$E$8)</f>
        <v>0</v>
      </c>
      <c r="U15" s="45">
        <f>T15*(1+'General assumptions'!$E$8)</f>
        <v>0</v>
      </c>
      <c r="V15" s="45">
        <f>U15*(1+'General assumptions'!$E$8)</f>
        <v>0</v>
      </c>
      <c r="W15" s="45">
        <f>V15*(1+'General assumptions'!$E$8)</f>
        <v>0</v>
      </c>
      <c r="X15" s="45">
        <f>W15*(1+'General assumptions'!$E$8)</f>
        <v>0</v>
      </c>
      <c r="Y15" s="45">
        <f>X15*(1+'General assumptions'!$E$8)</f>
        <v>0</v>
      </c>
      <c r="Z15" s="45">
        <f>Y15*(1+'General assumptions'!$E$8)</f>
        <v>0</v>
      </c>
      <c r="AA15" s="45">
        <f>Z15*(1+'General assumptions'!$E$8)</f>
        <v>0</v>
      </c>
      <c r="AB15" s="45">
        <f>AA15*(1+'General assumptions'!$E$8)</f>
        <v>0</v>
      </c>
    </row>
    <row r="16" spans="2:28" ht="12">
      <c r="B16" s="70"/>
      <c r="D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28">
        <f t="shared" si="0"/>
        <v>0</v>
      </c>
      <c r="T16" s="45">
        <f>S16*(1+'General assumptions'!$E$8)</f>
        <v>0</v>
      </c>
      <c r="U16" s="45">
        <f>T16*(1+'General assumptions'!$E$8)</f>
        <v>0</v>
      </c>
      <c r="V16" s="45">
        <f>U16*(1+'General assumptions'!$E$8)</f>
        <v>0</v>
      </c>
      <c r="W16" s="45">
        <f>V16*(1+'General assumptions'!$E$8)</f>
        <v>0</v>
      </c>
      <c r="X16" s="45">
        <f>W16*(1+'General assumptions'!$E$8)</f>
        <v>0</v>
      </c>
      <c r="Y16" s="45">
        <f>X16*(1+'General assumptions'!$E$8)</f>
        <v>0</v>
      </c>
      <c r="Z16" s="45">
        <f>Y16*(1+'General assumptions'!$E$8)</f>
        <v>0</v>
      </c>
      <c r="AA16" s="45">
        <f>Z16*(1+'General assumptions'!$E$8)</f>
        <v>0</v>
      </c>
      <c r="AB16" s="45">
        <f>AA16*(1+'General assumptions'!$E$8)</f>
        <v>0</v>
      </c>
    </row>
    <row r="17" spans="2:28" ht="12">
      <c r="B17" s="70"/>
      <c r="D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28">
        <f t="shared" si="0"/>
        <v>0</v>
      </c>
      <c r="T17" s="45">
        <f>S17*(1+'General assumptions'!$E$8)</f>
        <v>0</v>
      </c>
      <c r="U17" s="45">
        <f>T17*(1+'General assumptions'!$E$8)</f>
        <v>0</v>
      </c>
      <c r="V17" s="45">
        <f>U17*(1+'General assumptions'!$E$8)</f>
        <v>0</v>
      </c>
      <c r="W17" s="45">
        <f>V17*(1+'General assumptions'!$E$8)</f>
        <v>0</v>
      </c>
      <c r="X17" s="45">
        <f>W17*(1+'General assumptions'!$E$8)</f>
        <v>0</v>
      </c>
      <c r="Y17" s="45">
        <f>X17*(1+'General assumptions'!$E$8)</f>
        <v>0</v>
      </c>
      <c r="Z17" s="45">
        <f>Y17*(1+'General assumptions'!$E$8)</f>
        <v>0</v>
      </c>
      <c r="AA17" s="45">
        <f>Z17*(1+'General assumptions'!$E$8)</f>
        <v>0</v>
      </c>
      <c r="AB17" s="45">
        <f>AA17*(1+'General assumptions'!$E$8)</f>
        <v>0</v>
      </c>
    </row>
    <row r="18" spans="2:28" ht="12">
      <c r="B18" s="70"/>
      <c r="D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28">
        <f t="shared" si="0"/>
        <v>0</v>
      </c>
      <c r="T18" s="45">
        <f>S18*(1+'General assumptions'!$E$8)</f>
        <v>0</v>
      </c>
      <c r="U18" s="45">
        <f>T18*(1+'General assumptions'!$E$8)</f>
        <v>0</v>
      </c>
      <c r="V18" s="45">
        <f>U18*(1+'General assumptions'!$E$8)</f>
        <v>0</v>
      </c>
      <c r="W18" s="45">
        <f>V18*(1+'General assumptions'!$E$8)</f>
        <v>0</v>
      </c>
      <c r="X18" s="45">
        <f>W18*(1+'General assumptions'!$E$8)</f>
        <v>0</v>
      </c>
      <c r="Y18" s="45">
        <f>X18*(1+'General assumptions'!$E$8)</f>
        <v>0</v>
      </c>
      <c r="Z18" s="45">
        <f>Y18*(1+'General assumptions'!$E$8)</f>
        <v>0</v>
      </c>
      <c r="AA18" s="45">
        <f>Z18*(1+'General assumptions'!$E$8)</f>
        <v>0</v>
      </c>
      <c r="AB18" s="45">
        <f>AA18*(1+'General assumptions'!$E$8)</f>
        <v>0</v>
      </c>
    </row>
    <row r="19" spans="2:28" ht="12">
      <c r="B19" s="70"/>
      <c r="D19" s="6"/>
      <c r="F19" s="6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S19" s="28">
        <f t="shared" si="0"/>
        <v>0</v>
      </c>
      <c r="T19" s="45">
        <f>S19*(1+'General assumptions'!$E$8)</f>
        <v>0</v>
      </c>
      <c r="U19" s="45">
        <f>T19*(1+'General assumptions'!$E$8)</f>
        <v>0</v>
      </c>
      <c r="V19" s="45">
        <f>U19*(1+'General assumptions'!$E$8)</f>
        <v>0</v>
      </c>
      <c r="W19" s="45">
        <f>V19*(1+'General assumptions'!$E$8)</f>
        <v>0</v>
      </c>
      <c r="X19" s="45">
        <f>W19*(1+'General assumptions'!$E$8)</f>
        <v>0</v>
      </c>
      <c r="Y19" s="45">
        <f>X19*(1+'General assumptions'!$E$8)</f>
        <v>0</v>
      </c>
      <c r="Z19" s="45">
        <f>Y19*(1+'General assumptions'!$E$8)</f>
        <v>0</v>
      </c>
      <c r="AA19" s="45">
        <f>Z19*(1+'General assumptions'!$E$8)</f>
        <v>0</v>
      </c>
      <c r="AB19" s="45">
        <f>AA19*(1+'General assumptions'!$E$8)</f>
        <v>0</v>
      </c>
    </row>
    <row r="20" spans="2:28" ht="12">
      <c r="B20" s="70"/>
      <c r="D20" s="46"/>
      <c r="E20" s="47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S20" s="28">
        <f t="shared" si="0"/>
        <v>0</v>
      </c>
      <c r="T20" s="45">
        <f>S20*(1+'General assumptions'!$E$8)</f>
        <v>0</v>
      </c>
      <c r="U20" s="45">
        <f>T20*(1+'General assumptions'!$E$8)</f>
        <v>0</v>
      </c>
      <c r="V20" s="45">
        <f>U20*(1+'General assumptions'!$E$8)</f>
        <v>0</v>
      </c>
      <c r="W20" s="45">
        <f>V20*(1+'General assumptions'!$E$8)</f>
        <v>0</v>
      </c>
      <c r="X20" s="45">
        <f>W20*(1+'General assumptions'!$E$8)</f>
        <v>0</v>
      </c>
      <c r="Y20" s="45">
        <f>X20*(1+'General assumptions'!$E$8)</f>
        <v>0</v>
      </c>
      <c r="Z20" s="45">
        <f>Y20*(1+'General assumptions'!$E$8)</f>
        <v>0</v>
      </c>
      <c r="AA20" s="45">
        <f>Z20*(1+'General assumptions'!$E$8)</f>
        <v>0</v>
      </c>
      <c r="AB20" s="45">
        <f>AA20*(1+'General assumptions'!$E$8)</f>
        <v>0</v>
      </c>
    </row>
    <row r="21" spans="2:28" ht="12">
      <c r="B21" s="70"/>
      <c r="D21" s="46"/>
      <c r="E21" s="4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S21" s="28">
        <f t="shared" si="0"/>
        <v>0</v>
      </c>
      <c r="T21" s="45">
        <f>S21*(1+'General assumptions'!$E$8)</f>
        <v>0</v>
      </c>
      <c r="U21" s="45">
        <f>T21*(1+'General assumptions'!$E$8)</f>
        <v>0</v>
      </c>
      <c r="V21" s="45">
        <f>U21*(1+'General assumptions'!$E$8)</f>
        <v>0</v>
      </c>
      <c r="W21" s="45">
        <f>V21*(1+'General assumptions'!$E$8)</f>
        <v>0</v>
      </c>
      <c r="X21" s="45">
        <f>W21*(1+'General assumptions'!$E$8)</f>
        <v>0</v>
      </c>
      <c r="Y21" s="45">
        <f>X21*(1+'General assumptions'!$E$8)</f>
        <v>0</v>
      </c>
      <c r="Z21" s="45">
        <f>Y21*(1+'General assumptions'!$E$8)</f>
        <v>0</v>
      </c>
      <c r="AA21" s="45">
        <f>Z21*(1+'General assumptions'!$E$8)</f>
        <v>0</v>
      </c>
      <c r="AB21" s="45">
        <f>AA21*(1+'General assumptions'!$E$8)</f>
        <v>0</v>
      </c>
    </row>
    <row r="22" spans="2:28" ht="12">
      <c r="B22" s="70"/>
      <c r="D22" s="46"/>
      <c r="E22" s="47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S22" s="28">
        <f t="shared" si="0"/>
        <v>0</v>
      </c>
      <c r="T22" s="45">
        <f>S22*(1+'General assumptions'!$E$8)</f>
        <v>0</v>
      </c>
      <c r="U22" s="45">
        <f>T22*(1+'General assumptions'!$E$8)</f>
        <v>0</v>
      </c>
      <c r="V22" s="45">
        <f>U22*(1+'General assumptions'!$E$8)</f>
        <v>0</v>
      </c>
      <c r="W22" s="45">
        <f>V22*(1+'General assumptions'!$E$8)</f>
        <v>0</v>
      </c>
      <c r="X22" s="45">
        <f>W22*(1+'General assumptions'!$E$8)</f>
        <v>0</v>
      </c>
      <c r="Y22" s="45">
        <f>X22*(1+'General assumptions'!$E$8)</f>
        <v>0</v>
      </c>
      <c r="Z22" s="45">
        <f>Y22*(1+'General assumptions'!$E$8)</f>
        <v>0</v>
      </c>
      <c r="AA22" s="45">
        <f>Z22*(1+'General assumptions'!$E$8)</f>
        <v>0</v>
      </c>
      <c r="AB22" s="45">
        <f>AA22*(1+'General assumptions'!$E$8)</f>
        <v>0</v>
      </c>
    </row>
    <row r="23" spans="2:28" ht="12">
      <c r="B23" s="70"/>
      <c r="D23" s="46"/>
      <c r="E23" s="47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S23" s="28">
        <f t="shared" si="0"/>
        <v>0</v>
      </c>
      <c r="T23" s="45">
        <f>S23*(1+'General assumptions'!$E$8)</f>
        <v>0</v>
      </c>
      <c r="U23" s="45">
        <f>T23*(1+'General assumptions'!$E$8)</f>
        <v>0</v>
      </c>
      <c r="V23" s="45">
        <f>U23*(1+'General assumptions'!$E$8)</f>
        <v>0</v>
      </c>
      <c r="W23" s="45">
        <f>V23*(1+'General assumptions'!$E$8)</f>
        <v>0</v>
      </c>
      <c r="X23" s="45">
        <f>W23*(1+'General assumptions'!$E$8)</f>
        <v>0</v>
      </c>
      <c r="Y23" s="45">
        <f>X23*(1+'General assumptions'!$E$8)</f>
        <v>0</v>
      </c>
      <c r="Z23" s="45">
        <f>Y23*(1+'General assumptions'!$E$8)</f>
        <v>0</v>
      </c>
      <c r="AA23" s="45">
        <f>Z23*(1+'General assumptions'!$E$8)</f>
        <v>0</v>
      </c>
      <c r="AB23" s="45">
        <f>AA23*(1+'General assumptions'!$E$8)</f>
        <v>0</v>
      </c>
    </row>
    <row r="24" spans="2:28" ht="12">
      <c r="B24" s="70"/>
      <c r="D24" s="46"/>
      <c r="E24" s="47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S24" s="28">
        <f t="shared" si="0"/>
        <v>0</v>
      </c>
      <c r="T24" s="45">
        <f>S24*(1+'General assumptions'!$E$8)</f>
        <v>0</v>
      </c>
      <c r="U24" s="45">
        <f>T24*(1+'General assumptions'!$E$8)</f>
        <v>0</v>
      </c>
      <c r="V24" s="45">
        <f>U24*(1+'General assumptions'!$E$8)</f>
        <v>0</v>
      </c>
      <c r="W24" s="45">
        <f>V24*(1+'General assumptions'!$E$8)</f>
        <v>0</v>
      </c>
      <c r="X24" s="45">
        <f>W24*(1+'General assumptions'!$E$8)</f>
        <v>0</v>
      </c>
      <c r="Y24" s="45">
        <f>X24*(1+'General assumptions'!$E$8)</f>
        <v>0</v>
      </c>
      <c r="Z24" s="45">
        <f>Y24*(1+'General assumptions'!$E$8)</f>
        <v>0</v>
      </c>
      <c r="AA24" s="45">
        <f>Z24*(1+'General assumptions'!$E$8)</f>
        <v>0</v>
      </c>
      <c r="AB24" s="45">
        <f>AA24*(1+'General assumptions'!$E$8)</f>
        <v>0</v>
      </c>
    </row>
    <row r="25" spans="2:28" ht="12">
      <c r="B25" s="71"/>
      <c r="D25" s="6"/>
      <c r="E25" s="47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S25" s="28">
        <f t="shared" si="0"/>
        <v>0</v>
      </c>
      <c r="T25" s="45">
        <f>S25*(1+'General assumptions'!$E$8)</f>
        <v>0</v>
      </c>
      <c r="U25" s="45">
        <f>T25*(1+'General assumptions'!$E$8)</f>
        <v>0</v>
      </c>
      <c r="V25" s="45">
        <f>U25*(1+'General assumptions'!$E$8)</f>
        <v>0</v>
      </c>
      <c r="W25" s="45">
        <f>V25*(1+'General assumptions'!$E$8)</f>
        <v>0</v>
      </c>
      <c r="X25" s="45">
        <f>W25*(1+'General assumptions'!$E$8)</f>
        <v>0</v>
      </c>
      <c r="Y25" s="45">
        <f>X25*(1+'General assumptions'!$E$8)</f>
        <v>0</v>
      </c>
      <c r="Z25" s="45">
        <f>Y25*(1+'General assumptions'!$E$8)</f>
        <v>0</v>
      </c>
      <c r="AA25" s="45">
        <f>Z25*(1+'General assumptions'!$E$8)</f>
        <v>0</v>
      </c>
      <c r="AB25" s="45">
        <f>AA25*(1+'General assumptions'!$E$8)</f>
        <v>0</v>
      </c>
    </row>
    <row r="26" spans="4:28" ht="12">
      <c r="D26" s="6"/>
      <c r="E26" s="47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S26" s="28">
        <f t="shared" si="0"/>
        <v>0</v>
      </c>
      <c r="T26" s="6"/>
      <c r="U26" s="6"/>
      <c r="V26" s="6"/>
      <c r="W26" s="6"/>
      <c r="X26" s="6"/>
      <c r="Y26" s="6"/>
      <c r="Z26" s="6"/>
      <c r="AA26" s="6"/>
      <c r="AB26" s="6"/>
    </row>
    <row r="27" spans="4:28" ht="12.75">
      <c r="D27" s="6"/>
      <c r="E27" s="47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S27" s="28">
        <f t="shared" si="0"/>
        <v>0</v>
      </c>
      <c r="T27" s="6"/>
      <c r="U27" s="6"/>
      <c r="V27" s="6"/>
      <c r="W27" s="6"/>
      <c r="X27" s="6"/>
      <c r="Y27" s="6"/>
      <c r="Z27" s="6"/>
      <c r="AA27" s="6"/>
      <c r="AB27" s="6"/>
    </row>
    <row r="28" spans="4:28" ht="12.75">
      <c r="D28" s="6"/>
      <c r="E28" s="47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S28" s="28">
        <f t="shared" si="0"/>
        <v>0</v>
      </c>
      <c r="T28" s="6"/>
      <c r="U28" s="6"/>
      <c r="V28" s="6"/>
      <c r="W28" s="6"/>
      <c r="X28" s="6"/>
      <c r="Y28" s="6"/>
      <c r="Z28" s="6"/>
      <c r="AA28" s="6"/>
      <c r="AB28" s="6"/>
    </row>
    <row r="29" spans="4:28" ht="12.75">
      <c r="D29" s="6" t="s">
        <v>47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28">
        <f t="shared" si="0"/>
        <v>0</v>
      </c>
      <c r="T29" s="6"/>
      <c r="U29" s="6"/>
      <c r="V29" s="6"/>
      <c r="W29" s="6"/>
      <c r="X29" s="6"/>
      <c r="Y29" s="6"/>
      <c r="Z29" s="6"/>
      <c r="AA29" s="6"/>
      <c r="AB29" s="6"/>
    </row>
    <row r="30" spans="4:28" ht="12">
      <c r="D30" s="6" t="s">
        <v>47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28">
        <f t="shared" si="0"/>
        <v>0</v>
      </c>
      <c r="T30" s="6"/>
      <c r="U30" s="6"/>
      <c r="V30" s="6"/>
      <c r="W30" s="6"/>
      <c r="X30" s="6"/>
      <c r="Y30" s="6"/>
      <c r="Z30" s="6"/>
      <c r="AA30" s="6"/>
      <c r="AB30" s="6"/>
    </row>
    <row r="31" spans="4:28" ht="12.75">
      <c r="D31" s="6" t="s">
        <v>47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28">
        <f t="shared" si="0"/>
        <v>0</v>
      </c>
      <c r="T31" s="6"/>
      <c r="U31" s="6"/>
      <c r="V31" s="6"/>
      <c r="W31" s="6"/>
      <c r="X31" s="6"/>
      <c r="Y31" s="6"/>
      <c r="Z31" s="6"/>
      <c r="AA31" s="6"/>
      <c r="AB31" s="6"/>
    </row>
    <row r="32" spans="4:28" ht="12.75">
      <c r="D32" s="6" t="s">
        <v>47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28">
        <f t="shared" si="0"/>
        <v>0</v>
      </c>
      <c r="T32" s="6"/>
      <c r="U32" s="6"/>
      <c r="V32" s="6"/>
      <c r="W32" s="6"/>
      <c r="X32" s="6"/>
      <c r="Y32" s="6"/>
      <c r="Z32" s="6"/>
      <c r="AA32" s="6"/>
      <c r="AB32" s="6"/>
    </row>
    <row r="33" spans="4:28" ht="12.75">
      <c r="D33" s="6" t="s">
        <v>47</v>
      </c>
      <c r="F33" s="6"/>
      <c r="G33" s="6"/>
      <c r="H33" s="43"/>
      <c r="I33" s="6"/>
      <c r="J33" s="6"/>
      <c r="K33" s="6"/>
      <c r="L33" s="6"/>
      <c r="M33" s="6"/>
      <c r="N33" s="6"/>
      <c r="O33" s="6"/>
      <c r="P33" s="6"/>
      <c r="Q33" s="6"/>
      <c r="S33" s="28">
        <f t="shared" si="0"/>
        <v>0</v>
      </c>
      <c r="T33" s="6"/>
      <c r="U33" s="6"/>
      <c r="V33" s="6"/>
      <c r="W33" s="6"/>
      <c r="X33" s="6"/>
      <c r="Y33" s="6"/>
      <c r="Z33" s="6"/>
      <c r="AA33" s="6"/>
      <c r="AB33" s="6"/>
    </row>
    <row r="34" spans="4:28" ht="12.75">
      <c r="D34" s="6" t="s">
        <v>47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28">
        <f t="shared" si="0"/>
        <v>0</v>
      </c>
      <c r="T34" s="6"/>
      <c r="U34" s="6"/>
      <c r="V34" s="6"/>
      <c r="W34" s="6"/>
      <c r="X34" s="6"/>
      <c r="Y34" s="6"/>
      <c r="Z34" s="6"/>
      <c r="AA34" s="6"/>
      <c r="AB34" s="6"/>
    </row>
    <row r="35" spans="4:28" ht="12">
      <c r="D35" s="6" t="s">
        <v>47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28">
        <f t="shared" si="0"/>
        <v>0</v>
      </c>
      <c r="T35" s="6"/>
      <c r="U35" s="6"/>
      <c r="V35" s="6"/>
      <c r="W35" s="6"/>
      <c r="X35" s="6"/>
      <c r="Y35" s="6"/>
      <c r="Z35" s="6"/>
      <c r="AA35" s="6"/>
      <c r="AB35" s="6"/>
    </row>
    <row r="36" spans="4:28" ht="12">
      <c r="D36" s="6" t="s">
        <v>47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28">
        <f t="shared" si="0"/>
        <v>0</v>
      </c>
      <c r="T36" s="6"/>
      <c r="U36" s="6"/>
      <c r="V36" s="6"/>
      <c r="W36" s="6"/>
      <c r="X36" s="6"/>
      <c r="Y36" s="6"/>
      <c r="Z36" s="6"/>
      <c r="AA36" s="6"/>
      <c r="AB36" s="6"/>
    </row>
    <row r="37" spans="4:28" ht="12.75">
      <c r="D37" s="6" t="s">
        <v>47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28">
        <f t="shared" si="0"/>
        <v>0</v>
      </c>
      <c r="T37" s="6"/>
      <c r="U37" s="6"/>
      <c r="V37" s="6"/>
      <c r="W37" s="6"/>
      <c r="X37" s="6"/>
      <c r="Y37" s="6"/>
      <c r="Z37" s="6"/>
      <c r="AA37" s="6"/>
      <c r="AB37" s="6"/>
    </row>
    <row r="38" spans="4:28" ht="12.75">
      <c r="D38" s="6" t="s">
        <v>47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28">
        <f t="shared" si="0"/>
        <v>0</v>
      </c>
      <c r="T38" s="6"/>
      <c r="U38" s="6"/>
      <c r="V38" s="6"/>
      <c r="W38" s="6"/>
      <c r="X38" s="6"/>
      <c r="Y38" s="6"/>
      <c r="Z38" s="6"/>
      <c r="AA38" s="6"/>
      <c r="AB38" s="6"/>
    </row>
    <row r="39" spans="4:28" ht="12">
      <c r="D39" s="6" t="s">
        <v>47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28">
        <f t="shared" si="0"/>
        <v>0</v>
      </c>
      <c r="T39" s="6"/>
      <c r="U39" s="6"/>
      <c r="V39" s="6"/>
      <c r="W39" s="6"/>
      <c r="X39" s="6"/>
      <c r="Y39" s="6"/>
      <c r="Z39" s="6"/>
      <c r="AA39" s="6"/>
      <c r="AB39" s="6"/>
    </row>
    <row r="40" spans="4:28" ht="12">
      <c r="D40" s="6" t="s">
        <v>47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28">
        <f t="shared" si="0"/>
        <v>0</v>
      </c>
      <c r="T40" s="6"/>
      <c r="U40" s="6"/>
      <c r="V40" s="6"/>
      <c r="W40" s="6"/>
      <c r="X40" s="6"/>
      <c r="Y40" s="6"/>
      <c r="Z40" s="6"/>
      <c r="AA40" s="6"/>
      <c r="AB40" s="6"/>
    </row>
    <row r="41" spans="4:28" ht="12">
      <c r="D41" s="6" t="s">
        <v>47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28">
        <f t="shared" si="0"/>
        <v>0</v>
      </c>
      <c r="T41" s="6"/>
      <c r="U41" s="6"/>
      <c r="V41" s="6"/>
      <c r="W41" s="6"/>
      <c r="X41" s="6"/>
      <c r="Y41" s="6"/>
      <c r="Z41" s="6"/>
      <c r="AA41" s="6"/>
      <c r="AB41" s="6"/>
    </row>
    <row r="42" spans="4:28" ht="12">
      <c r="D42" s="6" t="s">
        <v>47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28">
        <f t="shared" si="0"/>
        <v>0</v>
      </c>
      <c r="T42" s="6"/>
      <c r="U42" s="6"/>
      <c r="V42" s="6"/>
      <c r="W42" s="6"/>
      <c r="X42" s="6"/>
      <c r="Y42" s="6"/>
      <c r="Z42" s="6"/>
      <c r="AA42" s="6"/>
      <c r="AB42" s="6"/>
    </row>
    <row r="43" ht="12">
      <c r="D43" s="1"/>
    </row>
    <row r="44" spans="4:28" ht="12">
      <c r="D44" s="24" t="s">
        <v>21</v>
      </c>
      <c r="F44" s="25">
        <f>SUM(F7:F42)</f>
        <v>510</v>
      </c>
      <c r="G44" s="25">
        <f aca="true" t="shared" si="1" ref="G44:Q44">SUM(G7:G42)</f>
        <v>510</v>
      </c>
      <c r="H44" s="25">
        <f t="shared" si="1"/>
        <v>510</v>
      </c>
      <c r="I44" s="25">
        <f t="shared" si="1"/>
        <v>510</v>
      </c>
      <c r="J44" s="25">
        <f t="shared" si="1"/>
        <v>510</v>
      </c>
      <c r="K44" s="25">
        <f t="shared" si="1"/>
        <v>510</v>
      </c>
      <c r="L44" s="25">
        <f t="shared" si="1"/>
        <v>510</v>
      </c>
      <c r="M44" s="25">
        <f t="shared" si="1"/>
        <v>510</v>
      </c>
      <c r="N44" s="25">
        <f t="shared" si="1"/>
        <v>510</v>
      </c>
      <c r="O44" s="25">
        <f t="shared" si="1"/>
        <v>510</v>
      </c>
      <c r="P44" s="25">
        <f t="shared" si="1"/>
        <v>510</v>
      </c>
      <c r="Q44" s="25">
        <f t="shared" si="1"/>
        <v>510</v>
      </c>
      <c r="S44" s="25">
        <f aca="true" t="shared" si="2" ref="S44:AB44">SUM(S7:S42)</f>
        <v>6120</v>
      </c>
      <c r="T44" s="25">
        <f t="shared" si="2"/>
        <v>6279.120000000001</v>
      </c>
      <c r="U44" s="25">
        <f t="shared" si="2"/>
        <v>6442.37712</v>
      </c>
      <c r="V44" s="25">
        <f t="shared" si="2"/>
        <v>6609.8789251200005</v>
      </c>
      <c r="W44" s="25">
        <f t="shared" si="2"/>
        <v>6781.73577717312</v>
      </c>
      <c r="X44" s="25">
        <f t="shared" si="2"/>
        <v>6958.060907379621</v>
      </c>
      <c r="Y44" s="25">
        <f t="shared" si="2"/>
        <v>7138.970490971491</v>
      </c>
      <c r="Z44" s="25">
        <f t="shared" si="2"/>
        <v>7324.5837237367505</v>
      </c>
      <c r="AA44" s="25">
        <f t="shared" si="2"/>
        <v>7515.022900553906</v>
      </c>
      <c r="AB44" s="25">
        <f t="shared" si="2"/>
        <v>7710.413495968307</v>
      </c>
    </row>
    <row r="45" ht="12">
      <c r="D45" s="1"/>
    </row>
    <row r="46" ht="12">
      <c r="D46" s="1" t="s">
        <v>39</v>
      </c>
    </row>
    <row r="47" spans="2:28" ht="12.75" customHeight="1">
      <c r="B47" s="68" t="s">
        <v>7</v>
      </c>
      <c r="D47" s="65" t="s">
        <v>69</v>
      </c>
      <c r="E47" s="47"/>
      <c r="F47" s="6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28">
        <f t="shared" si="0"/>
        <v>0</v>
      </c>
      <c r="T47" s="6"/>
      <c r="U47" s="6"/>
      <c r="V47" s="6"/>
      <c r="W47" s="6"/>
      <c r="X47" s="6"/>
      <c r="Y47" s="6"/>
      <c r="Z47" s="6"/>
      <c r="AA47" s="6"/>
      <c r="AB47" s="6"/>
    </row>
    <row r="48" spans="2:28" ht="12.75" customHeight="1">
      <c r="B48" s="69"/>
      <c r="D48" s="67" t="s">
        <v>64</v>
      </c>
      <c r="E48" s="47"/>
      <c r="F48" s="43">
        <v>1500</v>
      </c>
      <c r="G48" s="6">
        <v>0</v>
      </c>
      <c r="H48" s="6">
        <v>0</v>
      </c>
      <c r="I48" s="6">
        <v>2000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S48" s="28">
        <f t="shared" si="0"/>
        <v>3500</v>
      </c>
      <c r="T48" s="6"/>
      <c r="U48" s="6"/>
      <c r="V48" s="6"/>
      <c r="W48" s="6"/>
      <c r="X48" s="6"/>
      <c r="Y48" s="6"/>
      <c r="Z48" s="6"/>
      <c r="AA48" s="6"/>
      <c r="AB48" s="6"/>
    </row>
    <row r="49" spans="2:28" ht="12.75" customHeight="1">
      <c r="B49" s="73" t="s">
        <v>41</v>
      </c>
      <c r="D49" s="65" t="s">
        <v>63</v>
      </c>
      <c r="E49" s="47"/>
      <c r="F49" s="66">
        <v>2000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S49" s="28">
        <f t="shared" si="0"/>
        <v>2000</v>
      </c>
      <c r="T49" s="6"/>
      <c r="U49" s="6"/>
      <c r="V49" s="6"/>
      <c r="W49" s="6"/>
      <c r="X49" s="6"/>
      <c r="Y49" s="6"/>
      <c r="Z49" s="6"/>
      <c r="AA49" s="6"/>
      <c r="AB49" s="6"/>
    </row>
    <row r="50" spans="2:28" ht="12">
      <c r="B50" s="74"/>
      <c r="D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S50" s="28">
        <f t="shared" si="0"/>
        <v>0</v>
      </c>
      <c r="T50" s="6"/>
      <c r="U50" s="6"/>
      <c r="V50" s="6"/>
      <c r="W50" s="6"/>
      <c r="X50" s="6"/>
      <c r="Y50" s="6"/>
      <c r="Z50" s="6"/>
      <c r="AA50" s="6"/>
      <c r="AB50" s="6"/>
    </row>
    <row r="51" spans="2:28" ht="12">
      <c r="B51" s="74"/>
      <c r="D51" s="6"/>
      <c r="E51" s="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28">
        <f t="shared" si="0"/>
        <v>0</v>
      </c>
      <c r="T51" s="6"/>
      <c r="U51" s="6"/>
      <c r="V51" s="6"/>
      <c r="W51" s="6"/>
      <c r="X51" s="6"/>
      <c r="Y51" s="6"/>
      <c r="Z51" s="6"/>
      <c r="AA51" s="6"/>
      <c r="AB51" s="6"/>
    </row>
    <row r="52" spans="2:28" ht="12">
      <c r="B52" s="74"/>
      <c r="D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S52" s="28">
        <f t="shared" si="0"/>
        <v>0</v>
      </c>
      <c r="T52" s="6"/>
      <c r="U52" s="6"/>
      <c r="V52" s="6"/>
      <c r="W52" s="6"/>
      <c r="X52" s="6"/>
      <c r="Y52" s="6"/>
      <c r="Z52" s="6"/>
      <c r="AA52" s="6"/>
      <c r="AB52" s="6"/>
    </row>
    <row r="53" spans="2:28" ht="12">
      <c r="B53" s="74"/>
      <c r="D53" s="6" t="s">
        <v>47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S53" s="28">
        <f t="shared" si="0"/>
        <v>0</v>
      </c>
      <c r="T53" s="6"/>
      <c r="U53" s="6"/>
      <c r="V53" s="6"/>
      <c r="W53" s="6"/>
      <c r="X53" s="6"/>
      <c r="Y53" s="6"/>
      <c r="Z53" s="6"/>
      <c r="AA53" s="6"/>
      <c r="AB53" s="6"/>
    </row>
    <row r="54" spans="2:28" ht="12">
      <c r="B54" s="74"/>
      <c r="D54" s="6" t="s">
        <v>47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S54" s="28">
        <f t="shared" si="0"/>
        <v>0</v>
      </c>
      <c r="T54" s="6"/>
      <c r="U54" s="6"/>
      <c r="V54" s="6"/>
      <c r="W54" s="6"/>
      <c r="X54" s="6"/>
      <c r="Y54" s="6"/>
      <c r="Z54" s="6"/>
      <c r="AA54" s="6"/>
      <c r="AB54" s="6"/>
    </row>
    <row r="55" spans="2:28" ht="12">
      <c r="B55" s="74"/>
      <c r="D55" s="6" t="s">
        <v>47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S55" s="28">
        <f t="shared" si="0"/>
        <v>0</v>
      </c>
      <c r="T55" s="6"/>
      <c r="U55" s="6"/>
      <c r="V55" s="6"/>
      <c r="W55" s="6"/>
      <c r="X55" s="6"/>
      <c r="Y55" s="6"/>
      <c r="Z55" s="6"/>
      <c r="AA55" s="6"/>
      <c r="AB55" s="6"/>
    </row>
    <row r="56" spans="2:28" ht="12">
      <c r="B56" s="74"/>
      <c r="D56" s="6" t="s">
        <v>47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S56" s="28">
        <f t="shared" si="0"/>
        <v>0</v>
      </c>
      <c r="T56" s="6"/>
      <c r="U56" s="6"/>
      <c r="V56" s="6"/>
      <c r="W56" s="6"/>
      <c r="X56" s="6"/>
      <c r="Y56" s="6"/>
      <c r="Z56" s="6"/>
      <c r="AA56" s="6"/>
      <c r="AB56" s="6"/>
    </row>
    <row r="57" spans="2:28" ht="12">
      <c r="B57" s="74"/>
      <c r="D57" s="6" t="s">
        <v>47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S57" s="28">
        <f t="shared" si="0"/>
        <v>0</v>
      </c>
      <c r="T57" s="6"/>
      <c r="U57" s="6"/>
      <c r="V57" s="6"/>
      <c r="W57" s="6"/>
      <c r="X57" s="6"/>
      <c r="Y57" s="6"/>
      <c r="Z57" s="6"/>
      <c r="AA57" s="6"/>
      <c r="AB57" s="6"/>
    </row>
    <row r="58" spans="2:28" ht="12">
      <c r="B58" s="74"/>
      <c r="D58" s="6" t="s">
        <v>47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S58" s="28">
        <f t="shared" si="0"/>
        <v>0</v>
      </c>
      <c r="T58" s="6"/>
      <c r="U58" s="6"/>
      <c r="V58" s="6"/>
      <c r="W58" s="6"/>
      <c r="X58" s="6"/>
      <c r="Y58" s="6"/>
      <c r="Z58" s="6"/>
      <c r="AA58" s="6"/>
      <c r="AB58" s="6"/>
    </row>
    <row r="59" spans="2:28" ht="12">
      <c r="B59" s="74"/>
      <c r="D59" s="6" t="s">
        <v>47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S59" s="28">
        <f t="shared" si="0"/>
        <v>0</v>
      </c>
      <c r="T59" s="6"/>
      <c r="U59" s="6"/>
      <c r="V59" s="6"/>
      <c r="W59" s="6"/>
      <c r="X59" s="6"/>
      <c r="Y59" s="6"/>
      <c r="Z59" s="6"/>
      <c r="AA59" s="6"/>
      <c r="AB59" s="6"/>
    </row>
    <row r="60" spans="2:28" ht="12">
      <c r="B60" s="74"/>
      <c r="D60" s="6" t="s">
        <v>47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S60" s="28">
        <f t="shared" si="0"/>
        <v>0</v>
      </c>
      <c r="T60" s="6"/>
      <c r="U60" s="6"/>
      <c r="V60" s="6"/>
      <c r="W60" s="6"/>
      <c r="X60" s="6"/>
      <c r="Y60" s="6"/>
      <c r="Z60" s="6"/>
      <c r="AA60" s="6"/>
      <c r="AB60" s="6"/>
    </row>
    <row r="61" spans="2:28" ht="12">
      <c r="B61" s="74"/>
      <c r="D61" s="6" t="s">
        <v>47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S61" s="28">
        <f t="shared" si="0"/>
        <v>0</v>
      </c>
      <c r="T61" s="6"/>
      <c r="U61" s="6"/>
      <c r="V61" s="6"/>
      <c r="W61" s="6"/>
      <c r="X61" s="6"/>
      <c r="Y61" s="6"/>
      <c r="Z61" s="6"/>
      <c r="AA61" s="6"/>
      <c r="AB61" s="6"/>
    </row>
    <row r="62" spans="2:28" ht="12">
      <c r="B62" s="74"/>
      <c r="D62" s="6" t="s">
        <v>47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S62" s="28">
        <f t="shared" si="0"/>
        <v>0</v>
      </c>
      <c r="T62" s="6"/>
      <c r="U62" s="6"/>
      <c r="V62" s="6"/>
      <c r="W62" s="6"/>
      <c r="X62" s="6"/>
      <c r="Y62" s="6"/>
      <c r="Z62" s="6"/>
      <c r="AA62" s="6"/>
      <c r="AB62" s="6"/>
    </row>
    <row r="63" spans="2:28" ht="12">
      <c r="B63" s="74"/>
      <c r="D63" s="6" t="s">
        <v>47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S63" s="28">
        <f t="shared" si="0"/>
        <v>0</v>
      </c>
      <c r="T63" s="6"/>
      <c r="U63" s="6"/>
      <c r="V63" s="6"/>
      <c r="W63" s="6"/>
      <c r="X63" s="6"/>
      <c r="Y63" s="6"/>
      <c r="Z63" s="6"/>
      <c r="AA63" s="6"/>
      <c r="AB63" s="6"/>
    </row>
    <row r="64" spans="2:28" ht="12">
      <c r="B64" s="74"/>
      <c r="D64" s="6" t="s">
        <v>47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S64" s="28">
        <f t="shared" si="0"/>
        <v>0</v>
      </c>
      <c r="T64" s="6"/>
      <c r="U64" s="6"/>
      <c r="V64" s="6"/>
      <c r="W64" s="6"/>
      <c r="X64" s="6"/>
      <c r="Y64" s="6"/>
      <c r="Z64" s="6"/>
      <c r="AA64" s="6"/>
      <c r="AB64" s="6"/>
    </row>
    <row r="65" spans="2:28" ht="12">
      <c r="B65" s="75"/>
      <c r="D65" s="6" t="s">
        <v>47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S65" s="28">
        <f t="shared" si="0"/>
        <v>0</v>
      </c>
      <c r="T65" s="6"/>
      <c r="U65" s="6"/>
      <c r="V65" s="6"/>
      <c r="W65" s="6"/>
      <c r="X65" s="6"/>
      <c r="Y65" s="6"/>
      <c r="Z65" s="6"/>
      <c r="AA65" s="6"/>
      <c r="AB65" s="6"/>
    </row>
    <row r="66" spans="4:28" ht="12">
      <c r="D66" s="6" t="s">
        <v>47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S66" s="28">
        <f t="shared" si="0"/>
        <v>0</v>
      </c>
      <c r="T66" s="6"/>
      <c r="U66" s="6"/>
      <c r="V66" s="6"/>
      <c r="W66" s="6"/>
      <c r="X66" s="6"/>
      <c r="Y66" s="6"/>
      <c r="Z66" s="6"/>
      <c r="AA66" s="6"/>
      <c r="AB66" s="6"/>
    </row>
    <row r="67" spans="4:28" ht="12">
      <c r="D67" s="6" t="s">
        <v>47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S67" s="28">
        <f t="shared" si="0"/>
        <v>0</v>
      </c>
      <c r="T67" s="6"/>
      <c r="U67" s="6"/>
      <c r="V67" s="6"/>
      <c r="W67" s="6"/>
      <c r="X67" s="6"/>
      <c r="Y67" s="6"/>
      <c r="Z67" s="6"/>
      <c r="AA67" s="6"/>
      <c r="AB67" s="6"/>
    </row>
    <row r="68" spans="4:28" ht="12">
      <c r="D68" s="6" t="s">
        <v>47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S68" s="28">
        <f t="shared" si="0"/>
        <v>0</v>
      </c>
      <c r="T68" s="6"/>
      <c r="U68" s="6"/>
      <c r="V68" s="6"/>
      <c r="W68" s="6"/>
      <c r="X68" s="6"/>
      <c r="Y68" s="6"/>
      <c r="Z68" s="6"/>
      <c r="AA68" s="6"/>
      <c r="AB68" s="6"/>
    </row>
    <row r="69" spans="4:28" ht="12">
      <c r="D69" s="6" t="s">
        <v>47</v>
      </c>
      <c r="E69" s="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S69" s="28">
        <f t="shared" si="0"/>
        <v>0</v>
      </c>
      <c r="T69" s="6"/>
      <c r="U69" s="6"/>
      <c r="V69" s="6"/>
      <c r="W69" s="6"/>
      <c r="X69" s="6"/>
      <c r="Y69" s="6"/>
      <c r="Z69" s="6"/>
      <c r="AA69" s="6"/>
      <c r="AB69" s="6"/>
    </row>
    <row r="71" spans="4:28" ht="12">
      <c r="D71" s="24" t="s">
        <v>20</v>
      </c>
      <c r="F71" s="25">
        <f>SUM(F47:F69)</f>
        <v>3500</v>
      </c>
      <c r="G71" s="25">
        <f aca="true" t="shared" si="3" ref="G71:Q71">SUM(G47:G69)</f>
        <v>0</v>
      </c>
      <c r="H71" s="25">
        <f t="shared" si="3"/>
        <v>0</v>
      </c>
      <c r="I71" s="25">
        <f t="shared" si="3"/>
        <v>2000</v>
      </c>
      <c r="J71" s="25">
        <f t="shared" si="3"/>
        <v>0</v>
      </c>
      <c r="K71" s="25">
        <f t="shared" si="3"/>
        <v>0</v>
      </c>
      <c r="L71" s="25">
        <f t="shared" si="3"/>
        <v>0</v>
      </c>
      <c r="M71" s="25">
        <f t="shared" si="3"/>
        <v>0</v>
      </c>
      <c r="N71" s="25">
        <f t="shared" si="3"/>
        <v>0</v>
      </c>
      <c r="O71" s="25">
        <f t="shared" si="3"/>
        <v>0</v>
      </c>
      <c r="P71" s="25">
        <f t="shared" si="3"/>
        <v>0</v>
      </c>
      <c r="Q71" s="25">
        <f t="shared" si="3"/>
        <v>0</v>
      </c>
      <c r="S71" s="25">
        <f aca="true" t="shared" si="4" ref="S71:AB71">SUM(S47:S69)</f>
        <v>5500</v>
      </c>
      <c r="T71" s="25">
        <f t="shared" si="4"/>
        <v>0</v>
      </c>
      <c r="U71" s="25">
        <f t="shared" si="4"/>
        <v>0</v>
      </c>
      <c r="V71" s="25">
        <f t="shared" si="4"/>
        <v>0</v>
      </c>
      <c r="W71" s="25">
        <f t="shared" si="4"/>
        <v>0</v>
      </c>
      <c r="X71" s="25">
        <f t="shared" si="4"/>
        <v>0</v>
      </c>
      <c r="Y71" s="25">
        <f t="shared" si="4"/>
        <v>0</v>
      </c>
      <c r="Z71" s="25">
        <f t="shared" si="4"/>
        <v>0</v>
      </c>
      <c r="AA71" s="25">
        <f t="shared" si="4"/>
        <v>0</v>
      </c>
      <c r="AB71" s="25">
        <f t="shared" si="4"/>
        <v>0</v>
      </c>
    </row>
  </sheetData>
  <sheetProtection/>
  <mergeCells count="6">
    <mergeCell ref="B9:B25"/>
    <mergeCell ref="B49:B65"/>
    <mergeCell ref="B47:B48"/>
    <mergeCell ref="B7:B8"/>
    <mergeCell ref="F4:Q4"/>
    <mergeCell ref="S4:AB4"/>
  </mergeCells>
  <printOptions/>
  <pageMargins left="0.75" right="0.75" top="1" bottom="1" header="0.5" footer="0.5"/>
  <pageSetup horizontalDpi="600" verticalDpi="600" orientation="portrait" paperSize="9"/>
  <ignoredErrors>
    <ignoredError sqref="S7:S42 S46:S55 S56:S69 F71:Q71 F44:Q44 S44:W44 S71:W71 T7:AB10 T11:AB12 T13:AB18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2:AB33"/>
  <sheetViews>
    <sheetView showGridLines="0" workbookViewId="0" topLeftCell="A1">
      <pane xSplit="5" ySplit="5" topLeftCell="F6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AB8" sqref="T8:AB8"/>
    </sheetView>
  </sheetViews>
  <sheetFormatPr defaultColWidth="8.8515625" defaultRowHeight="12.75" outlineLevelCol="1"/>
  <cols>
    <col min="1" max="1" width="4.00390625" style="0" customWidth="1"/>
    <col min="2" max="2" width="25.421875" style="0" customWidth="1"/>
    <col min="3" max="3" width="3.7109375" style="0" customWidth="1"/>
    <col min="4" max="4" width="37.140625" style="0" bestFit="1" customWidth="1"/>
    <col min="5" max="5" width="3.421875" style="0" customWidth="1"/>
    <col min="6" max="6" width="10.140625" style="0" bestFit="1" customWidth="1" outlineLevel="1"/>
    <col min="7" max="18" width="9.140625" style="0" customWidth="1" outlineLevel="1"/>
    <col min="19" max="28" width="11.421875" style="0" customWidth="1"/>
  </cols>
  <sheetData>
    <row r="2" s="11" customFormat="1" ht="34.5" customHeight="1">
      <c r="A2" s="15" t="s">
        <v>43</v>
      </c>
    </row>
    <row r="3" s="12" customFormat="1" ht="12"/>
    <row r="4" spans="6:28" ht="12">
      <c r="F4" s="76" t="s">
        <v>14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8"/>
      <c r="S4" s="79" t="s">
        <v>1</v>
      </c>
      <c r="T4" s="79"/>
      <c r="U4" s="79"/>
      <c r="V4" s="79"/>
      <c r="W4" s="79"/>
      <c r="X4" s="79"/>
      <c r="Y4" s="79"/>
      <c r="Z4" s="79"/>
      <c r="AA4" s="79"/>
      <c r="AB4" s="79"/>
    </row>
    <row r="5" spans="6:28" ht="12">
      <c r="F5" s="3">
        <v>1</v>
      </c>
      <c r="G5" s="3">
        <v>2</v>
      </c>
      <c r="H5" s="3">
        <v>3</v>
      </c>
      <c r="I5" s="3">
        <v>4</v>
      </c>
      <c r="J5" s="3">
        <v>5</v>
      </c>
      <c r="K5" s="3">
        <v>6</v>
      </c>
      <c r="L5" s="3">
        <v>7</v>
      </c>
      <c r="M5" s="3">
        <v>8</v>
      </c>
      <c r="N5" s="3">
        <v>9</v>
      </c>
      <c r="O5" s="3">
        <v>10</v>
      </c>
      <c r="P5" s="3">
        <v>11</v>
      </c>
      <c r="Q5" s="3">
        <v>12</v>
      </c>
      <c r="S5" s="3">
        <v>1</v>
      </c>
      <c r="T5" s="3">
        <v>2</v>
      </c>
      <c r="U5" s="3">
        <v>3</v>
      </c>
      <c r="V5" s="3">
        <v>4</v>
      </c>
      <c r="W5" s="3">
        <v>5</v>
      </c>
      <c r="X5" s="3">
        <v>6</v>
      </c>
      <c r="Y5" s="3">
        <v>7</v>
      </c>
      <c r="Z5" s="3">
        <v>8</v>
      </c>
      <c r="AA5" s="3">
        <v>9</v>
      </c>
      <c r="AB5" s="3">
        <v>10</v>
      </c>
    </row>
    <row r="6" spans="4:19" ht="12">
      <c r="D6" s="1" t="s">
        <v>44</v>
      </c>
      <c r="S6" s="22"/>
    </row>
    <row r="7" spans="2:28" ht="12.75" customHeight="1">
      <c r="B7" s="68" t="s">
        <v>22</v>
      </c>
      <c r="D7" s="65" t="s">
        <v>70</v>
      </c>
      <c r="F7" s="4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28">
        <f>SUM(F7:Q7)</f>
        <v>0</v>
      </c>
      <c r="T7" s="6">
        <f>S7*(1+'General assumptions'!$E$8)</f>
        <v>0</v>
      </c>
      <c r="U7" s="6">
        <f>T7*(1+'General assumptions'!$E$8)</f>
        <v>0</v>
      </c>
      <c r="V7" s="6">
        <f>U7*(1+'General assumptions'!$E$8)</f>
        <v>0</v>
      </c>
      <c r="W7" s="6">
        <f>V7*(1+'General assumptions'!$E$8)</f>
        <v>0</v>
      </c>
      <c r="X7" s="6">
        <f>W7*(1+'General assumptions'!$E$8)</f>
        <v>0</v>
      </c>
      <c r="Y7" s="6">
        <f>X7*(1+'General assumptions'!$E$8)</f>
        <v>0</v>
      </c>
      <c r="Z7" s="6">
        <f>Y7*(1+'General assumptions'!$E$8)</f>
        <v>0</v>
      </c>
      <c r="AA7" s="6">
        <f>Z7*(1+'General assumptions'!$E$8)</f>
        <v>0</v>
      </c>
      <c r="AB7" s="6">
        <f>AA7*(1+'General assumptions'!$E$8)</f>
        <v>0</v>
      </c>
    </row>
    <row r="8" spans="1:28" ht="12">
      <c r="A8" s="13"/>
      <c r="B8" s="80"/>
      <c r="D8" s="65" t="s">
        <v>71</v>
      </c>
      <c r="F8" s="6">
        <v>25000</v>
      </c>
      <c r="G8" s="6">
        <v>0</v>
      </c>
      <c r="H8" s="6">
        <v>0</v>
      </c>
      <c r="I8" s="6">
        <v>25000</v>
      </c>
      <c r="J8" s="6">
        <v>0</v>
      </c>
      <c r="K8" s="6">
        <v>0</v>
      </c>
      <c r="L8" s="6">
        <v>25000</v>
      </c>
      <c r="M8" s="6">
        <v>0</v>
      </c>
      <c r="N8" s="6">
        <v>0</v>
      </c>
      <c r="O8" s="6">
        <v>25000</v>
      </c>
      <c r="P8" s="6">
        <v>0</v>
      </c>
      <c r="Q8" s="6">
        <v>0</v>
      </c>
      <c r="S8" s="28">
        <f aca="true" t="shared" si="0" ref="S8:S23">SUM(F8:Q8)</f>
        <v>100000</v>
      </c>
      <c r="T8" s="6">
        <f>S8*(1+'General assumptions'!$E$8)</f>
        <v>102600</v>
      </c>
      <c r="U8" s="6">
        <f>T8*(1+'General assumptions'!$E$8)</f>
        <v>105267.6</v>
      </c>
      <c r="V8" s="6">
        <f>U8*(1+'General assumptions'!$E$8)</f>
        <v>108004.55760000001</v>
      </c>
      <c r="W8" s="6">
        <f>V8*(1+'General assumptions'!$E$8)</f>
        <v>110812.67609760002</v>
      </c>
      <c r="X8" s="6">
        <f>W8*(1+'General assumptions'!$E$8)</f>
        <v>113693.80567613762</v>
      </c>
      <c r="Y8" s="6">
        <f>X8*(1+'General assumptions'!$E$8)</f>
        <v>116649.8446237172</v>
      </c>
      <c r="Z8" s="6">
        <f>Y8*(1+'General assumptions'!$E$8)</f>
        <v>119682.74058393385</v>
      </c>
      <c r="AA8" s="6">
        <f>Z8*(1+'General assumptions'!$E$8)</f>
        <v>122794.49183911613</v>
      </c>
      <c r="AB8" s="6">
        <f>AA8*(1+'General assumptions'!$E$8)</f>
        <v>125987.14862693315</v>
      </c>
    </row>
    <row r="9" spans="2:28" ht="12">
      <c r="B9" s="70" t="s">
        <v>40</v>
      </c>
      <c r="D9" s="6"/>
      <c r="E9" s="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28">
        <f t="shared" si="0"/>
        <v>0</v>
      </c>
      <c r="T9" s="6">
        <f>S9*(1+'General assumptions'!$E$8)</f>
        <v>0</v>
      </c>
      <c r="U9" s="6">
        <f>T9*(1+'General assumptions'!$E$8)</f>
        <v>0</v>
      </c>
      <c r="V9" s="6">
        <f>U9*(1+'General assumptions'!$E$8)</f>
        <v>0</v>
      </c>
      <c r="W9" s="6">
        <f>V9*(1+'General assumptions'!$E$8)</f>
        <v>0</v>
      </c>
      <c r="X9" s="6">
        <f>W9*(1+'General assumptions'!$E$8)</f>
        <v>0</v>
      </c>
      <c r="Y9" s="6">
        <f>X9*(1+'General assumptions'!$E$8)</f>
        <v>0</v>
      </c>
      <c r="Z9" s="6">
        <f>Y9*(1+'General assumptions'!$E$8)</f>
        <v>0</v>
      </c>
      <c r="AA9" s="6">
        <f>Z9*(1+'General assumptions'!$E$8)</f>
        <v>0</v>
      </c>
      <c r="AB9" s="6">
        <f>AA9*(1+'General assumptions'!$E$8)</f>
        <v>0</v>
      </c>
    </row>
    <row r="10" spans="2:28" ht="12.75" customHeight="1">
      <c r="B10" s="70"/>
      <c r="D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28">
        <f t="shared" si="0"/>
        <v>0</v>
      </c>
      <c r="T10" s="6">
        <f>S10*(1+'General assumptions'!$E$8)</f>
        <v>0</v>
      </c>
      <c r="U10" s="6">
        <f>T10*(1+'General assumptions'!$E$8)</f>
        <v>0</v>
      </c>
      <c r="V10" s="6">
        <f>U10*(1+'General assumptions'!$E$8)</f>
        <v>0</v>
      </c>
      <c r="W10" s="6">
        <f>V10*(1+'General assumptions'!$E$8)</f>
        <v>0</v>
      </c>
      <c r="X10" s="6">
        <f>W10*(1+'General assumptions'!$E$8)</f>
        <v>0</v>
      </c>
      <c r="Y10" s="6">
        <f>X10*(1+'General assumptions'!$E$8)</f>
        <v>0</v>
      </c>
      <c r="Z10" s="6">
        <f>Y10*(1+'General assumptions'!$E$8)</f>
        <v>0</v>
      </c>
      <c r="AA10" s="6">
        <f>Z10*(1+'General assumptions'!$E$8)</f>
        <v>0</v>
      </c>
      <c r="AB10" s="6">
        <f>AA10*(1+'General assumptions'!$E$8)</f>
        <v>0</v>
      </c>
    </row>
    <row r="11" spans="2:28" ht="12">
      <c r="B11" s="70"/>
      <c r="D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28">
        <f t="shared" si="0"/>
        <v>0</v>
      </c>
      <c r="T11" s="6">
        <f>S11*(1+'General assumptions'!$E$8)</f>
        <v>0</v>
      </c>
      <c r="U11" s="6">
        <f>T11*(1+'General assumptions'!$E$8)</f>
        <v>0</v>
      </c>
      <c r="V11" s="6">
        <f>U11*(1+'General assumptions'!$E$8)</f>
        <v>0</v>
      </c>
      <c r="W11" s="6">
        <f>V11*(1+'General assumptions'!$E$8)</f>
        <v>0</v>
      </c>
      <c r="X11" s="6">
        <f>W11*(1+'General assumptions'!$E$8)</f>
        <v>0</v>
      </c>
      <c r="Y11" s="6">
        <f>X11*(1+'General assumptions'!$E$8)</f>
        <v>0</v>
      </c>
      <c r="Z11" s="6">
        <f>Y11*(1+'General assumptions'!$E$8)</f>
        <v>0</v>
      </c>
      <c r="AA11" s="6">
        <f>Z11*(1+'General assumptions'!$E$8)</f>
        <v>0</v>
      </c>
      <c r="AB11" s="6">
        <f>AA11*(1+'General assumptions'!$E$8)</f>
        <v>0</v>
      </c>
    </row>
    <row r="12" spans="2:28" ht="12">
      <c r="B12" s="70"/>
      <c r="D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28">
        <f t="shared" si="0"/>
        <v>0</v>
      </c>
      <c r="T12" s="6">
        <f>S12*(1+'General assumptions'!$E$8)</f>
        <v>0</v>
      </c>
      <c r="U12" s="6">
        <f>T12*(1+'General assumptions'!$E$8)</f>
        <v>0</v>
      </c>
      <c r="V12" s="6">
        <f>U12*(1+'General assumptions'!$E$8)</f>
        <v>0</v>
      </c>
      <c r="W12" s="6">
        <f>V12*(1+'General assumptions'!$E$8)</f>
        <v>0</v>
      </c>
      <c r="X12" s="6">
        <f>W12*(1+'General assumptions'!$E$8)</f>
        <v>0</v>
      </c>
      <c r="Y12" s="6">
        <f>X12*(1+'General assumptions'!$E$8)</f>
        <v>0</v>
      </c>
      <c r="Z12" s="6">
        <f>Y12*(1+'General assumptions'!$E$8)</f>
        <v>0</v>
      </c>
      <c r="AA12" s="6">
        <f>Z12*(1+'General assumptions'!$E$8)</f>
        <v>0</v>
      </c>
      <c r="AB12" s="6">
        <f>AA12*(1+'General assumptions'!$E$8)</f>
        <v>0</v>
      </c>
    </row>
    <row r="13" spans="2:28" ht="12">
      <c r="B13" s="70"/>
      <c r="D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28">
        <f t="shared" si="0"/>
        <v>0</v>
      </c>
      <c r="T13" s="6">
        <f>'General assumptions'!$F$26*'General assumptions'!$F$27</f>
        <v>0</v>
      </c>
      <c r="U13" s="6">
        <f>'General assumptions'!$G$26*'General assumptions'!$G$27</f>
        <v>0</v>
      </c>
      <c r="V13" s="6">
        <f>'General assumptions'!$H$26*'General assumptions'!$H$27</f>
        <v>0</v>
      </c>
      <c r="W13" s="6">
        <f>'General assumptions'!$I$26*'General assumptions'!$I$27</f>
        <v>0</v>
      </c>
      <c r="X13" s="6">
        <f>'General assumptions'!$J$26*'General assumptions'!J27</f>
        <v>0</v>
      </c>
      <c r="Y13" s="6">
        <f>'General assumptions'!$K$26*'General assumptions'!$K$27</f>
        <v>0</v>
      </c>
      <c r="Z13" s="6">
        <f>'General assumptions'!$L$26*'General assumptions'!$L$27</f>
        <v>0</v>
      </c>
      <c r="AA13" s="6">
        <f>'General assumptions'!$M$26*'General assumptions'!$M$27</f>
        <v>0</v>
      </c>
      <c r="AB13" s="6">
        <f>'General assumptions'!$N$26*'General assumptions'!$N$27</f>
        <v>0</v>
      </c>
    </row>
    <row r="14" spans="2:28" ht="12">
      <c r="B14" s="70"/>
      <c r="D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28">
        <f t="shared" si="0"/>
        <v>0</v>
      </c>
      <c r="T14" s="6">
        <f>'General assumptions'!$F$28*'General assumptions'!$F$29</f>
        <v>0</v>
      </c>
      <c r="U14" s="6">
        <f>'General assumptions'!$G$28*'General assumptions'!$G$29</f>
        <v>0</v>
      </c>
      <c r="V14" s="6">
        <f>'General assumptions'!$H$28*'General assumptions'!$H$29</f>
        <v>0</v>
      </c>
      <c r="W14" s="6">
        <f>'General assumptions'!$I$28*'General assumptions'!$I$29</f>
        <v>0</v>
      </c>
      <c r="X14" s="6">
        <f>'General assumptions'!$J$28*'General assumptions'!$J$29</f>
        <v>0</v>
      </c>
      <c r="Y14" s="6">
        <f>'General assumptions'!$K$28*'General assumptions'!$K$29</f>
        <v>0</v>
      </c>
      <c r="Z14" s="6">
        <f>'General assumptions'!$L$28*'General assumptions'!$L$29</f>
        <v>0</v>
      </c>
      <c r="AA14" s="6">
        <f>'General assumptions'!$M$28*'General assumptions'!$M$29</f>
        <v>0</v>
      </c>
      <c r="AB14" s="6">
        <f>'General assumptions'!$N$28*'General assumptions'!$N$29</f>
        <v>0</v>
      </c>
    </row>
    <row r="15" spans="2:28" ht="12">
      <c r="B15" s="70"/>
      <c r="D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28">
        <f t="shared" si="0"/>
        <v>0</v>
      </c>
      <c r="T15" s="6"/>
      <c r="U15" s="6"/>
      <c r="V15" s="6"/>
      <c r="W15" s="6"/>
      <c r="X15" s="6"/>
      <c r="Y15" s="6"/>
      <c r="Z15" s="6"/>
      <c r="AA15" s="6"/>
      <c r="AB15" s="6"/>
    </row>
    <row r="16" spans="2:28" ht="12">
      <c r="B16" s="71"/>
      <c r="D16" s="6" t="s">
        <v>47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28">
        <f t="shared" si="0"/>
        <v>0</v>
      </c>
      <c r="T16" s="6"/>
      <c r="U16" s="6"/>
      <c r="V16" s="6"/>
      <c r="W16" s="6"/>
      <c r="X16" s="6"/>
      <c r="Y16" s="6"/>
      <c r="Z16" s="6"/>
      <c r="AA16" s="6"/>
      <c r="AB16" s="6"/>
    </row>
    <row r="17" spans="4:28" ht="12">
      <c r="D17" s="6" t="s">
        <v>47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28">
        <f t="shared" si="0"/>
        <v>0</v>
      </c>
      <c r="T17" s="6"/>
      <c r="U17" s="6"/>
      <c r="V17" s="6"/>
      <c r="W17" s="6"/>
      <c r="X17" s="6"/>
      <c r="Y17" s="6"/>
      <c r="Z17" s="6"/>
      <c r="AA17" s="6"/>
      <c r="AB17" s="6"/>
    </row>
    <row r="18" spans="4:28" ht="12.75">
      <c r="D18" s="6" t="s">
        <v>47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28">
        <f t="shared" si="0"/>
        <v>0</v>
      </c>
      <c r="T18" s="6"/>
      <c r="U18" s="6"/>
      <c r="V18" s="6"/>
      <c r="W18" s="6"/>
      <c r="X18" s="6"/>
      <c r="Y18" s="6"/>
      <c r="Z18" s="6"/>
      <c r="AA18" s="6"/>
      <c r="AB18" s="6"/>
    </row>
    <row r="19" spans="4:28" ht="12.75">
      <c r="D19" s="6" t="s">
        <v>47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28">
        <f t="shared" si="0"/>
        <v>0</v>
      </c>
      <c r="T19" s="6"/>
      <c r="U19" s="6"/>
      <c r="V19" s="6"/>
      <c r="W19" s="6"/>
      <c r="X19" s="6"/>
      <c r="Y19" s="6"/>
      <c r="Z19" s="6"/>
      <c r="AA19" s="6"/>
      <c r="AB19" s="6"/>
    </row>
    <row r="20" spans="4:28" ht="12.75">
      <c r="D20" s="6" t="s">
        <v>47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28">
        <f t="shared" si="0"/>
        <v>0</v>
      </c>
      <c r="T20" s="6"/>
      <c r="U20" s="6"/>
      <c r="V20" s="6"/>
      <c r="W20" s="6"/>
      <c r="X20" s="6"/>
      <c r="Y20" s="6"/>
      <c r="Z20" s="6"/>
      <c r="AA20" s="6"/>
      <c r="AB20" s="6"/>
    </row>
    <row r="21" spans="4:28" ht="12.75">
      <c r="D21" s="6" t="s">
        <v>47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28">
        <f t="shared" si="0"/>
        <v>0</v>
      </c>
      <c r="T21" s="6"/>
      <c r="U21" s="6"/>
      <c r="V21" s="6"/>
      <c r="W21" s="6"/>
      <c r="X21" s="6"/>
      <c r="Y21" s="6"/>
      <c r="Z21" s="6"/>
      <c r="AA21" s="6"/>
      <c r="AB21" s="6"/>
    </row>
    <row r="22" spans="4:28" ht="12.75">
      <c r="D22" s="6" t="s">
        <v>47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28">
        <f t="shared" si="0"/>
        <v>0</v>
      </c>
      <c r="T22" s="6"/>
      <c r="U22" s="6"/>
      <c r="V22" s="6"/>
      <c r="W22" s="6"/>
      <c r="X22" s="6"/>
      <c r="Y22" s="6"/>
      <c r="Z22" s="6"/>
      <c r="AA22" s="6"/>
      <c r="AB22" s="6"/>
    </row>
    <row r="23" spans="4:28" ht="12.75">
      <c r="D23" s="6" t="s">
        <v>47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28">
        <f t="shared" si="0"/>
        <v>0</v>
      </c>
      <c r="T23" s="6"/>
      <c r="U23" s="6"/>
      <c r="V23" s="6"/>
      <c r="W23" s="6"/>
      <c r="X23" s="6"/>
      <c r="Y23" s="6"/>
      <c r="Z23" s="6"/>
      <c r="AA23" s="6"/>
      <c r="AB23" s="6"/>
    </row>
    <row r="25" spans="4:28" ht="12">
      <c r="D25" s="24" t="s">
        <v>46</v>
      </c>
      <c r="F25" s="25">
        <f>SUM(F7:F23)</f>
        <v>25000</v>
      </c>
      <c r="G25" s="25">
        <f aca="true" t="shared" si="1" ref="G25:Q25">SUM(G7:G23)</f>
        <v>0</v>
      </c>
      <c r="H25" s="25">
        <f t="shared" si="1"/>
        <v>0</v>
      </c>
      <c r="I25" s="25">
        <f t="shared" si="1"/>
        <v>25000</v>
      </c>
      <c r="J25" s="25">
        <f t="shared" si="1"/>
        <v>0</v>
      </c>
      <c r="K25" s="25">
        <f t="shared" si="1"/>
        <v>0</v>
      </c>
      <c r="L25" s="25">
        <f t="shared" si="1"/>
        <v>25000</v>
      </c>
      <c r="M25" s="25">
        <f t="shared" si="1"/>
        <v>0</v>
      </c>
      <c r="N25" s="25">
        <f t="shared" si="1"/>
        <v>0</v>
      </c>
      <c r="O25" s="25">
        <f t="shared" si="1"/>
        <v>25000</v>
      </c>
      <c r="P25" s="25">
        <f t="shared" si="1"/>
        <v>0</v>
      </c>
      <c r="Q25" s="25">
        <f t="shared" si="1"/>
        <v>0</v>
      </c>
      <c r="S25" s="25">
        <f aca="true" t="shared" si="2" ref="S25:AB25">SUM(S7:S23)</f>
        <v>100000</v>
      </c>
      <c r="T25" s="25">
        <f t="shared" si="2"/>
        <v>102600</v>
      </c>
      <c r="U25" s="25">
        <f t="shared" si="2"/>
        <v>105267.6</v>
      </c>
      <c r="V25" s="25">
        <f t="shared" si="2"/>
        <v>108004.55760000001</v>
      </c>
      <c r="W25" s="25">
        <f t="shared" si="2"/>
        <v>110812.67609760002</v>
      </c>
      <c r="X25" s="25">
        <f t="shared" si="2"/>
        <v>113693.80567613762</v>
      </c>
      <c r="Y25" s="25">
        <f t="shared" si="2"/>
        <v>116649.8446237172</v>
      </c>
      <c r="Z25" s="25">
        <f t="shared" si="2"/>
        <v>119682.74058393385</v>
      </c>
      <c r="AA25" s="25">
        <f t="shared" si="2"/>
        <v>122794.49183911613</v>
      </c>
      <c r="AB25" s="25">
        <f t="shared" si="2"/>
        <v>125987.14862693315</v>
      </c>
    </row>
    <row r="33" ht="12">
      <c r="H33" s="2"/>
    </row>
  </sheetData>
  <sheetProtection/>
  <mergeCells count="4">
    <mergeCell ref="F4:Q4"/>
    <mergeCell ref="B7:B8"/>
    <mergeCell ref="B9:B16"/>
    <mergeCell ref="S4:AB4"/>
  </mergeCells>
  <printOptions/>
  <pageMargins left="0.75" right="0.75" top="1" bottom="1" header="0.5" footer="0.5"/>
  <pageSetup horizontalDpi="600" verticalDpi="600" orientation="portrait" paperSize="9"/>
  <ignoredErrors>
    <ignoredError sqref="F25:W25 S7:S2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2:H33"/>
  <sheetViews>
    <sheetView showGridLines="0" workbookViewId="0" topLeftCell="A1">
      <selection activeCell="F29" sqref="F29"/>
    </sheetView>
  </sheetViews>
  <sheetFormatPr defaultColWidth="8.8515625" defaultRowHeight="12.75"/>
  <sheetData>
    <row r="2" s="16" customFormat="1" ht="36" customHeight="1">
      <c r="A2" s="18" t="s">
        <v>11</v>
      </c>
    </row>
    <row r="33" ht="12">
      <c r="H33" s="2"/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2:Y51"/>
  <sheetViews>
    <sheetView showGridLines="0" workbookViewId="0" topLeftCell="A1">
      <selection activeCell="B21" sqref="B21"/>
    </sheetView>
  </sheetViews>
  <sheetFormatPr defaultColWidth="9.140625" defaultRowHeight="12.75" outlineLevelCol="1"/>
  <cols>
    <col min="1" max="1" width="9.140625" style="2" customWidth="1"/>
    <col min="2" max="2" width="41.28125" style="2" bestFit="1" customWidth="1"/>
    <col min="3" max="15" width="11.421875" style="2" customWidth="1" outlineLevel="1"/>
    <col min="16" max="25" width="13.00390625" style="2" customWidth="1"/>
    <col min="26" max="16384" width="9.140625" style="2" customWidth="1"/>
  </cols>
  <sheetData>
    <row r="2" s="16" customFormat="1" ht="37.5" customHeight="1">
      <c r="A2" s="19" t="s">
        <v>12</v>
      </c>
    </row>
    <row r="4" spans="2:25" ht="12">
      <c r="B4" s="31"/>
      <c r="C4" s="81" t="s">
        <v>14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31"/>
      <c r="P4" s="82" t="s">
        <v>1</v>
      </c>
      <c r="Q4" s="82"/>
      <c r="R4" s="82"/>
      <c r="S4" s="82"/>
      <c r="T4" s="82"/>
      <c r="U4" s="82"/>
      <c r="V4" s="82"/>
      <c r="W4" s="82"/>
      <c r="X4" s="82"/>
      <c r="Y4" s="82"/>
    </row>
    <row r="5" spans="2:25" ht="12.75">
      <c r="B5" s="33" t="s">
        <v>44</v>
      </c>
      <c r="C5" s="40">
        <v>1</v>
      </c>
      <c r="D5" s="40">
        <v>2</v>
      </c>
      <c r="E5" s="40">
        <v>3</v>
      </c>
      <c r="F5" s="40">
        <v>4</v>
      </c>
      <c r="G5" s="40">
        <v>5</v>
      </c>
      <c r="H5" s="40">
        <v>6</v>
      </c>
      <c r="I5" s="40">
        <v>7</v>
      </c>
      <c r="J5" s="40">
        <v>8</v>
      </c>
      <c r="K5" s="40">
        <v>9</v>
      </c>
      <c r="L5" s="40">
        <v>10</v>
      </c>
      <c r="M5" s="40">
        <v>11</v>
      </c>
      <c r="N5" s="40">
        <v>12</v>
      </c>
      <c r="O5" s="31"/>
      <c r="P5" s="40">
        <v>1</v>
      </c>
      <c r="Q5" s="40">
        <v>2</v>
      </c>
      <c r="R5" s="40">
        <v>3</v>
      </c>
      <c r="S5" s="40">
        <v>4</v>
      </c>
      <c r="T5" s="40">
        <v>5</v>
      </c>
      <c r="U5" s="40">
        <v>6</v>
      </c>
      <c r="V5" s="40">
        <v>7</v>
      </c>
      <c r="W5" s="40">
        <v>8</v>
      </c>
      <c r="X5" s="40">
        <v>9</v>
      </c>
      <c r="Y5" s="40">
        <v>10</v>
      </c>
    </row>
    <row r="6" spans="2:25" ht="12">
      <c r="B6" s="36" t="str">
        <f>Income!D7</f>
        <v>Example</v>
      </c>
      <c r="C6" s="48">
        <f>Income!F7</f>
        <v>0</v>
      </c>
      <c r="D6" s="48">
        <f>Income!G7</f>
        <v>0</v>
      </c>
      <c r="E6" s="48">
        <f>Income!H7</f>
        <v>0</v>
      </c>
      <c r="F6" s="48">
        <f>Income!I7</f>
        <v>0</v>
      </c>
      <c r="G6" s="48">
        <f>Income!J7</f>
        <v>0</v>
      </c>
      <c r="H6" s="48">
        <f>Income!K7</f>
        <v>0</v>
      </c>
      <c r="I6" s="48">
        <f>Income!L7</f>
        <v>0</v>
      </c>
      <c r="J6" s="48">
        <f>Income!M7</f>
        <v>0</v>
      </c>
      <c r="K6" s="48">
        <f>Income!N7</f>
        <v>0</v>
      </c>
      <c r="L6" s="48">
        <f>Income!O7</f>
        <v>0</v>
      </c>
      <c r="M6" s="48">
        <f>Income!P7</f>
        <v>0</v>
      </c>
      <c r="N6" s="48">
        <f>Income!Q7</f>
        <v>0</v>
      </c>
      <c r="O6" s="31"/>
      <c r="P6" s="48">
        <f>SUM(C6:N6)</f>
        <v>0</v>
      </c>
      <c r="Q6" s="48">
        <f>Income!T7</f>
        <v>0</v>
      </c>
      <c r="R6" s="48">
        <f>Income!U7</f>
        <v>0</v>
      </c>
      <c r="S6" s="48">
        <f>Income!V7</f>
        <v>0</v>
      </c>
      <c r="T6" s="48">
        <f>Income!W7</f>
        <v>0</v>
      </c>
      <c r="U6" s="48">
        <f>Income!X7</f>
        <v>0</v>
      </c>
      <c r="V6" s="48">
        <f>Income!Y7</f>
        <v>0</v>
      </c>
      <c r="W6" s="48">
        <f>Income!Z7</f>
        <v>0</v>
      </c>
      <c r="X6" s="48">
        <f>Income!AA7</f>
        <v>0</v>
      </c>
      <c r="Y6" s="48">
        <f>Income!AB7</f>
        <v>0</v>
      </c>
    </row>
    <row r="7" spans="2:25" ht="12">
      <c r="B7" s="36" t="str">
        <f>Income!D8</f>
        <v>        Contract with the Council (quarterly basis)</v>
      </c>
      <c r="C7" s="48">
        <f>Income!F8</f>
        <v>25000</v>
      </c>
      <c r="D7" s="48">
        <f>Income!G8</f>
        <v>0</v>
      </c>
      <c r="E7" s="48">
        <f>Income!H8</f>
        <v>0</v>
      </c>
      <c r="F7" s="48">
        <f>Income!I8</f>
        <v>25000</v>
      </c>
      <c r="G7" s="48">
        <f>Income!J8</f>
        <v>0</v>
      </c>
      <c r="H7" s="48">
        <f>Income!K8</f>
        <v>0</v>
      </c>
      <c r="I7" s="48">
        <f>Income!L8</f>
        <v>25000</v>
      </c>
      <c r="J7" s="48">
        <f>Income!M8</f>
        <v>0</v>
      </c>
      <c r="K7" s="48">
        <f>Income!N8</f>
        <v>0</v>
      </c>
      <c r="L7" s="48">
        <f>Income!O8</f>
        <v>25000</v>
      </c>
      <c r="M7" s="48">
        <f>Income!P8</f>
        <v>0</v>
      </c>
      <c r="N7" s="48">
        <f>Income!Q8</f>
        <v>0</v>
      </c>
      <c r="O7" s="31"/>
      <c r="P7" s="48">
        <f aca="true" t="shared" si="0" ref="P7:P22">SUM(C7:N7)</f>
        <v>100000</v>
      </c>
      <c r="Q7" s="48">
        <f>Income!T8</f>
        <v>102600</v>
      </c>
      <c r="R7" s="48">
        <f>Income!U8</f>
        <v>105267.6</v>
      </c>
      <c r="S7" s="48">
        <f>Income!V8</f>
        <v>108004.55760000001</v>
      </c>
      <c r="T7" s="48">
        <f>Income!W8</f>
        <v>110812.67609760002</v>
      </c>
      <c r="U7" s="48">
        <f>Income!X8</f>
        <v>113693.80567613762</v>
      </c>
      <c r="V7" s="48">
        <f>Income!Y8</f>
        <v>116649.8446237172</v>
      </c>
      <c r="W7" s="48">
        <f>Income!Z8</f>
        <v>119682.74058393385</v>
      </c>
      <c r="X7" s="48">
        <f>Income!AA8</f>
        <v>122794.49183911613</v>
      </c>
      <c r="Y7" s="48">
        <f>Income!AB8</f>
        <v>125987.14862693315</v>
      </c>
    </row>
    <row r="8" spans="2:25" ht="12">
      <c r="B8" s="36">
        <f>Income!D9</f>
        <v>0</v>
      </c>
      <c r="C8" s="48">
        <f>Income!F9</f>
        <v>0</v>
      </c>
      <c r="D8" s="48">
        <f>Income!G9</f>
        <v>0</v>
      </c>
      <c r="E8" s="48">
        <f>Income!H9</f>
        <v>0</v>
      </c>
      <c r="F8" s="48">
        <f>Income!I9</f>
        <v>0</v>
      </c>
      <c r="G8" s="48">
        <f>Income!J9</f>
        <v>0</v>
      </c>
      <c r="H8" s="48">
        <f>Income!K9</f>
        <v>0</v>
      </c>
      <c r="I8" s="48">
        <f>Income!L9</f>
        <v>0</v>
      </c>
      <c r="J8" s="48">
        <f>Income!M9</f>
        <v>0</v>
      </c>
      <c r="K8" s="48">
        <f>Income!N9</f>
        <v>0</v>
      </c>
      <c r="L8" s="48">
        <f>Income!O9</f>
        <v>0</v>
      </c>
      <c r="M8" s="48">
        <f>Income!P9</f>
        <v>0</v>
      </c>
      <c r="N8" s="48">
        <f>Income!Q9</f>
        <v>0</v>
      </c>
      <c r="O8" s="31"/>
      <c r="P8" s="48">
        <f t="shared" si="0"/>
        <v>0</v>
      </c>
      <c r="Q8" s="48">
        <f>Income!T9</f>
        <v>0</v>
      </c>
      <c r="R8" s="48">
        <f>Income!U9</f>
        <v>0</v>
      </c>
      <c r="S8" s="48">
        <f>Income!V9</f>
        <v>0</v>
      </c>
      <c r="T8" s="48">
        <f>Income!W9</f>
        <v>0</v>
      </c>
      <c r="U8" s="48">
        <f>Income!X9</f>
        <v>0</v>
      </c>
      <c r="V8" s="48">
        <f>Income!Y9</f>
        <v>0</v>
      </c>
      <c r="W8" s="48">
        <f>Income!Z9</f>
        <v>0</v>
      </c>
      <c r="X8" s="48">
        <f>Income!AA9</f>
        <v>0</v>
      </c>
      <c r="Y8" s="48">
        <f>Income!AB9</f>
        <v>0</v>
      </c>
    </row>
    <row r="9" spans="2:25" ht="12">
      <c r="B9" s="36">
        <f>Income!D10</f>
        <v>0</v>
      </c>
      <c r="C9" s="48">
        <f>Income!F10</f>
        <v>0</v>
      </c>
      <c r="D9" s="48">
        <f>Income!G10</f>
        <v>0</v>
      </c>
      <c r="E9" s="48">
        <f>Income!H10</f>
        <v>0</v>
      </c>
      <c r="F9" s="48">
        <f>Income!I10</f>
        <v>0</v>
      </c>
      <c r="G9" s="48">
        <f>Income!J10</f>
        <v>0</v>
      </c>
      <c r="H9" s="48">
        <f>Income!K10</f>
        <v>0</v>
      </c>
      <c r="I9" s="48">
        <f>Income!L10</f>
        <v>0</v>
      </c>
      <c r="J9" s="48">
        <f>Income!M10</f>
        <v>0</v>
      </c>
      <c r="K9" s="48">
        <f>Income!N10</f>
        <v>0</v>
      </c>
      <c r="L9" s="48">
        <f>Income!O10</f>
        <v>0</v>
      </c>
      <c r="M9" s="48">
        <f>Income!P10</f>
        <v>0</v>
      </c>
      <c r="N9" s="48">
        <f>Income!Q10</f>
        <v>0</v>
      </c>
      <c r="O9" s="31"/>
      <c r="P9" s="48">
        <f t="shared" si="0"/>
        <v>0</v>
      </c>
      <c r="Q9" s="48">
        <f>Income!T10</f>
        <v>0</v>
      </c>
      <c r="R9" s="48">
        <f>Income!U10</f>
        <v>0</v>
      </c>
      <c r="S9" s="48">
        <f>Income!V10</f>
        <v>0</v>
      </c>
      <c r="T9" s="48">
        <f>Income!W10</f>
        <v>0</v>
      </c>
      <c r="U9" s="48">
        <f>Income!X10</f>
        <v>0</v>
      </c>
      <c r="V9" s="48">
        <f>Income!Y10</f>
        <v>0</v>
      </c>
      <c r="W9" s="48">
        <f>Income!Z10</f>
        <v>0</v>
      </c>
      <c r="X9" s="48">
        <f>Income!AA10</f>
        <v>0</v>
      </c>
      <c r="Y9" s="48">
        <f>Income!AB10</f>
        <v>0</v>
      </c>
    </row>
    <row r="10" spans="2:25" ht="12">
      <c r="B10" s="36">
        <f>Income!D11</f>
        <v>0</v>
      </c>
      <c r="C10" s="48">
        <f>Income!F11</f>
        <v>0</v>
      </c>
      <c r="D10" s="48">
        <f>Income!G11</f>
        <v>0</v>
      </c>
      <c r="E10" s="48">
        <f>Income!H11</f>
        <v>0</v>
      </c>
      <c r="F10" s="48">
        <f>Income!I11</f>
        <v>0</v>
      </c>
      <c r="G10" s="48">
        <f>Income!J11</f>
        <v>0</v>
      </c>
      <c r="H10" s="48">
        <f>Income!K11</f>
        <v>0</v>
      </c>
      <c r="I10" s="48">
        <f>Income!L11</f>
        <v>0</v>
      </c>
      <c r="J10" s="48">
        <f>Income!M11</f>
        <v>0</v>
      </c>
      <c r="K10" s="48">
        <f>Income!N11</f>
        <v>0</v>
      </c>
      <c r="L10" s="48">
        <f>Income!O11</f>
        <v>0</v>
      </c>
      <c r="M10" s="48">
        <f>Income!P11</f>
        <v>0</v>
      </c>
      <c r="N10" s="48">
        <f>Income!Q11</f>
        <v>0</v>
      </c>
      <c r="O10" s="31"/>
      <c r="P10" s="48">
        <f t="shared" si="0"/>
        <v>0</v>
      </c>
      <c r="Q10" s="48">
        <f>Income!T11</f>
        <v>0</v>
      </c>
      <c r="R10" s="48">
        <f>Income!U11</f>
        <v>0</v>
      </c>
      <c r="S10" s="48">
        <f>Income!V11</f>
        <v>0</v>
      </c>
      <c r="T10" s="48">
        <f>Income!W11</f>
        <v>0</v>
      </c>
      <c r="U10" s="48">
        <f>Income!X11</f>
        <v>0</v>
      </c>
      <c r="V10" s="48">
        <f>Income!Y11</f>
        <v>0</v>
      </c>
      <c r="W10" s="48">
        <f>Income!Z11</f>
        <v>0</v>
      </c>
      <c r="X10" s="48">
        <f>Income!AA11</f>
        <v>0</v>
      </c>
      <c r="Y10" s="48">
        <f>Income!AB11</f>
        <v>0</v>
      </c>
    </row>
    <row r="11" spans="2:25" ht="12">
      <c r="B11" s="36">
        <f>Income!D12</f>
        <v>0</v>
      </c>
      <c r="C11" s="48">
        <f>Income!F12</f>
        <v>0</v>
      </c>
      <c r="D11" s="48">
        <f>Income!G12</f>
        <v>0</v>
      </c>
      <c r="E11" s="48">
        <f>Income!H12</f>
        <v>0</v>
      </c>
      <c r="F11" s="48">
        <f>Income!I12</f>
        <v>0</v>
      </c>
      <c r="G11" s="48">
        <f>Income!J12</f>
        <v>0</v>
      </c>
      <c r="H11" s="48">
        <f>Income!K12</f>
        <v>0</v>
      </c>
      <c r="I11" s="48">
        <f>Income!L12</f>
        <v>0</v>
      </c>
      <c r="J11" s="48">
        <f>Income!M12</f>
        <v>0</v>
      </c>
      <c r="K11" s="48">
        <f>Income!N12</f>
        <v>0</v>
      </c>
      <c r="L11" s="48">
        <f>Income!O12</f>
        <v>0</v>
      </c>
      <c r="M11" s="48">
        <f>Income!P12</f>
        <v>0</v>
      </c>
      <c r="N11" s="48">
        <f>Income!Q12</f>
        <v>0</v>
      </c>
      <c r="O11" s="31"/>
      <c r="P11" s="48">
        <f t="shared" si="0"/>
        <v>0</v>
      </c>
      <c r="Q11" s="48">
        <f>Income!T12</f>
        <v>0</v>
      </c>
      <c r="R11" s="48">
        <f>Income!U12</f>
        <v>0</v>
      </c>
      <c r="S11" s="48">
        <f>Income!V12</f>
        <v>0</v>
      </c>
      <c r="T11" s="48">
        <f>Income!W12</f>
        <v>0</v>
      </c>
      <c r="U11" s="48">
        <f>Income!X12</f>
        <v>0</v>
      </c>
      <c r="V11" s="48">
        <f>Income!Y12</f>
        <v>0</v>
      </c>
      <c r="W11" s="48">
        <f>Income!Z12</f>
        <v>0</v>
      </c>
      <c r="X11" s="48">
        <f>Income!AA12</f>
        <v>0</v>
      </c>
      <c r="Y11" s="48">
        <f>Income!AB12</f>
        <v>0</v>
      </c>
    </row>
    <row r="12" spans="2:25" ht="12">
      <c r="B12" s="36">
        <f>Income!D13</f>
        <v>0</v>
      </c>
      <c r="C12" s="48">
        <f>Income!F13</f>
        <v>0</v>
      </c>
      <c r="D12" s="48">
        <f>Income!G13</f>
        <v>0</v>
      </c>
      <c r="E12" s="48">
        <f>Income!H13</f>
        <v>0</v>
      </c>
      <c r="F12" s="48">
        <f>Income!I13</f>
        <v>0</v>
      </c>
      <c r="G12" s="48">
        <f>Income!J13</f>
        <v>0</v>
      </c>
      <c r="H12" s="48">
        <f>Income!K13</f>
        <v>0</v>
      </c>
      <c r="I12" s="48">
        <f>Income!L13</f>
        <v>0</v>
      </c>
      <c r="J12" s="48">
        <f>Income!M13</f>
        <v>0</v>
      </c>
      <c r="K12" s="48">
        <f>Income!N13</f>
        <v>0</v>
      </c>
      <c r="L12" s="48">
        <f>Income!O13</f>
        <v>0</v>
      </c>
      <c r="M12" s="48">
        <f>Income!P13</f>
        <v>0</v>
      </c>
      <c r="N12" s="48">
        <f>Income!Q13</f>
        <v>0</v>
      </c>
      <c r="O12" s="31"/>
      <c r="P12" s="48">
        <f t="shared" si="0"/>
        <v>0</v>
      </c>
      <c r="Q12" s="48">
        <f>Income!T13</f>
        <v>0</v>
      </c>
      <c r="R12" s="48">
        <f>Income!U13</f>
        <v>0</v>
      </c>
      <c r="S12" s="48">
        <f>Income!V13</f>
        <v>0</v>
      </c>
      <c r="T12" s="48">
        <f>Income!W13</f>
        <v>0</v>
      </c>
      <c r="U12" s="48">
        <f>Income!X13</f>
        <v>0</v>
      </c>
      <c r="V12" s="48">
        <f>Income!Y13</f>
        <v>0</v>
      </c>
      <c r="W12" s="48">
        <f>Income!Z13</f>
        <v>0</v>
      </c>
      <c r="X12" s="48">
        <f>Income!AA13</f>
        <v>0</v>
      </c>
      <c r="Y12" s="48">
        <f>Income!AB13</f>
        <v>0</v>
      </c>
    </row>
    <row r="13" spans="2:25" ht="12">
      <c r="B13" s="36">
        <f>Income!D14</f>
        <v>0</v>
      </c>
      <c r="C13" s="48">
        <f>Income!F14</f>
        <v>0</v>
      </c>
      <c r="D13" s="48">
        <f>Income!G14</f>
        <v>0</v>
      </c>
      <c r="E13" s="48">
        <f>Income!H14</f>
        <v>0</v>
      </c>
      <c r="F13" s="48">
        <f>Income!I14</f>
        <v>0</v>
      </c>
      <c r="G13" s="48">
        <f>Income!J14</f>
        <v>0</v>
      </c>
      <c r="H13" s="48">
        <f>Income!K14</f>
        <v>0</v>
      </c>
      <c r="I13" s="48">
        <f>Income!L14</f>
        <v>0</v>
      </c>
      <c r="J13" s="48">
        <f>Income!M14</f>
        <v>0</v>
      </c>
      <c r="K13" s="48">
        <f>Income!N14</f>
        <v>0</v>
      </c>
      <c r="L13" s="48">
        <f>Income!O14</f>
        <v>0</v>
      </c>
      <c r="M13" s="48">
        <f>Income!P14</f>
        <v>0</v>
      </c>
      <c r="N13" s="48">
        <f>Income!Q14</f>
        <v>0</v>
      </c>
      <c r="O13" s="31"/>
      <c r="P13" s="48">
        <f t="shared" si="0"/>
        <v>0</v>
      </c>
      <c r="Q13" s="48">
        <f>Income!T14</f>
        <v>0</v>
      </c>
      <c r="R13" s="48">
        <f>Income!U14</f>
        <v>0</v>
      </c>
      <c r="S13" s="48">
        <f>Income!V14</f>
        <v>0</v>
      </c>
      <c r="T13" s="48">
        <f>Income!W14</f>
        <v>0</v>
      </c>
      <c r="U13" s="48">
        <f>Income!X14</f>
        <v>0</v>
      </c>
      <c r="V13" s="48">
        <f>Income!Y14</f>
        <v>0</v>
      </c>
      <c r="W13" s="48">
        <f>Income!Z14</f>
        <v>0</v>
      </c>
      <c r="X13" s="48">
        <f>Income!AA14</f>
        <v>0</v>
      </c>
      <c r="Y13" s="48">
        <f>Income!AB14</f>
        <v>0</v>
      </c>
    </row>
    <row r="14" spans="2:25" ht="12">
      <c r="B14" s="36">
        <f>Income!D15</f>
        <v>0</v>
      </c>
      <c r="C14" s="48">
        <f>Income!F15</f>
        <v>0</v>
      </c>
      <c r="D14" s="48">
        <f>Income!G15</f>
        <v>0</v>
      </c>
      <c r="E14" s="48">
        <f>Income!H15</f>
        <v>0</v>
      </c>
      <c r="F14" s="48">
        <f>Income!I15</f>
        <v>0</v>
      </c>
      <c r="G14" s="48">
        <f>Income!J15</f>
        <v>0</v>
      </c>
      <c r="H14" s="48">
        <f>Income!K15</f>
        <v>0</v>
      </c>
      <c r="I14" s="48">
        <f>Income!L15</f>
        <v>0</v>
      </c>
      <c r="J14" s="48">
        <f>Income!M15</f>
        <v>0</v>
      </c>
      <c r="K14" s="48">
        <f>Income!N15</f>
        <v>0</v>
      </c>
      <c r="L14" s="48">
        <f>Income!O15</f>
        <v>0</v>
      </c>
      <c r="M14" s="48">
        <f>Income!P15</f>
        <v>0</v>
      </c>
      <c r="N14" s="48">
        <f>Income!Q15</f>
        <v>0</v>
      </c>
      <c r="O14" s="31"/>
      <c r="P14" s="48">
        <f t="shared" si="0"/>
        <v>0</v>
      </c>
      <c r="Q14" s="48">
        <f>Income!T15</f>
        <v>0</v>
      </c>
      <c r="R14" s="48">
        <f>Income!U15</f>
        <v>0</v>
      </c>
      <c r="S14" s="48">
        <f>Income!V15</f>
        <v>0</v>
      </c>
      <c r="T14" s="48">
        <f>Income!W15</f>
        <v>0</v>
      </c>
      <c r="U14" s="48">
        <f>Income!X15</f>
        <v>0</v>
      </c>
      <c r="V14" s="48">
        <f>Income!Y15</f>
        <v>0</v>
      </c>
      <c r="W14" s="48">
        <f>Income!Z15</f>
        <v>0</v>
      </c>
      <c r="X14" s="48">
        <f>Income!AA15</f>
        <v>0</v>
      </c>
      <c r="Y14" s="48">
        <f>Income!AB15</f>
        <v>0</v>
      </c>
    </row>
    <row r="15" spans="2:25" ht="12">
      <c r="B15" s="36" t="str">
        <f>Income!D16</f>
        <v> </v>
      </c>
      <c r="C15" s="48">
        <f>Income!F16</f>
        <v>0</v>
      </c>
      <c r="D15" s="48">
        <f>Income!G16</f>
        <v>0</v>
      </c>
      <c r="E15" s="48">
        <f>Income!H16</f>
        <v>0</v>
      </c>
      <c r="F15" s="48">
        <f>Income!I16</f>
        <v>0</v>
      </c>
      <c r="G15" s="48">
        <f>Income!J16</f>
        <v>0</v>
      </c>
      <c r="H15" s="48">
        <f>Income!K16</f>
        <v>0</v>
      </c>
      <c r="I15" s="48">
        <f>Income!L16</f>
        <v>0</v>
      </c>
      <c r="J15" s="48">
        <f>Income!M16</f>
        <v>0</v>
      </c>
      <c r="K15" s="48">
        <f>Income!N16</f>
        <v>0</v>
      </c>
      <c r="L15" s="48">
        <f>Income!O16</f>
        <v>0</v>
      </c>
      <c r="M15" s="48">
        <f>Income!P16</f>
        <v>0</v>
      </c>
      <c r="N15" s="48">
        <f>Income!Q16</f>
        <v>0</v>
      </c>
      <c r="O15" s="31"/>
      <c r="P15" s="48">
        <f t="shared" si="0"/>
        <v>0</v>
      </c>
      <c r="Q15" s="48">
        <f>Income!T16</f>
        <v>0</v>
      </c>
      <c r="R15" s="48">
        <f>Income!U16</f>
        <v>0</v>
      </c>
      <c r="S15" s="48">
        <f>Income!V16</f>
        <v>0</v>
      </c>
      <c r="T15" s="48">
        <f>Income!W16</f>
        <v>0</v>
      </c>
      <c r="U15" s="48">
        <f>Income!X16</f>
        <v>0</v>
      </c>
      <c r="V15" s="48">
        <f>Income!Y16</f>
        <v>0</v>
      </c>
      <c r="W15" s="48">
        <f>Income!Z16</f>
        <v>0</v>
      </c>
      <c r="X15" s="48">
        <f>Income!AA16</f>
        <v>0</v>
      </c>
      <c r="Y15" s="48">
        <f>Income!AB16</f>
        <v>0</v>
      </c>
    </row>
    <row r="16" spans="2:25" ht="12">
      <c r="B16" s="36" t="str">
        <f>Income!D17</f>
        <v> </v>
      </c>
      <c r="C16" s="48">
        <f>Income!F17</f>
        <v>0</v>
      </c>
      <c r="D16" s="48">
        <f>Income!G17</f>
        <v>0</v>
      </c>
      <c r="E16" s="48">
        <f>Income!H17</f>
        <v>0</v>
      </c>
      <c r="F16" s="48">
        <f>Income!I17</f>
        <v>0</v>
      </c>
      <c r="G16" s="48">
        <f>Income!J17</f>
        <v>0</v>
      </c>
      <c r="H16" s="48">
        <f>Income!K17</f>
        <v>0</v>
      </c>
      <c r="I16" s="48">
        <f>Income!L17</f>
        <v>0</v>
      </c>
      <c r="J16" s="48">
        <f>Income!M17</f>
        <v>0</v>
      </c>
      <c r="K16" s="48">
        <f>Income!N17</f>
        <v>0</v>
      </c>
      <c r="L16" s="48">
        <f>Income!O17</f>
        <v>0</v>
      </c>
      <c r="M16" s="48">
        <f>Income!P17</f>
        <v>0</v>
      </c>
      <c r="N16" s="48">
        <f>Income!Q17</f>
        <v>0</v>
      </c>
      <c r="O16" s="31"/>
      <c r="P16" s="48">
        <f t="shared" si="0"/>
        <v>0</v>
      </c>
      <c r="Q16" s="48">
        <f>Income!T17</f>
        <v>0</v>
      </c>
      <c r="R16" s="48">
        <f>Income!U17</f>
        <v>0</v>
      </c>
      <c r="S16" s="48">
        <f>Income!V17</f>
        <v>0</v>
      </c>
      <c r="T16" s="48">
        <f>Income!W17</f>
        <v>0</v>
      </c>
      <c r="U16" s="48">
        <f>Income!X17</f>
        <v>0</v>
      </c>
      <c r="V16" s="48">
        <f>Income!Y17</f>
        <v>0</v>
      </c>
      <c r="W16" s="48">
        <f>Income!Z17</f>
        <v>0</v>
      </c>
      <c r="X16" s="48">
        <f>Income!AA17</f>
        <v>0</v>
      </c>
      <c r="Y16" s="48">
        <f>Income!AB17</f>
        <v>0</v>
      </c>
    </row>
    <row r="17" spans="2:25" ht="12">
      <c r="B17" s="36" t="str">
        <f>Income!D18</f>
        <v> </v>
      </c>
      <c r="C17" s="48">
        <f>Income!F18</f>
        <v>0</v>
      </c>
      <c r="D17" s="48">
        <f>Income!G18</f>
        <v>0</v>
      </c>
      <c r="E17" s="48">
        <f>Income!H18</f>
        <v>0</v>
      </c>
      <c r="F17" s="48">
        <f>Income!I18</f>
        <v>0</v>
      </c>
      <c r="G17" s="48">
        <f>Income!J18</f>
        <v>0</v>
      </c>
      <c r="H17" s="48">
        <f>Income!K18</f>
        <v>0</v>
      </c>
      <c r="I17" s="48">
        <f>Income!L18</f>
        <v>0</v>
      </c>
      <c r="J17" s="48">
        <f>Income!M18</f>
        <v>0</v>
      </c>
      <c r="K17" s="48">
        <f>Income!N18</f>
        <v>0</v>
      </c>
      <c r="L17" s="48">
        <f>Income!O18</f>
        <v>0</v>
      </c>
      <c r="M17" s="48">
        <f>Income!P18</f>
        <v>0</v>
      </c>
      <c r="N17" s="48">
        <f>Income!Q18</f>
        <v>0</v>
      </c>
      <c r="O17" s="31"/>
      <c r="P17" s="48">
        <f t="shared" si="0"/>
        <v>0</v>
      </c>
      <c r="Q17" s="48">
        <f>Income!T18</f>
        <v>0</v>
      </c>
      <c r="R17" s="48">
        <f>Income!U18</f>
        <v>0</v>
      </c>
      <c r="S17" s="48">
        <f>Income!V18</f>
        <v>0</v>
      </c>
      <c r="T17" s="48">
        <f>Income!W18</f>
        <v>0</v>
      </c>
      <c r="U17" s="48">
        <f>Income!X18</f>
        <v>0</v>
      </c>
      <c r="V17" s="48">
        <f>Income!Y18</f>
        <v>0</v>
      </c>
      <c r="W17" s="48">
        <f>Income!Z18</f>
        <v>0</v>
      </c>
      <c r="X17" s="48">
        <f>Income!AA18</f>
        <v>0</v>
      </c>
      <c r="Y17" s="48">
        <f>Income!AB18</f>
        <v>0</v>
      </c>
    </row>
    <row r="18" spans="2:25" ht="12">
      <c r="B18" s="36" t="str">
        <f>Income!D19</f>
        <v> </v>
      </c>
      <c r="C18" s="48">
        <f>Income!F19</f>
        <v>0</v>
      </c>
      <c r="D18" s="48">
        <f>Income!G19</f>
        <v>0</v>
      </c>
      <c r="E18" s="48">
        <f>Income!H19</f>
        <v>0</v>
      </c>
      <c r="F18" s="48">
        <f>Income!I19</f>
        <v>0</v>
      </c>
      <c r="G18" s="48">
        <f>Income!J19</f>
        <v>0</v>
      </c>
      <c r="H18" s="48">
        <f>Income!K19</f>
        <v>0</v>
      </c>
      <c r="I18" s="48">
        <f>Income!L19</f>
        <v>0</v>
      </c>
      <c r="J18" s="48">
        <f>Income!M19</f>
        <v>0</v>
      </c>
      <c r="K18" s="48">
        <f>Income!N19</f>
        <v>0</v>
      </c>
      <c r="L18" s="48">
        <f>Income!O19</f>
        <v>0</v>
      </c>
      <c r="M18" s="48">
        <f>Income!P19</f>
        <v>0</v>
      </c>
      <c r="N18" s="48">
        <f>Income!Q19</f>
        <v>0</v>
      </c>
      <c r="O18" s="31"/>
      <c r="P18" s="48">
        <f t="shared" si="0"/>
        <v>0</v>
      </c>
      <c r="Q18" s="48">
        <f>Income!T19</f>
        <v>0</v>
      </c>
      <c r="R18" s="48">
        <f>Income!U19</f>
        <v>0</v>
      </c>
      <c r="S18" s="48">
        <f>Income!V19</f>
        <v>0</v>
      </c>
      <c r="T18" s="48">
        <f>Income!W19</f>
        <v>0</v>
      </c>
      <c r="U18" s="48">
        <f>Income!X19</f>
        <v>0</v>
      </c>
      <c r="V18" s="48">
        <f>Income!Y19</f>
        <v>0</v>
      </c>
      <c r="W18" s="48">
        <f>Income!Z19</f>
        <v>0</v>
      </c>
      <c r="X18" s="48">
        <f>Income!AA19</f>
        <v>0</v>
      </c>
      <c r="Y18" s="48">
        <f>Income!AB19</f>
        <v>0</v>
      </c>
    </row>
    <row r="19" spans="2:25" ht="12">
      <c r="B19" s="36" t="str">
        <f>Income!D20</f>
        <v> </v>
      </c>
      <c r="C19" s="48">
        <f>Income!F20</f>
        <v>0</v>
      </c>
      <c r="D19" s="48">
        <f>Income!G20</f>
        <v>0</v>
      </c>
      <c r="E19" s="48">
        <f>Income!H20</f>
        <v>0</v>
      </c>
      <c r="F19" s="48">
        <f>Income!I20</f>
        <v>0</v>
      </c>
      <c r="G19" s="48">
        <f>Income!J20</f>
        <v>0</v>
      </c>
      <c r="H19" s="48">
        <f>Income!K20</f>
        <v>0</v>
      </c>
      <c r="I19" s="48">
        <f>Income!L20</f>
        <v>0</v>
      </c>
      <c r="J19" s="48">
        <f>Income!M20</f>
        <v>0</v>
      </c>
      <c r="K19" s="48">
        <f>Income!N20</f>
        <v>0</v>
      </c>
      <c r="L19" s="48">
        <f>Income!O20</f>
        <v>0</v>
      </c>
      <c r="M19" s="48">
        <f>Income!P20</f>
        <v>0</v>
      </c>
      <c r="N19" s="48">
        <f>Income!Q20</f>
        <v>0</v>
      </c>
      <c r="O19" s="31"/>
      <c r="P19" s="48">
        <f t="shared" si="0"/>
        <v>0</v>
      </c>
      <c r="Q19" s="48">
        <f>Income!T20</f>
        <v>0</v>
      </c>
      <c r="R19" s="48">
        <f>Income!U20</f>
        <v>0</v>
      </c>
      <c r="S19" s="48">
        <f>Income!V20</f>
        <v>0</v>
      </c>
      <c r="T19" s="48">
        <f>Income!W20</f>
        <v>0</v>
      </c>
      <c r="U19" s="48">
        <f>Income!X20</f>
        <v>0</v>
      </c>
      <c r="V19" s="48">
        <f>Income!Y20</f>
        <v>0</v>
      </c>
      <c r="W19" s="48">
        <f>Income!Z20</f>
        <v>0</v>
      </c>
      <c r="X19" s="48">
        <f>Income!AA20</f>
        <v>0</v>
      </c>
      <c r="Y19" s="48">
        <f>Income!AB20</f>
        <v>0</v>
      </c>
    </row>
    <row r="20" spans="2:25" ht="12">
      <c r="B20" s="36" t="str">
        <f>Income!D21</f>
        <v> </v>
      </c>
      <c r="C20" s="48">
        <f>Income!F21</f>
        <v>0</v>
      </c>
      <c r="D20" s="48">
        <f>Income!G21</f>
        <v>0</v>
      </c>
      <c r="E20" s="48">
        <f>Income!H21</f>
        <v>0</v>
      </c>
      <c r="F20" s="48">
        <f>Income!I21</f>
        <v>0</v>
      </c>
      <c r="G20" s="48">
        <f>Income!J21</f>
        <v>0</v>
      </c>
      <c r="H20" s="48">
        <f>Income!K21</f>
        <v>0</v>
      </c>
      <c r="I20" s="48">
        <f>Income!L21</f>
        <v>0</v>
      </c>
      <c r="J20" s="48">
        <f>Income!M21</f>
        <v>0</v>
      </c>
      <c r="K20" s="48">
        <f>Income!N21</f>
        <v>0</v>
      </c>
      <c r="L20" s="48">
        <f>Income!O21</f>
        <v>0</v>
      </c>
      <c r="M20" s="48">
        <f>Income!P21</f>
        <v>0</v>
      </c>
      <c r="N20" s="48">
        <f>Income!Q21</f>
        <v>0</v>
      </c>
      <c r="O20" s="31"/>
      <c r="P20" s="48">
        <f t="shared" si="0"/>
        <v>0</v>
      </c>
      <c r="Q20" s="48">
        <f>Income!T21</f>
        <v>0</v>
      </c>
      <c r="R20" s="48">
        <f>Income!U21</f>
        <v>0</v>
      </c>
      <c r="S20" s="48">
        <f>Income!V21</f>
        <v>0</v>
      </c>
      <c r="T20" s="48">
        <f>Income!W21</f>
        <v>0</v>
      </c>
      <c r="U20" s="48">
        <f>Income!X21</f>
        <v>0</v>
      </c>
      <c r="V20" s="48">
        <f>Income!Y21</f>
        <v>0</v>
      </c>
      <c r="W20" s="48">
        <f>Income!Z21</f>
        <v>0</v>
      </c>
      <c r="X20" s="48">
        <f>Income!AA21</f>
        <v>0</v>
      </c>
      <c r="Y20" s="48">
        <f>Income!AB21</f>
        <v>0</v>
      </c>
    </row>
    <row r="21" spans="2:25" ht="12">
      <c r="B21" s="36" t="str">
        <f>Income!D22</f>
        <v> </v>
      </c>
      <c r="C21" s="48">
        <f>Income!F22</f>
        <v>0</v>
      </c>
      <c r="D21" s="48">
        <f>Income!G22</f>
        <v>0</v>
      </c>
      <c r="E21" s="48">
        <f>Income!H22</f>
        <v>0</v>
      </c>
      <c r="F21" s="48">
        <f>Income!I22</f>
        <v>0</v>
      </c>
      <c r="G21" s="48">
        <f>Income!J22</f>
        <v>0</v>
      </c>
      <c r="H21" s="48">
        <f>Income!K22</f>
        <v>0</v>
      </c>
      <c r="I21" s="48">
        <f>Income!L22</f>
        <v>0</v>
      </c>
      <c r="J21" s="48">
        <f>Income!M22</f>
        <v>0</v>
      </c>
      <c r="K21" s="48">
        <f>Income!N22</f>
        <v>0</v>
      </c>
      <c r="L21" s="48">
        <f>Income!O22</f>
        <v>0</v>
      </c>
      <c r="M21" s="48">
        <f>Income!P22</f>
        <v>0</v>
      </c>
      <c r="N21" s="48">
        <f>Income!Q22</f>
        <v>0</v>
      </c>
      <c r="O21" s="31"/>
      <c r="P21" s="48">
        <f t="shared" si="0"/>
        <v>0</v>
      </c>
      <c r="Q21" s="48">
        <f>Income!T22</f>
        <v>0</v>
      </c>
      <c r="R21" s="48">
        <f>Income!U22</f>
        <v>0</v>
      </c>
      <c r="S21" s="48">
        <f>Income!V22</f>
        <v>0</v>
      </c>
      <c r="T21" s="48">
        <f>Income!W22</f>
        <v>0</v>
      </c>
      <c r="U21" s="48">
        <f>Income!X22</f>
        <v>0</v>
      </c>
      <c r="V21" s="48">
        <f>Income!Y22</f>
        <v>0</v>
      </c>
      <c r="W21" s="48">
        <f>Income!Z22</f>
        <v>0</v>
      </c>
      <c r="X21" s="48">
        <f>Income!AA22</f>
        <v>0</v>
      </c>
      <c r="Y21" s="48">
        <f>Income!AB22</f>
        <v>0</v>
      </c>
    </row>
    <row r="22" spans="2:25" ht="12">
      <c r="B22" s="36" t="str">
        <f>Income!D23</f>
        <v> </v>
      </c>
      <c r="C22" s="48">
        <f>Income!F23</f>
        <v>0</v>
      </c>
      <c r="D22" s="48">
        <f>Income!G23</f>
        <v>0</v>
      </c>
      <c r="E22" s="48">
        <f>Income!H23</f>
        <v>0</v>
      </c>
      <c r="F22" s="48">
        <f>Income!I23</f>
        <v>0</v>
      </c>
      <c r="G22" s="48">
        <f>Income!J23</f>
        <v>0</v>
      </c>
      <c r="H22" s="48">
        <f>Income!K23</f>
        <v>0</v>
      </c>
      <c r="I22" s="48">
        <f>Income!L23</f>
        <v>0</v>
      </c>
      <c r="J22" s="48">
        <f>Income!M23</f>
        <v>0</v>
      </c>
      <c r="K22" s="48">
        <f>Income!N23</f>
        <v>0</v>
      </c>
      <c r="L22" s="48">
        <f>Income!O23</f>
        <v>0</v>
      </c>
      <c r="M22" s="48">
        <f>Income!P23</f>
        <v>0</v>
      </c>
      <c r="N22" s="48">
        <f>Income!Q23</f>
        <v>0</v>
      </c>
      <c r="O22" s="31"/>
      <c r="P22" s="48">
        <f t="shared" si="0"/>
        <v>0</v>
      </c>
      <c r="Q22" s="48">
        <f>Income!T23</f>
        <v>0</v>
      </c>
      <c r="R22" s="48">
        <f>Income!U23</f>
        <v>0</v>
      </c>
      <c r="S22" s="48">
        <f>Income!V23</f>
        <v>0</v>
      </c>
      <c r="T22" s="48">
        <f>Income!W23</f>
        <v>0</v>
      </c>
      <c r="U22" s="48">
        <f>Income!X23</f>
        <v>0</v>
      </c>
      <c r="V22" s="48">
        <f>Income!Y23</f>
        <v>0</v>
      </c>
      <c r="W22" s="48">
        <f>Income!Z23</f>
        <v>0</v>
      </c>
      <c r="X22" s="48">
        <f>Income!AA23</f>
        <v>0</v>
      </c>
      <c r="Y22" s="48">
        <f>Income!AB23</f>
        <v>0</v>
      </c>
    </row>
    <row r="23" spans="2:25" ht="12"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2:25" s="1" customFormat="1" ht="12">
      <c r="B24" s="37" t="s">
        <v>46</v>
      </c>
      <c r="C24" s="49">
        <f>SUM(C6:C22)</f>
        <v>25000</v>
      </c>
      <c r="D24" s="49">
        <f aca="true" t="shared" si="1" ref="D24:N24">SUM(D6:D22)</f>
        <v>0</v>
      </c>
      <c r="E24" s="49">
        <f t="shared" si="1"/>
        <v>0</v>
      </c>
      <c r="F24" s="49">
        <f t="shared" si="1"/>
        <v>25000</v>
      </c>
      <c r="G24" s="49">
        <f t="shared" si="1"/>
        <v>0</v>
      </c>
      <c r="H24" s="49">
        <f t="shared" si="1"/>
        <v>0</v>
      </c>
      <c r="I24" s="49">
        <f t="shared" si="1"/>
        <v>25000</v>
      </c>
      <c r="J24" s="49">
        <f t="shared" si="1"/>
        <v>0</v>
      </c>
      <c r="K24" s="49">
        <f t="shared" si="1"/>
        <v>0</v>
      </c>
      <c r="L24" s="49">
        <f t="shared" si="1"/>
        <v>25000</v>
      </c>
      <c r="M24" s="49">
        <f t="shared" si="1"/>
        <v>0</v>
      </c>
      <c r="N24" s="49">
        <f t="shared" si="1"/>
        <v>0</v>
      </c>
      <c r="O24" s="32"/>
      <c r="P24" s="49">
        <f>SUM(C24:N24)</f>
        <v>100000</v>
      </c>
      <c r="Q24" s="49">
        <f>SUM(Q6:Q22)</f>
        <v>102600</v>
      </c>
      <c r="R24" s="49">
        <f aca="true" t="shared" si="2" ref="R24:Y24">SUM(R6:R22)</f>
        <v>105267.6</v>
      </c>
      <c r="S24" s="49">
        <f t="shared" si="2"/>
        <v>108004.55760000001</v>
      </c>
      <c r="T24" s="49">
        <f t="shared" si="2"/>
        <v>110812.67609760002</v>
      </c>
      <c r="U24" s="49">
        <f t="shared" si="2"/>
        <v>113693.80567613762</v>
      </c>
      <c r="V24" s="49">
        <f t="shared" si="2"/>
        <v>116649.8446237172</v>
      </c>
      <c r="W24" s="49">
        <f t="shared" si="2"/>
        <v>119682.74058393385</v>
      </c>
      <c r="X24" s="49">
        <f t="shared" si="2"/>
        <v>122794.49183911613</v>
      </c>
      <c r="Y24" s="49">
        <f t="shared" si="2"/>
        <v>125987.14862693315</v>
      </c>
    </row>
    <row r="25" spans="2:25" ht="12">
      <c r="B25" s="36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2:25" ht="12.75">
      <c r="B26" s="35" t="s">
        <v>48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3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2:25" ht="12">
      <c r="B27" s="31" t="str">
        <f>Expenditure!D44</f>
        <v>Total recurring costs</v>
      </c>
      <c r="C27" s="48">
        <f>-Expenditure!F44</f>
        <v>-510</v>
      </c>
      <c r="D27" s="48">
        <f>-Expenditure!G44</f>
        <v>-510</v>
      </c>
      <c r="E27" s="48">
        <f>-Expenditure!H44</f>
        <v>-510</v>
      </c>
      <c r="F27" s="48">
        <f>-Expenditure!I44</f>
        <v>-510</v>
      </c>
      <c r="G27" s="48">
        <f>-Expenditure!J44</f>
        <v>-510</v>
      </c>
      <c r="H27" s="48">
        <f>-Expenditure!K44</f>
        <v>-510</v>
      </c>
      <c r="I27" s="48">
        <f>-Expenditure!L44</f>
        <v>-510</v>
      </c>
      <c r="J27" s="48">
        <f>-Expenditure!M44</f>
        <v>-510</v>
      </c>
      <c r="K27" s="48">
        <f>-Expenditure!N44</f>
        <v>-510</v>
      </c>
      <c r="L27" s="48">
        <f>-Expenditure!O44</f>
        <v>-510</v>
      </c>
      <c r="M27" s="48">
        <f>-Expenditure!P44</f>
        <v>-510</v>
      </c>
      <c r="N27" s="48">
        <f>-Expenditure!Q44</f>
        <v>-510</v>
      </c>
      <c r="O27" s="31"/>
      <c r="P27" s="48">
        <f>SUM(C27:N27)</f>
        <v>-6120</v>
      </c>
      <c r="Q27" s="48">
        <f>-Expenditure!T44</f>
        <v>-6279.120000000001</v>
      </c>
      <c r="R27" s="48">
        <f>-Expenditure!U44</f>
        <v>-6442.37712</v>
      </c>
      <c r="S27" s="48">
        <f>-Expenditure!V44</f>
        <v>-6609.8789251200005</v>
      </c>
      <c r="T27" s="48">
        <f>-Expenditure!W44</f>
        <v>-6781.73577717312</v>
      </c>
      <c r="U27" s="48">
        <f>-Expenditure!X44</f>
        <v>-6958.060907379621</v>
      </c>
      <c r="V27" s="48">
        <f>-Expenditure!Y44</f>
        <v>-7138.970490971491</v>
      </c>
      <c r="W27" s="48">
        <f>-Expenditure!Z44</f>
        <v>-7324.5837237367505</v>
      </c>
      <c r="X27" s="48">
        <f>-Expenditure!AA44</f>
        <v>-7515.022900553906</v>
      </c>
      <c r="Y27" s="48">
        <f>-Expenditure!AB44</f>
        <v>-7710.413495968307</v>
      </c>
    </row>
    <row r="28" spans="2:25" ht="12">
      <c r="B28" s="31" t="str">
        <f>Expenditure!D71</f>
        <v>Total set-up costs</v>
      </c>
      <c r="C28" s="48">
        <f>-Expenditure!F71</f>
        <v>-3500</v>
      </c>
      <c r="D28" s="48">
        <f>-Expenditure!G71</f>
        <v>0</v>
      </c>
      <c r="E28" s="48">
        <f>-Expenditure!H71</f>
        <v>0</v>
      </c>
      <c r="F28" s="48">
        <f>-Expenditure!I71</f>
        <v>-2000</v>
      </c>
      <c r="G28" s="48">
        <f>-Expenditure!J71</f>
        <v>0</v>
      </c>
      <c r="H28" s="48">
        <f>-Expenditure!K71</f>
        <v>0</v>
      </c>
      <c r="I28" s="48">
        <f>-Expenditure!L71</f>
        <v>0</v>
      </c>
      <c r="J28" s="48">
        <f>-Expenditure!M71</f>
        <v>0</v>
      </c>
      <c r="K28" s="48">
        <f>-Expenditure!N71</f>
        <v>0</v>
      </c>
      <c r="L28" s="48">
        <f>-Expenditure!O71</f>
        <v>0</v>
      </c>
      <c r="M28" s="48">
        <f>-Expenditure!P71</f>
        <v>0</v>
      </c>
      <c r="N28" s="48">
        <f>-Expenditure!Q71</f>
        <v>0</v>
      </c>
      <c r="O28" s="31"/>
      <c r="P28" s="48">
        <f>SUM(C28:N28)</f>
        <v>-5500</v>
      </c>
      <c r="Q28" s="48">
        <f>-Expenditure!T71</f>
        <v>0</v>
      </c>
      <c r="R28" s="48">
        <f>-Expenditure!U71</f>
        <v>0</v>
      </c>
      <c r="S28" s="48">
        <f>-Expenditure!V71</f>
        <v>0</v>
      </c>
      <c r="T28" s="48">
        <f>-Expenditure!W71</f>
        <v>0</v>
      </c>
      <c r="U28" s="48">
        <f>-Expenditure!X71</f>
        <v>0</v>
      </c>
      <c r="V28" s="48">
        <f>-Expenditure!Y71</f>
        <v>0</v>
      </c>
      <c r="W28" s="48">
        <f>-Expenditure!Z71</f>
        <v>0</v>
      </c>
      <c r="X28" s="48">
        <f>-Expenditure!AA71</f>
        <v>0</v>
      </c>
      <c r="Y28" s="48">
        <f>-Expenditure!AB71</f>
        <v>0</v>
      </c>
    </row>
    <row r="29" spans="2:25" ht="12">
      <c r="B29" s="3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3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2:25" s="1" customFormat="1" ht="12">
      <c r="B30" s="37" t="s">
        <v>32</v>
      </c>
      <c r="C30" s="49">
        <f>SUM(C27:C28)</f>
        <v>-4010</v>
      </c>
      <c r="D30" s="49">
        <f aca="true" t="shared" si="3" ref="D30:N30">SUM(D27:D28)</f>
        <v>-510</v>
      </c>
      <c r="E30" s="49">
        <f t="shared" si="3"/>
        <v>-510</v>
      </c>
      <c r="F30" s="49">
        <f t="shared" si="3"/>
        <v>-2510</v>
      </c>
      <c r="G30" s="49">
        <f t="shared" si="3"/>
        <v>-510</v>
      </c>
      <c r="H30" s="49">
        <f t="shared" si="3"/>
        <v>-510</v>
      </c>
      <c r="I30" s="49">
        <f t="shared" si="3"/>
        <v>-510</v>
      </c>
      <c r="J30" s="49">
        <f t="shared" si="3"/>
        <v>-510</v>
      </c>
      <c r="K30" s="49">
        <f t="shared" si="3"/>
        <v>-510</v>
      </c>
      <c r="L30" s="49">
        <f t="shared" si="3"/>
        <v>-510</v>
      </c>
      <c r="M30" s="49">
        <f t="shared" si="3"/>
        <v>-510</v>
      </c>
      <c r="N30" s="49">
        <f t="shared" si="3"/>
        <v>-510</v>
      </c>
      <c r="O30" s="32"/>
      <c r="P30" s="49">
        <f>SUM(C30:N30)</f>
        <v>-11620</v>
      </c>
      <c r="Q30" s="49">
        <f>SUM(Q27:Q28)</f>
        <v>-6279.120000000001</v>
      </c>
      <c r="R30" s="49">
        <f aca="true" t="shared" si="4" ref="R30:Y30">SUM(R27:R28)</f>
        <v>-6442.37712</v>
      </c>
      <c r="S30" s="49">
        <f t="shared" si="4"/>
        <v>-6609.8789251200005</v>
      </c>
      <c r="T30" s="49">
        <f t="shared" si="4"/>
        <v>-6781.73577717312</v>
      </c>
      <c r="U30" s="49">
        <f t="shared" si="4"/>
        <v>-6958.060907379621</v>
      </c>
      <c r="V30" s="49">
        <f t="shared" si="4"/>
        <v>-7138.970490971491</v>
      </c>
      <c r="W30" s="49">
        <f t="shared" si="4"/>
        <v>-7324.5837237367505</v>
      </c>
      <c r="X30" s="49">
        <f t="shared" si="4"/>
        <v>-7515.022900553906</v>
      </c>
      <c r="Y30" s="49">
        <f t="shared" si="4"/>
        <v>-7710.413495968307</v>
      </c>
    </row>
    <row r="31" spans="2:25" ht="12">
      <c r="B31" s="38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1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2:25" ht="12.75">
      <c r="B32" s="35" t="s">
        <v>49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2:25" ht="12">
      <c r="B33" s="31" t="s">
        <v>50</v>
      </c>
      <c r="C33" s="48">
        <f>C24+C30</f>
        <v>20990</v>
      </c>
      <c r="D33" s="48">
        <f aca="true" t="shared" si="5" ref="D33:N33">D24+D30</f>
        <v>-510</v>
      </c>
      <c r="E33" s="48">
        <f t="shared" si="5"/>
        <v>-510</v>
      </c>
      <c r="F33" s="48">
        <f t="shared" si="5"/>
        <v>22490</v>
      </c>
      <c r="G33" s="48">
        <f t="shared" si="5"/>
        <v>-510</v>
      </c>
      <c r="H33" s="48">
        <f t="shared" si="5"/>
        <v>-510</v>
      </c>
      <c r="I33" s="48">
        <f t="shared" si="5"/>
        <v>24490</v>
      </c>
      <c r="J33" s="48">
        <f t="shared" si="5"/>
        <v>-510</v>
      </c>
      <c r="K33" s="48">
        <f t="shared" si="5"/>
        <v>-510</v>
      </c>
      <c r="L33" s="48">
        <f t="shared" si="5"/>
        <v>24490</v>
      </c>
      <c r="M33" s="48">
        <f t="shared" si="5"/>
        <v>-510</v>
      </c>
      <c r="N33" s="48">
        <f t="shared" si="5"/>
        <v>-510</v>
      </c>
      <c r="O33" s="31"/>
      <c r="P33" s="48">
        <f>SUM(C33:N33)</f>
        <v>88380</v>
      </c>
      <c r="Q33" s="48">
        <f>Q24+Q30</f>
        <v>96320.88</v>
      </c>
      <c r="R33" s="48">
        <f aca="true" t="shared" si="6" ref="R33:Y33">R24+R30</f>
        <v>98825.22288</v>
      </c>
      <c r="S33" s="48">
        <f t="shared" si="6"/>
        <v>101394.67867488001</v>
      </c>
      <c r="T33" s="48">
        <f t="shared" si="6"/>
        <v>104030.9403204269</v>
      </c>
      <c r="U33" s="48">
        <f t="shared" si="6"/>
        <v>106735.744768758</v>
      </c>
      <c r="V33" s="48">
        <f t="shared" si="6"/>
        <v>109510.87413274571</v>
      </c>
      <c r="W33" s="48">
        <f t="shared" si="6"/>
        <v>112358.1568601971</v>
      </c>
      <c r="X33" s="48">
        <f t="shared" si="6"/>
        <v>115279.46893856223</v>
      </c>
      <c r="Y33" s="48">
        <f t="shared" si="6"/>
        <v>118276.73513096484</v>
      </c>
    </row>
    <row r="34" spans="2:25" ht="12">
      <c r="B34" s="36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2:25" ht="12">
      <c r="B35" s="36" t="s">
        <v>33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51">
        <v>0.2</v>
      </c>
      <c r="Q35" s="51">
        <v>0.2</v>
      </c>
      <c r="R35" s="51">
        <v>0.2</v>
      </c>
      <c r="S35" s="51">
        <v>0.2</v>
      </c>
      <c r="T35" s="51">
        <v>0.2</v>
      </c>
      <c r="U35" s="51">
        <v>0.2</v>
      </c>
      <c r="V35" s="51">
        <v>0.2</v>
      </c>
      <c r="W35" s="51">
        <v>0.2</v>
      </c>
      <c r="X35" s="51">
        <v>0.2</v>
      </c>
      <c r="Y35" s="51">
        <v>0.2</v>
      </c>
    </row>
    <row r="36" spans="2:25" ht="12">
      <c r="B36" s="36" t="s">
        <v>31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50">
        <f>P35*P33</f>
        <v>17676</v>
      </c>
      <c r="Q36" s="50">
        <f>Q35*Q33</f>
        <v>19264.176000000003</v>
      </c>
      <c r="R36" s="50">
        <f aca="true" t="shared" si="7" ref="R36:Y36">R35*R33</f>
        <v>19765.044576</v>
      </c>
      <c r="S36" s="50">
        <f t="shared" si="7"/>
        <v>20278.935734976003</v>
      </c>
      <c r="T36" s="50">
        <f t="shared" si="7"/>
        <v>20806.18806408538</v>
      </c>
      <c r="U36" s="50">
        <f t="shared" si="7"/>
        <v>21347.148953751603</v>
      </c>
      <c r="V36" s="50">
        <f t="shared" si="7"/>
        <v>21902.174826549144</v>
      </c>
      <c r="W36" s="50">
        <f t="shared" si="7"/>
        <v>22471.63137203942</v>
      </c>
      <c r="X36" s="50">
        <f t="shared" si="7"/>
        <v>23055.893787712448</v>
      </c>
      <c r="Y36" s="50">
        <f t="shared" si="7"/>
        <v>23655.34702619297</v>
      </c>
    </row>
    <row r="37" spans="2:25" ht="12">
      <c r="B37" s="3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2:25" s="1" customFormat="1" ht="12">
      <c r="B38" s="32" t="s">
        <v>51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2"/>
      <c r="P38" s="49">
        <f>P33-P36</f>
        <v>70704</v>
      </c>
      <c r="Q38" s="49">
        <f>Q33-Q36</f>
        <v>77056.704</v>
      </c>
      <c r="R38" s="49">
        <f aca="true" t="shared" si="8" ref="R38:Y38">R33-R36</f>
        <v>79060.178304</v>
      </c>
      <c r="S38" s="49">
        <f t="shared" si="8"/>
        <v>81115.74293990401</v>
      </c>
      <c r="T38" s="49">
        <f t="shared" si="8"/>
        <v>83224.75225634153</v>
      </c>
      <c r="U38" s="49">
        <f t="shared" si="8"/>
        <v>85388.5958150064</v>
      </c>
      <c r="V38" s="49">
        <f t="shared" si="8"/>
        <v>87608.69930619656</v>
      </c>
      <c r="W38" s="49">
        <f t="shared" si="8"/>
        <v>89886.52548815767</v>
      </c>
      <c r="X38" s="49">
        <f t="shared" si="8"/>
        <v>92223.57515084979</v>
      </c>
      <c r="Y38" s="49">
        <f t="shared" si="8"/>
        <v>94621.38810477188</v>
      </c>
    </row>
    <row r="39" spans="2:15" ht="12.75">
      <c r="B39" s="3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1"/>
    </row>
    <row r="40" spans="2:15" ht="12.75">
      <c r="B40" s="3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1"/>
    </row>
    <row r="41" spans="2:15" ht="12.75">
      <c r="B41" s="3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1"/>
    </row>
    <row r="42" spans="2:15" ht="12.75">
      <c r="B42" s="3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1"/>
    </row>
    <row r="43" spans="2:15" ht="12.75">
      <c r="B43" s="3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1"/>
    </row>
    <row r="44" spans="2:15" ht="12.75">
      <c r="B44" s="3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1"/>
    </row>
    <row r="45" spans="2:15" ht="12.75">
      <c r="B45" s="3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1"/>
    </row>
    <row r="46" spans="2:15" ht="12.75">
      <c r="B46" s="3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1"/>
    </row>
    <row r="47" spans="2:15" ht="12.75">
      <c r="B47" s="3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1"/>
    </row>
    <row r="48" spans="2:15" ht="12.75">
      <c r="B48" s="3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1"/>
    </row>
    <row r="49" spans="2:15" ht="12.75">
      <c r="B49" s="3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1"/>
    </row>
    <row r="50" spans="2:15" ht="12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2:15" ht="12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</sheetData>
  <sheetProtection/>
  <mergeCells count="2">
    <mergeCell ref="C4:N4"/>
    <mergeCell ref="P4:Y4"/>
  </mergeCells>
  <printOptions/>
  <pageMargins left="0.7" right="0.7" top="0.75" bottom="0.75" header="0.3" footer="0.3"/>
  <pageSetup orientation="portrait"/>
  <ignoredErrors>
    <ignoredError sqref="B6:B22 C6:N22 C24:N24 C30:N30 P6:P22 Q6:Q26 P24:P34 Q36:Q38 Q29:Q32 Q34 P36:P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Avail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WSPA Financial model</dc:title>
  <dc:subject>Avail Financial Analysis Toolkit</dc:subject>
  <dc:creator>David Fairhurst</dc:creator>
  <cp:keywords/>
  <dc:description/>
  <cp:lastModifiedBy>OFFICE</cp:lastModifiedBy>
  <dcterms:created xsi:type="dcterms:W3CDTF">2007-02-14T15:56:42Z</dcterms:created>
  <dcterms:modified xsi:type="dcterms:W3CDTF">2017-03-22T11:46:48Z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