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ds.ntnl\Shared\Brite\Data and Intelligence\Data\$ Waste Data 2016\Tables\Regions\"/>
    </mc:Choice>
  </mc:AlternateContent>
  <bookViews>
    <workbookView xWindow="-15" yWindow="-15" windowWidth="12750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Capacity'!$B$2:$I$22</definedName>
    <definedName name="_xlnm.Print_Area" localSheetId="1">'Landfill Inputs'!$B$2:$J$20</definedName>
  </definedNames>
  <calcPr calcId="152511"/>
</workbook>
</file>

<file path=xl/calcChain.xml><?xml version="1.0" encoding="utf-8"?>
<calcChain xmlns="http://schemas.openxmlformats.org/spreadsheetml/2006/main">
  <c r="K86" i="19" l="1"/>
  <c r="T63" i="19"/>
  <c r="T36" i="19"/>
  <c r="I211" i="16" l="1"/>
  <c r="H211" i="16"/>
  <c r="G211" i="16"/>
  <c r="F211" i="16"/>
  <c r="F212" i="16" s="1"/>
  <c r="E211" i="16"/>
  <c r="K210" i="16"/>
  <c r="K209" i="16"/>
  <c r="I208" i="16"/>
  <c r="H208" i="16"/>
  <c r="G208" i="16"/>
  <c r="F208" i="16"/>
  <c r="E208" i="16"/>
  <c r="K207" i="16"/>
  <c r="K206" i="16"/>
  <c r="K205" i="16"/>
  <c r="K204" i="16"/>
  <c r="K203" i="16"/>
  <c r="K202" i="16"/>
  <c r="I201" i="16"/>
  <c r="H201" i="16"/>
  <c r="G201" i="16"/>
  <c r="F201" i="16"/>
  <c r="E201" i="16"/>
  <c r="K200" i="16"/>
  <c r="K201" i="16" s="1"/>
  <c r="K199" i="16"/>
  <c r="H66" i="15"/>
  <c r="G66" i="15"/>
  <c r="F66" i="15"/>
  <c r="E66" i="15"/>
  <c r="D66" i="15"/>
  <c r="J65" i="15"/>
  <c r="J64" i="15"/>
  <c r="J63" i="15"/>
  <c r="J66" i="15" s="1"/>
  <c r="I260" i="14"/>
  <c r="H260" i="14"/>
  <c r="G260" i="14"/>
  <c r="F260" i="14"/>
  <c r="E260" i="14"/>
  <c r="K259" i="14"/>
  <c r="K258" i="14"/>
  <c r="K257" i="14"/>
  <c r="K260" i="14" s="1"/>
  <c r="I256" i="14"/>
  <c r="H256" i="14"/>
  <c r="G256" i="14"/>
  <c r="F256" i="14"/>
  <c r="E256" i="14"/>
  <c r="K255" i="14"/>
  <c r="K254" i="14"/>
  <c r="K253" i="14"/>
  <c r="K256" i="14" s="1"/>
  <c r="I252" i="14"/>
  <c r="H252" i="14"/>
  <c r="G252" i="14"/>
  <c r="G261" i="14" s="1"/>
  <c r="F252" i="14"/>
  <c r="E252" i="14"/>
  <c r="K251" i="14"/>
  <c r="K250" i="14"/>
  <c r="K249" i="14"/>
  <c r="I248" i="14"/>
  <c r="H248" i="14"/>
  <c r="G248" i="14"/>
  <c r="F248" i="14"/>
  <c r="E248" i="14"/>
  <c r="K247" i="14"/>
  <c r="K246" i="14"/>
  <c r="K245" i="14"/>
  <c r="K211" i="16" l="1"/>
  <c r="K252" i="14"/>
  <c r="H212" i="16"/>
  <c r="G212" i="16"/>
  <c r="K208" i="16"/>
  <c r="K212" i="16" s="1"/>
  <c r="E212" i="16"/>
  <c r="I212" i="16"/>
  <c r="F261" i="14"/>
  <c r="I261" i="14"/>
  <c r="K248" i="14"/>
  <c r="K261" i="14" s="1"/>
  <c r="E261" i="14"/>
  <c r="H261" i="14"/>
  <c r="K85" i="19"/>
  <c r="H10" i="4" l="1"/>
  <c r="K196" i="16" l="1"/>
  <c r="I197" i="16"/>
  <c r="I194" i="16"/>
  <c r="S63" i="19" l="1"/>
  <c r="S36" i="19"/>
  <c r="H14" i="11"/>
  <c r="H197" i="16"/>
  <c r="G197" i="16"/>
  <c r="F197" i="16"/>
  <c r="E197" i="16"/>
  <c r="K195" i="16"/>
  <c r="K197" i="16" s="1"/>
  <c r="H194" i="16"/>
  <c r="G194" i="16"/>
  <c r="F194" i="16"/>
  <c r="E194" i="16"/>
  <c r="K193" i="16"/>
  <c r="K192" i="16"/>
  <c r="K191" i="16"/>
  <c r="K190" i="16"/>
  <c r="K189" i="16"/>
  <c r="K188" i="16"/>
  <c r="I187" i="16"/>
  <c r="I198" i="16" s="1"/>
  <c r="H187" i="16"/>
  <c r="G187" i="16"/>
  <c r="F187" i="16"/>
  <c r="E187" i="16"/>
  <c r="K186" i="16"/>
  <c r="K185" i="16"/>
  <c r="K187" i="16" s="1"/>
  <c r="H62" i="15"/>
  <c r="G62" i="15"/>
  <c r="F62" i="15"/>
  <c r="E62" i="15"/>
  <c r="D62" i="15"/>
  <c r="J61" i="15"/>
  <c r="J60" i="15"/>
  <c r="J59" i="15"/>
  <c r="J62" i="15" s="1"/>
  <c r="H8" i="4"/>
  <c r="H9" i="4"/>
  <c r="H11" i="4"/>
  <c r="H12" i="4"/>
  <c r="H7" i="4"/>
  <c r="I243" i="14"/>
  <c r="H243" i="14"/>
  <c r="G243" i="14"/>
  <c r="F243" i="14"/>
  <c r="E243" i="14"/>
  <c r="K242" i="14"/>
  <c r="K241" i="14"/>
  <c r="K240" i="14"/>
  <c r="I239" i="14"/>
  <c r="H239" i="14"/>
  <c r="G239" i="14"/>
  <c r="F239" i="14"/>
  <c r="E239" i="14"/>
  <c r="K238" i="14"/>
  <c r="K237" i="14"/>
  <c r="K236" i="14"/>
  <c r="K239" i="14" s="1"/>
  <c r="I235" i="14"/>
  <c r="H235" i="14"/>
  <c r="G235" i="14"/>
  <c r="F235" i="14"/>
  <c r="E235" i="14"/>
  <c r="K234" i="14"/>
  <c r="K233" i="14"/>
  <c r="K232" i="14"/>
  <c r="K235" i="14" s="1"/>
  <c r="I231" i="14"/>
  <c r="H231" i="14"/>
  <c r="G231" i="14"/>
  <c r="F231" i="14"/>
  <c r="E231" i="14"/>
  <c r="K230" i="14"/>
  <c r="K229" i="14"/>
  <c r="K228" i="14"/>
  <c r="K231" i="14" s="1"/>
  <c r="H8" i="10"/>
  <c r="H9" i="10"/>
  <c r="H10" i="10"/>
  <c r="H11" i="10"/>
  <c r="H12" i="10"/>
  <c r="K84" i="19"/>
  <c r="R63" i="19"/>
  <c r="R36" i="19"/>
  <c r="F18" i="5"/>
  <c r="F9" i="5"/>
  <c r="I183" i="16"/>
  <c r="H183" i="16"/>
  <c r="G183" i="16"/>
  <c r="F183" i="16"/>
  <c r="E183" i="16"/>
  <c r="K182" i="16"/>
  <c r="K181" i="16"/>
  <c r="I180" i="16"/>
  <c r="H180" i="16"/>
  <c r="G180" i="16"/>
  <c r="F180" i="16"/>
  <c r="E180" i="16"/>
  <c r="K179" i="16"/>
  <c r="K178" i="16"/>
  <c r="K177" i="16"/>
  <c r="K176" i="16"/>
  <c r="K175" i="16"/>
  <c r="K174" i="16"/>
  <c r="I173" i="16"/>
  <c r="H173" i="16"/>
  <c r="G173" i="16"/>
  <c r="F173" i="16"/>
  <c r="E173" i="16"/>
  <c r="K172" i="16"/>
  <c r="K171" i="16"/>
  <c r="H58" i="15"/>
  <c r="G58" i="15"/>
  <c r="F58" i="15"/>
  <c r="E58" i="15"/>
  <c r="D58" i="15"/>
  <c r="J57" i="15"/>
  <c r="J56" i="15"/>
  <c r="J55" i="15"/>
  <c r="I226" i="14"/>
  <c r="H226" i="14"/>
  <c r="G226" i="14"/>
  <c r="F226" i="14"/>
  <c r="E226" i="14"/>
  <c r="K225" i="14"/>
  <c r="K224" i="14"/>
  <c r="K223" i="14"/>
  <c r="I222" i="14"/>
  <c r="H222" i="14"/>
  <c r="G222" i="14"/>
  <c r="F222" i="14"/>
  <c r="E222" i="14"/>
  <c r="K221" i="14"/>
  <c r="K220" i="14"/>
  <c r="K219" i="14"/>
  <c r="I218" i="14"/>
  <c r="H218" i="14"/>
  <c r="G218" i="14"/>
  <c r="F218" i="14"/>
  <c r="E218" i="14"/>
  <c r="K217" i="14"/>
  <c r="K216" i="14"/>
  <c r="K215" i="14"/>
  <c r="I214" i="14"/>
  <c r="H214" i="14"/>
  <c r="G214" i="14"/>
  <c r="F214" i="14"/>
  <c r="E214" i="14"/>
  <c r="K213" i="14"/>
  <c r="K212" i="14"/>
  <c r="K211" i="14"/>
  <c r="E198" i="16" l="1"/>
  <c r="G198" i="16"/>
  <c r="K194" i="16"/>
  <c r="K198" i="16" s="1"/>
  <c r="F198" i="16"/>
  <c r="H198" i="16"/>
  <c r="H13" i="4"/>
  <c r="K243" i="14"/>
  <c r="F244" i="14"/>
  <c r="G244" i="14"/>
  <c r="I244" i="14"/>
  <c r="H244" i="14"/>
  <c r="E244" i="14"/>
  <c r="K244" i="14"/>
  <c r="K226" i="14"/>
  <c r="E184" i="16"/>
  <c r="I184" i="16"/>
  <c r="K183" i="16"/>
  <c r="K180" i="16"/>
  <c r="H184" i="16"/>
  <c r="K173" i="16"/>
  <c r="G184" i="16"/>
  <c r="F184" i="16"/>
  <c r="J58" i="15"/>
  <c r="I227" i="14"/>
  <c r="K222" i="14"/>
  <c r="K218" i="14"/>
  <c r="F227" i="14"/>
  <c r="G227" i="14"/>
  <c r="H227" i="14"/>
  <c r="K214" i="14"/>
  <c r="E227" i="14"/>
  <c r="K184" i="16" l="1"/>
  <c r="K227" i="14"/>
  <c r="F56" i="17" l="1"/>
  <c r="F25" i="17"/>
  <c r="E22" i="2"/>
  <c r="E19" i="2"/>
  <c r="E12" i="2"/>
  <c r="E13" i="4"/>
  <c r="H57" i="14"/>
  <c r="G57" i="14"/>
  <c r="H40" i="14"/>
  <c r="G40" i="14"/>
  <c r="H23" i="14"/>
  <c r="G23" i="14"/>
  <c r="I169" i="16"/>
  <c r="H169" i="16"/>
  <c r="G169" i="16"/>
  <c r="F169" i="16"/>
  <c r="E169" i="16"/>
  <c r="K168" i="16"/>
  <c r="K167" i="16"/>
  <c r="I166" i="16"/>
  <c r="H166" i="16"/>
  <c r="G166" i="16"/>
  <c r="F166" i="16"/>
  <c r="E166" i="16"/>
  <c r="K165" i="16"/>
  <c r="K164" i="16"/>
  <c r="K163" i="16"/>
  <c r="K162" i="16"/>
  <c r="K161" i="16"/>
  <c r="K160" i="16"/>
  <c r="I159" i="16"/>
  <c r="H159" i="16"/>
  <c r="G159" i="16"/>
  <c r="F159" i="16"/>
  <c r="E159" i="16"/>
  <c r="K158" i="16"/>
  <c r="K157" i="16"/>
  <c r="I155" i="16"/>
  <c r="H155" i="16"/>
  <c r="G155" i="16"/>
  <c r="F155" i="16"/>
  <c r="E155" i="16"/>
  <c r="K154" i="16"/>
  <c r="K153" i="16"/>
  <c r="I152" i="16"/>
  <c r="H152" i="16"/>
  <c r="G152" i="16"/>
  <c r="F152" i="16"/>
  <c r="E152" i="16"/>
  <c r="K151" i="16"/>
  <c r="K150" i="16"/>
  <c r="K149" i="16"/>
  <c r="K148" i="16"/>
  <c r="K147" i="16"/>
  <c r="K146" i="16"/>
  <c r="I145" i="16"/>
  <c r="H145" i="16"/>
  <c r="G145" i="16"/>
  <c r="F145" i="16"/>
  <c r="E145" i="16"/>
  <c r="K144" i="16"/>
  <c r="K143" i="16"/>
  <c r="I141" i="16"/>
  <c r="H141" i="16"/>
  <c r="G141" i="16"/>
  <c r="F141" i="16"/>
  <c r="E141" i="16"/>
  <c r="K140" i="16"/>
  <c r="K139" i="16"/>
  <c r="I138" i="16"/>
  <c r="H138" i="16"/>
  <c r="G138" i="16"/>
  <c r="F138" i="16"/>
  <c r="E138" i="16"/>
  <c r="K137" i="16"/>
  <c r="K136" i="16"/>
  <c r="K135" i="16"/>
  <c r="K134" i="16"/>
  <c r="K133" i="16"/>
  <c r="K132" i="16"/>
  <c r="I131" i="16"/>
  <c r="H131" i="16"/>
  <c r="G131" i="16"/>
  <c r="F131" i="16"/>
  <c r="E131" i="16"/>
  <c r="K130" i="16"/>
  <c r="K129" i="16"/>
  <c r="I127" i="16"/>
  <c r="H127" i="16"/>
  <c r="G127" i="16"/>
  <c r="F127" i="16"/>
  <c r="E127" i="16"/>
  <c r="K126" i="16"/>
  <c r="K125" i="16"/>
  <c r="I124" i="16"/>
  <c r="H124" i="16"/>
  <c r="G124" i="16"/>
  <c r="F124" i="16"/>
  <c r="E124" i="16"/>
  <c r="K123" i="16"/>
  <c r="K122" i="16"/>
  <c r="K121" i="16"/>
  <c r="K120" i="16"/>
  <c r="K119" i="16"/>
  <c r="K118" i="16"/>
  <c r="I117" i="16"/>
  <c r="H117" i="16"/>
  <c r="G117" i="16"/>
  <c r="F117" i="16"/>
  <c r="E117" i="16"/>
  <c r="K116" i="16"/>
  <c r="K115" i="16"/>
  <c r="I113" i="16"/>
  <c r="H113" i="16"/>
  <c r="G113" i="16"/>
  <c r="F113" i="16"/>
  <c r="E113" i="16"/>
  <c r="K112" i="16"/>
  <c r="K111" i="16"/>
  <c r="I110" i="16"/>
  <c r="H110" i="16"/>
  <c r="G110" i="16"/>
  <c r="F110" i="16"/>
  <c r="E110" i="16"/>
  <c r="K109" i="16"/>
  <c r="K108" i="16"/>
  <c r="K107" i="16"/>
  <c r="K106" i="16"/>
  <c r="K105" i="16"/>
  <c r="K104" i="16"/>
  <c r="I103" i="16"/>
  <c r="H103" i="16"/>
  <c r="G103" i="16"/>
  <c r="F103" i="16"/>
  <c r="E103" i="16"/>
  <c r="K102" i="16"/>
  <c r="K101" i="16"/>
  <c r="I99" i="16"/>
  <c r="H99" i="16"/>
  <c r="G99" i="16"/>
  <c r="F99" i="16"/>
  <c r="E99" i="16"/>
  <c r="K98" i="16"/>
  <c r="K97" i="16"/>
  <c r="I96" i="16"/>
  <c r="H96" i="16"/>
  <c r="G96" i="16"/>
  <c r="F96" i="16"/>
  <c r="E96" i="16"/>
  <c r="K95" i="16"/>
  <c r="K94" i="16"/>
  <c r="K93" i="16"/>
  <c r="K92" i="16"/>
  <c r="K91" i="16"/>
  <c r="K90" i="16"/>
  <c r="I89" i="16"/>
  <c r="H89" i="16"/>
  <c r="G89" i="16"/>
  <c r="F89" i="16"/>
  <c r="E89" i="16"/>
  <c r="K88" i="16"/>
  <c r="K87" i="16"/>
  <c r="I85" i="16"/>
  <c r="H85" i="16"/>
  <c r="G85" i="16"/>
  <c r="F85" i="16"/>
  <c r="E85" i="16"/>
  <c r="K84" i="16"/>
  <c r="K83" i="16"/>
  <c r="I82" i="16"/>
  <c r="H82" i="16"/>
  <c r="G82" i="16"/>
  <c r="F82" i="16"/>
  <c r="E82" i="16"/>
  <c r="K81" i="16"/>
  <c r="K80" i="16"/>
  <c r="K79" i="16"/>
  <c r="K78" i="16"/>
  <c r="K77" i="16"/>
  <c r="K76" i="16"/>
  <c r="I75" i="16"/>
  <c r="H75" i="16"/>
  <c r="G75" i="16"/>
  <c r="F75" i="16"/>
  <c r="E75" i="16"/>
  <c r="K74" i="16"/>
  <c r="K73" i="16"/>
  <c r="I71" i="16"/>
  <c r="H71" i="16"/>
  <c r="G71" i="16"/>
  <c r="F71" i="16"/>
  <c r="E71" i="16"/>
  <c r="K70" i="16"/>
  <c r="K69" i="16"/>
  <c r="I68" i="16"/>
  <c r="H68" i="16"/>
  <c r="G68" i="16"/>
  <c r="F68" i="16"/>
  <c r="E68" i="16"/>
  <c r="K67" i="16"/>
  <c r="K66" i="16"/>
  <c r="K65" i="16"/>
  <c r="K64" i="16"/>
  <c r="K63" i="16"/>
  <c r="K62" i="16"/>
  <c r="I61" i="16"/>
  <c r="H61" i="16"/>
  <c r="G61" i="16"/>
  <c r="F61" i="16"/>
  <c r="E61" i="16"/>
  <c r="K60" i="16"/>
  <c r="K59" i="16"/>
  <c r="J57" i="16"/>
  <c r="I57" i="16"/>
  <c r="H57" i="16"/>
  <c r="G57" i="16"/>
  <c r="F57" i="16"/>
  <c r="E57" i="16"/>
  <c r="K56" i="16"/>
  <c r="K55" i="16"/>
  <c r="J54" i="16"/>
  <c r="I54" i="16"/>
  <c r="H54" i="16"/>
  <c r="G54" i="16"/>
  <c r="F54" i="16"/>
  <c r="E54" i="16"/>
  <c r="K53" i="16"/>
  <c r="K52" i="16"/>
  <c r="K51" i="16"/>
  <c r="K50" i="16"/>
  <c r="K49" i="16"/>
  <c r="K48" i="16"/>
  <c r="J47" i="16"/>
  <c r="I47" i="16"/>
  <c r="H47" i="16"/>
  <c r="H58" i="16" s="1"/>
  <c r="G47" i="16"/>
  <c r="F47" i="16"/>
  <c r="E47" i="16"/>
  <c r="K46" i="16"/>
  <c r="K45" i="16"/>
  <c r="J43" i="16"/>
  <c r="I43" i="16"/>
  <c r="H43" i="16"/>
  <c r="G43" i="16"/>
  <c r="F43" i="16"/>
  <c r="E43" i="16"/>
  <c r="K42" i="16"/>
  <c r="K41" i="16"/>
  <c r="J40" i="16"/>
  <c r="I40" i="16"/>
  <c r="H40" i="16"/>
  <c r="G40" i="16"/>
  <c r="F40" i="16"/>
  <c r="E40" i="16"/>
  <c r="K39" i="16"/>
  <c r="K38" i="16"/>
  <c r="K37" i="16"/>
  <c r="K36" i="16"/>
  <c r="K35" i="16"/>
  <c r="K34" i="16"/>
  <c r="J33" i="16"/>
  <c r="J44" i="16" s="1"/>
  <c r="I33" i="16"/>
  <c r="H33" i="16"/>
  <c r="G33" i="16"/>
  <c r="F33" i="16"/>
  <c r="F44" i="16" s="1"/>
  <c r="E33" i="16"/>
  <c r="K32" i="16"/>
  <c r="K31" i="16"/>
  <c r="J29" i="16"/>
  <c r="I29" i="16"/>
  <c r="H29" i="16"/>
  <c r="G29" i="16"/>
  <c r="F29" i="16"/>
  <c r="E29" i="16"/>
  <c r="K28" i="16"/>
  <c r="K29" i="16" s="1"/>
  <c r="J27" i="16"/>
  <c r="I27" i="16"/>
  <c r="H27" i="16"/>
  <c r="G27" i="16"/>
  <c r="F27" i="16"/>
  <c r="E27" i="16"/>
  <c r="K26" i="16"/>
  <c r="K25" i="16"/>
  <c r="K24" i="16"/>
  <c r="K23" i="16"/>
  <c r="K22" i="16"/>
  <c r="J21" i="16"/>
  <c r="I21" i="16"/>
  <c r="H21" i="16"/>
  <c r="G21" i="16"/>
  <c r="F21" i="16"/>
  <c r="E21" i="16"/>
  <c r="K20" i="16"/>
  <c r="K19" i="16"/>
  <c r="J17" i="16"/>
  <c r="I17" i="16"/>
  <c r="H17" i="16"/>
  <c r="G17" i="16"/>
  <c r="F17" i="16"/>
  <c r="E17" i="16"/>
  <c r="K16" i="16"/>
  <c r="K17" i="16" s="1"/>
  <c r="J15" i="16"/>
  <c r="I15" i="16"/>
  <c r="H15" i="16"/>
  <c r="G15" i="16"/>
  <c r="F15" i="16"/>
  <c r="E15" i="16"/>
  <c r="K14" i="16"/>
  <c r="K13" i="16"/>
  <c r="K12" i="16"/>
  <c r="K11" i="16"/>
  <c r="K10" i="16"/>
  <c r="J9" i="16"/>
  <c r="I9" i="16"/>
  <c r="H9" i="16"/>
  <c r="G9" i="16"/>
  <c r="F9" i="16"/>
  <c r="E9" i="16"/>
  <c r="K8" i="16"/>
  <c r="K7" i="16"/>
  <c r="E30" i="16" l="1"/>
  <c r="K89" i="16"/>
  <c r="K127" i="16"/>
  <c r="K145" i="16"/>
  <c r="H18" i="16"/>
  <c r="F30" i="16"/>
  <c r="J30" i="16"/>
  <c r="K117" i="16"/>
  <c r="K155" i="16"/>
  <c r="E18" i="16"/>
  <c r="I18" i="16"/>
  <c r="E142" i="16"/>
  <c r="F142" i="16"/>
  <c r="E156" i="16"/>
  <c r="I156" i="16"/>
  <c r="H170" i="16"/>
  <c r="G18" i="16"/>
  <c r="E86" i="16"/>
  <c r="G170" i="16"/>
  <c r="I30" i="16"/>
  <c r="G30" i="16"/>
  <c r="K75" i="16"/>
  <c r="I86" i="16"/>
  <c r="F72" i="16"/>
  <c r="H128" i="16"/>
  <c r="K21" i="16"/>
  <c r="K96" i="16"/>
  <c r="K99" i="16"/>
  <c r="G100" i="16"/>
  <c r="E114" i="16"/>
  <c r="I114" i="16"/>
  <c r="K141" i="16"/>
  <c r="F156" i="16"/>
  <c r="K159" i="16"/>
  <c r="E170" i="16"/>
  <c r="I170" i="16"/>
  <c r="K33" i="16"/>
  <c r="K40" i="16"/>
  <c r="K43" i="16"/>
  <c r="K47" i="16"/>
  <c r="K54" i="16"/>
  <c r="K57" i="16"/>
  <c r="K82" i="16"/>
  <c r="H86" i="16"/>
  <c r="G128" i="16"/>
  <c r="I142" i="16"/>
  <c r="H156" i="16"/>
  <c r="K169" i="16"/>
  <c r="F86" i="16"/>
  <c r="H100" i="16"/>
  <c r="F114" i="16"/>
  <c r="K113" i="16"/>
  <c r="G114" i="16"/>
  <c r="F128" i="16"/>
  <c r="G156" i="16"/>
  <c r="G44" i="16"/>
  <c r="J58" i="16"/>
  <c r="K85" i="16"/>
  <c r="E128" i="16"/>
  <c r="I128" i="16"/>
  <c r="K166" i="16"/>
  <c r="K9" i="16"/>
  <c r="K15" i="16"/>
  <c r="H30" i="16"/>
  <c r="E44" i="16"/>
  <c r="I44" i="16"/>
  <c r="E58" i="16"/>
  <c r="I58" i="16"/>
  <c r="E72" i="16"/>
  <c r="I72" i="16"/>
  <c r="E100" i="16"/>
  <c r="I100" i="16"/>
  <c r="K103" i="16"/>
  <c r="K138" i="16"/>
  <c r="H142" i="16"/>
  <c r="K152" i="16"/>
  <c r="F170" i="16"/>
  <c r="G58" i="16"/>
  <c r="F58" i="16"/>
  <c r="G72" i="16"/>
  <c r="G86" i="16"/>
  <c r="F100" i="16"/>
  <c r="K131" i="16"/>
  <c r="F18" i="16"/>
  <c r="J18" i="16"/>
  <c r="K27" i="16"/>
  <c r="K30" i="16" s="1"/>
  <c r="H44" i="16"/>
  <c r="H72" i="16"/>
  <c r="K110" i="16"/>
  <c r="H114" i="16"/>
  <c r="K124" i="16"/>
  <c r="G142" i="16"/>
  <c r="H54" i="15"/>
  <c r="G54" i="15"/>
  <c r="F54" i="15"/>
  <c r="E54" i="15"/>
  <c r="D54" i="15"/>
  <c r="J53" i="15"/>
  <c r="J52" i="15"/>
  <c r="J51" i="15"/>
  <c r="H50" i="15"/>
  <c r="G50" i="15"/>
  <c r="F50" i="15"/>
  <c r="E50" i="15"/>
  <c r="D50" i="15"/>
  <c r="J49" i="15"/>
  <c r="J48" i="15"/>
  <c r="J47" i="15"/>
  <c r="H46" i="15"/>
  <c r="G46" i="15"/>
  <c r="F46" i="15"/>
  <c r="E46" i="15"/>
  <c r="D46" i="15"/>
  <c r="J45" i="15"/>
  <c r="J44" i="15"/>
  <c r="J43" i="15"/>
  <c r="H42" i="15"/>
  <c r="G42" i="15"/>
  <c r="F42" i="15"/>
  <c r="E42" i="15"/>
  <c r="D42" i="15"/>
  <c r="J41" i="15"/>
  <c r="J40" i="15"/>
  <c r="J39" i="15"/>
  <c r="H38" i="15"/>
  <c r="G38" i="15"/>
  <c r="F38" i="15"/>
  <c r="E38" i="15"/>
  <c r="D38" i="15"/>
  <c r="J37" i="15"/>
  <c r="J36" i="15"/>
  <c r="J35" i="15"/>
  <c r="H34" i="15"/>
  <c r="G34" i="15"/>
  <c r="F34" i="15"/>
  <c r="E34" i="15"/>
  <c r="D34" i="15"/>
  <c r="J33" i="15"/>
  <c r="J32" i="15"/>
  <c r="J31" i="15"/>
  <c r="H30" i="15"/>
  <c r="G30" i="15"/>
  <c r="E30" i="15"/>
  <c r="D30" i="15"/>
  <c r="J29" i="15"/>
  <c r="F28" i="15"/>
  <c r="F30" i="15" s="1"/>
  <c r="J27" i="15"/>
  <c r="H26" i="15"/>
  <c r="G26" i="15"/>
  <c r="E26" i="15"/>
  <c r="D26" i="15"/>
  <c r="J25" i="15"/>
  <c r="F24" i="15"/>
  <c r="F26" i="15" s="1"/>
  <c r="J23" i="15"/>
  <c r="I22" i="15"/>
  <c r="H22" i="15"/>
  <c r="G22" i="15"/>
  <c r="F22" i="15"/>
  <c r="E22" i="15"/>
  <c r="D22" i="15"/>
  <c r="J21" i="15"/>
  <c r="J20" i="15"/>
  <c r="J19" i="15"/>
  <c r="I18" i="15"/>
  <c r="H18" i="15"/>
  <c r="G18" i="15"/>
  <c r="F18" i="15"/>
  <c r="E18" i="15"/>
  <c r="D18" i="15"/>
  <c r="J17" i="15"/>
  <c r="J16" i="15"/>
  <c r="J15" i="15"/>
  <c r="I14" i="15"/>
  <c r="H14" i="15"/>
  <c r="G14" i="15"/>
  <c r="F14" i="15"/>
  <c r="E14" i="15"/>
  <c r="D14" i="15"/>
  <c r="J13" i="15"/>
  <c r="J12" i="15"/>
  <c r="J11" i="15"/>
  <c r="I10" i="15"/>
  <c r="H10" i="15"/>
  <c r="G10" i="15"/>
  <c r="F10" i="15"/>
  <c r="E10" i="15"/>
  <c r="D10" i="15"/>
  <c r="J9" i="15"/>
  <c r="J8" i="15"/>
  <c r="J7" i="15"/>
  <c r="I209" i="14"/>
  <c r="H209" i="14"/>
  <c r="G209" i="14"/>
  <c r="F209" i="14"/>
  <c r="E209" i="14"/>
  <c r="K208" i="14"/>
  <c r="K207" i="14"/>
  <c r="K206" i="14"/>
  <c r="I205" i="14"/>
  <c r="H205" i="14"/>
  <c r="G205" i="14"/>
  <c r="F205" i="14"/>
  <c r="E205" i="14"/>
  <c r="K204" i="14"/>
  <c r="K203" i="14"/>
  <c r="K202" i="14"/>
  <c r="I201" i="14"/>
  <c r="H201" i="14"/>
  <c r="G201" i="14"/>
  <c r="F201" i="14"/>
  <c r="E201" i="14"/>
  <c r="K200" i="14"/>
  <c r="K199" i="14"/>
  <c r="K198" i="14"/>
  <c r="I197" i="14"/>
  <c r="H197" i="14"/>
  <c r="G197" i="14"/>
  <c r="F197" i="14"/>
  <c r="E197" i="14"/>
  <c r="K196" i="14"/>
  <c r="K195" i="14"/>
  <c r="K194" i="14"/>
  <c r="I192" i="14"/>
  <c r="H192" i="14"/>
  <c r="G192" i="14"/>
  <c r="F192" i="14"/>
  <c r="E192" i="14"/>
  <c r="K191" i="14"/>
  <c r="K190" i="14"/>
  <c r="K189" i="14"/>
  <c r="I188" i="14"/>
  <c r="H188" i="14"/>
  <c r="G188" i="14"/>
  <c r="F188" i="14"/>
  <c r="E188" i="14"/>
  <c r="K187" i="14"/>
  <c r="K186" i="14"/>
  <c r="K185" i="14"/>
  <c r="I184" i="14"/>
  <c r="H184" i="14"/>
  <c r="G184" i="14"/>
  <c r="F184" i="14"/>
  <c r="E184" i="14"/>
  <c r="K183" i="14"/>
  <c r="K182" i="14"/>
  <c r="K181" i="14"/>
  <c r="I180" i="14"/>
  <c r="H180" i="14"/>
  <c r="G180" i="14"/>
  <c r="F180" i="14"/>
  <c r="E180" i="14"/>
  <c r="K179" i="14"/>
  <c r="K178" i="14"/>
  <c r="K177" i="14"/>
  <c r="I175" i="14"/>
  <c r="H175" i="14"/>
  <c r="G175" i="14"/>
  <c r="F175" i="14"/>
  <c r="E175" i="14"/>
  <c r="K174" i="14"/>
  <c r="K173" i="14"/>
  <c r="K172" i="14"/>
  <c r="I171" i="14"/>
  <c r="H171" i="14"/>
  <c r="G171" i="14"/>
  <c r="F171" i="14"/>
  <c r="E171" i="14"/>
  <c r="K170" i="14"/>
  <c r="K169" i="14"/>
  <c r="K168" i="14"/>
  <c r="I167" i="14"/>
  <c r="H167" i="14"/>
  <c r="G167" i="14"/>
  <c r="F167" i="14"/>
  <c r="E167" i="14"/>
  <c r="K166" i="14"/>
  <c r="K165" i="14"/>
  <c r="K164" i="14"/>
  <c r="I163" i="14"/>
  <c r="H163" i="14"/>
  <c r="G163" i="14"/>
  <c r="F163" i="14"/>
  <c r="E163" i="14"/>
  <c r="K162" i="14"/>
  <c r="K161" i="14"/>
  <c r="K160" i="14"/>
  <c r="I158" i="14"/>
  <c r="H158" i="14"/>
  <c r="G158" i="14"/>
  <c r="F158" i="14"/>
  <c r="E158" i="14"/>
  <c r="K157" i="14"/>
  <c r="K156" i="14"/>
  <c r="K155" i="14"/>
  <c r="I154" i="14"/>
  <c r="H154" i="14"/>
  <c r="G154" i="14"/>
  <c r="F154" i="14"/>
  <c r="E154" i="14"/>
  <c r="K153" i="14"/>
  <c r="K152" i="14"/>
  <c r="K151" i="14"/>
  <c r="I150" i="14"/>
  <c r="H150" i="14"/>
  <c r="G150" i="14"/>
  <c r="F150" i="14"/>
  <c r="E150" i="14"/>
  <c r="K149" i="14"/>
  <c r="K148" i="14"/>
  <c r="K147" i="14"/>
  <c r="I146" i="14"/>
  <c r="H146" i="14"/>
  <c r="G146" i="14"/>
  <c r="F146" i="14"/>
  <c r="E146" i="14"/>
  <c r="K145" i="14"/>
  <c r="K144" i="14"/>
  <c r="K143" i="14"/>
  <c r="I141" i="14"/>
  <c r="H141" i="14"/>
  <c r="G141" i="14"/>
  <c r="F141" i="14"/>
  <c r="E141" i="14"/>
  <c r="K140" i="14"/>
  <c r="K139" i="14"/>
  <c r="K138" i="14"/>
  <c r="I137" i="14"/>
  <c r="H137" i="14"/>
  <c r="G137" i="14"/>
  <c r="F137" i="14"/>
  <c r="E137" i="14"/>
  <c r="K136" i="14"/>
  <c r="K135" i="14"/>
  <c r="K134" i="14"/>
  <c r="I133" i="14"/>
  <c r="H133" i="14"/>
  <c r="G133" i="14"/>
  <c r="F133" i="14"/>
  <c r="E133" i="14"/>
  <c r="K132" i="14"/>
  <c r="K131" i="14"/>
  <c r="K130" i="14"/>
  <c r="I129" i="14"/>
  <c r="H129" i="14"/>
  <c r="G129" i="14"/>
  <c r="F129" i="14"/>
  <c r="E129" i="14"/>
  <c r="K128" i="14"/>
  <c r="K127" i="14"/>
  <c r="K126" i="14"/>
  <c r="I124" i="14"/>
  <c r="H124" i="14"/>
  <c r="G124" i="14"/>
  <c r="F124" i="14"/>
  <c r="E124" i="14"/>
  <c r="K123" i="14"/>
  <c r="K122" i="14"/>
  <c r="K121" i="14"/>
  <c r="I120" i="14"/>
  <c r="H120" i="14"/>
  <c r="G120" i="14"/>
  <c r="F120" i="14"/>
  <c r="E120" i="14"/>
  <c r="K119" i="14"/>
  <c r="K118" i="14"/>
  <c r="K117" i="14"/>
  <c r="I116" i="14"/>
  <c r="H116" i="14"/>
  <c r="G116" i="14"/>
  <c r="F116" i="14"/>
  <c r="E116" i="14"/>
  <c r="K115" i="14"/>
  <c r="K114" i="14"/>
  <c r="K113" i="14"/>
  <c r="I112" i="14"/>
  <c r="H112" i="14"/>
  <c r="G112" i="14"/>
  <c r="F112" i="14"/>
  <c r="E112" i="14"/>
  <c r="K111" i="14"/>
  <c r="K110" i="14"/>
  <c r="K109" i="14"/>
  <c r="I107" i="14"/>
  <c r="H107" i="14"/>
  <c r="G107" i="14"/>
  <c r="F107" i="14"/>
  <c r="E107" i="14"/>
  <c r="K106" i="14"/>
  <c r="K105" i="14"/>
  <c r="K104" i="14"/>
  <c r="I103" i="14"/>
  <c r="H103" i="14"/>
  <c r="G103" i="14"/>
  <c r="F103" i="14"/>
  <c r="E103" i="14"/>
  <c r="K102" i="14"/>
  <c r="K101" i="14"/>
  <c r="K100" i="14"/>
  <c r="I99" i="14"/>
  <c r="H99" i="14"/>
  <c r="G99" i="14"/>
  <c r="F99" i="14"/>
  <c r="E99" i="14"/>
  <c r="K98" i="14"/>
  <c r="K97" i="14"/>
  <c r="K96" i="14"/>
  <c r="I95" i="14"/>
  <c r="H95" i="14"/>
  <c r="G95" i="14"/>
  <c r="F95" i="14"/>
  <c r="E95" i="14"/>
  <c r="K94" i="14"/>
  <c r="K93" i="14"/>
  <c r="K92" i="14"/>
  <c r="I90" i="14"/>
  <c r="H90" i="14"/>
  <c r="G90" i="14"/>
  <c r="F90" i="14"/>
  <c r="E90" i="14"/>
  <c r="K89" i="14"/>
  <c r="K88" i="14"/>
  <c r="K87" i="14"/>
  <c r="I86" i="14"/>
  <c r="H86" i="14"/>
  <c r="G86" i="14"/>
  <c r="F86" i="14"/>
  <c r="E86" i="14"/>
  <c r="K85" i="14"/>
  <c r="K84" i="14"/>
  <c r="K83" i="14"/>
  <c r="I82" i="14"/>
  <c r="H82" i="14"/>
  <c r="G82" i="14"/>
  <c r="F82" i="14"/>
  <c r="E82" i="14"/>
  <c r="K81" i="14"/>
  <c r="K80" i="14"/>
  <c r="K79" i="14"/>
  <c r="I78" i="14"/>
  <c r="H78" i="14"/>
  <c r="G78" i="14"/>
  <c r="G91" i="14" s="1"/>
  <c r="F78" i="14"/>
  <c r="F91" i="14" s="1"/>
  <c r="E78" i="14"/>
  <c r="K77" i="14"/>
  <c r="K76" i="14"/>
  <c r="K75" i="14"/>
  <c r="J73" i="14"/>
  <c r="I73" i="14"/>
  <c r="H73" i="14"/>
  <c r="G73" i="14"/>
  <c r="F73" i="14"/>
  <c r="E73" i="14"/>
  <c r="K72" i="14"/>
  <c r="K71" i="14"/>
  <c r="K70" i="14"/>
  <c r="J69" i="14"/>
  <c r="I69" i="14"/>
  <c r="H69" i="14"/>
  <c r="G69" i="14"/>
  <c r="F69" i="14"/>
  <c r="E69" i="14"/>
  <c r="K68" i="14"/>
  <c r="K67" i="14"/>
  <c r="K66" i="14"/>
  <c r="J65" i="14"/>
  <c r="I65" i="14"/>
  <c r="H65" i="14"/>
  <c r="G65" i="14"/>
  <c r="F65" i="14"/>
  <c r="E65" i="14"/>
  <c r="K64" i="14"/>
  <c r="K63" i="14"/>
  <c r="K62" i="14"/>
  <c r="J61" i="14"/>
  <c r="I61" i="14"/>
  <c r="H61" i="14"/>
  <c r="G61" i="14"/>
  <c r="F61" i="14"/>
  <c r="E61" i="14"/>
  <c r="K60" i="14"/>
  <c r="K59" i="14"/>
  <c r="K58" i="14"/>
  <c r="J56" i="14"/>
  <c r="I56" i="14"/>
  <c r="F56" i="14"/>
  <c r="E56" i="14"/>
  <c r="K55" i="14"/>
  <c r="K54" i="14"/>
  <c r="K53" i="14"/>
  <c r="J52" i="14"/>
  <c r="I52" i="14"/>
  <c r="F52" i="14"/>
  <c r="E52" i="14"/>
  <c r="K51" i="14"/>
  <c r="K50" i="14"/>
  <c r="K49" i="14"/>
  <c r="J48" i="14"/>
  <c r="I48" i="14"/>
  <c r="F48" i="14"/>
  <c r="E48" i="14"/>
  <c r="K47" i="14"/>
  <c r="K46" i="14"/>
  <c r="K45" i="14"/>
  <c r="J44" i="14"/>
  <c r="I44" i="14"/>
  <c r="F44" i="14"/>
  <c r="E44" i="14"/>
  <c r="K43" i="14"/>
  <c r="K42" i="14"/>
  <c r="K41" i="14"/>
  <c r="J39" i="14"/>
  <c r="I39" i="14"/>
  <c r="F39" i="14"/>
  <c r="E39" i="14"/>
  <c r="K38" i="14"/>
  <c r="K37" i="14"/>
  <c r="K36" i="14"/>
  <c r="J35" i="14"/>
  <c r="I35" i="14"/>
  <c r="F35" i="14"/>
  <c r="E35" i="14"/>
  <c r="K34" i="14"/>
  <c r="K33" i="14"/>
  <c r="K32" i="14"/>
  <c r="J31" i="14"/>
  <c r="I31" i="14"/>
  <c r="F31" i="14"/>
  <c r="E31" i="14"/>
  <c r="K30" i="14"/>
  <c r="K29" i="14"/>
  <c r="K28" i="14"/>
  <c r="J27" i="14"/>
  <c r="I27" i="14"/>
  <c r="F27" i="14"/>
  <c r="E27" i="14"/>
  <c r="K26" i="14"/>
  <c r="K25" i="14"/>
  <c r="K24" i="14"/>
  <c r="J22" i="14"/>
  <c r="I22" i="14"/>
  <c r="F22" i="14"/>
  <c r="E22" i="14"/>
  <c r="K21" i="14"/>
  <c r="K20" i="14"/>
  <c r="K19" i="14"/>
  <c r="J18" i="14"/>
  <c r="I18" i="14"/>
  <c r="F18" i="14"/>
  <c r="E18" i="14"/>
  <c r="K17" i="14"/>
  <c r="K16" i="14"/>
  <c r="K15" i="14"/>
  <c r="J14" i="14"/>
  <c r="I14" i="14"/>
  <c r="F14" i="14"/>
  <c r="E14" i="14"/>
  <c r="K13" i="14"/>
  <c r="K12" i="14"/>
  <c r="K11" i="14"/>
  <c r="J10" i="14"/>
  <c r="I10" i="14"/>
  <c r="F10" i="14"/>
  <c r="E10" i="14"/>
  <c r="K9" i="14"/>
  <c r="K8" i="14"/>
  <c r="K7" i="14"/>
  <c r="F15" i="18"/>
  <c r="E15" i="18"/>
  <c r="D15" i="18"/>
  <c r="E10" i="12"/>
  <c r="E18" i="5"/>
  <c r="E9" i="5"/>
  <c r="E34" i="11"/>
  <c r="E15" i="11"/>
  <c r="K156" i="16" l="1"/>
  <c r="K58" i="16"/>
  <c r="J23" i="14"/>
  <c r="K22" i="14"/>
  <c r="K52" i="14"/>
  <c r="J10" i="15"/>
  <c r="J28" i="15"/>
  <c r="J30" i="15" s="1"/>
  <c r="I57" i="14"/>
  <c r="E40" i="14"/>
  <c r="J57" i="14"/>
  <c r="J14" i="15"/>
  <c r="K128" i="16"/>
  <c r="F23" i="14"/>
  <c r="K27" i="14"/>
  <c r="F40" i="14"/>
  <c r="E57" i="14"/>
  <c r="J18" i="15"/>
  <c r="I23" i="14"/>
  <c r="K61" i="14"/>
  <c r="F74" i="14"/>
  <c r="J74" i="14"/>
  <c r="H74" i="14"/>
  <c r="K73" i="14"/>
  <c r="J22" i="15"/>
  <c r="K114" i="16"/>
  <c r="K18" i="16"/>
  <c r="K86" i="16"/>
  <c r="K44" i="16"/>
  <c r="K142" i="16"/>
  <c r="K100" i="16"/>
  <c r="K170" i="16"/>
  <c r="J54" i="15"/>
  <c r="J34" i="15"/>
  <c r="J38" i="15"/>
  <c r="J42" i="15"/>
  <c r="J46" i="15"/>
  <c r="J50" i="15"/>
  <c r="J24" i="15"/>
  <c r="J26" i="15" s="1"/>
  <c r="E91" i="14"/>
  <c r="E108" i="14"/>
  <c r="I125" i="14"/>
  <c r="E142" i="14"/>
  <c r="E159" i="14"/>
  <c r="E176" i="14"/>
  <c r="I193" i="14"/>
  <c r="E210" i="14"/>
  <c r="K10" i="14"/>
  <c r="K56" i="14"/>
  <c r="I74" i="14"/>
  <c r="H91" i="14"/>
  <c r="H159" i="14"/>
  <c r="H210" i="14"/>
  <c r="K14" i="14"/>
  <c r="J40" i="14"/>
  <c r="K35" i="14"/>
  <c r="K44" i="14"/>
  <c r="F57" i="14"/>
  <c r="K65" i="14"/>
  <c r="G74" i="14"/>
  <c r="K69" i="14"/>
  <c r="G108" i="14"/>
  <c r="G125" i="14"/>
  <c r="G142" i="14"/>
  <c r="G159" i="14"/>
  <c r="G176" i="14"/>
  <c r="G193" i="14"/>
  <c r="G210" i="14"/>
  <c r="I91" i="14"/>
  <c r="I108" i="14"/>
  <c r="E125" i="14"/>
  <c r="I142" i="14"/>
  <c r="I159" i="14"/>
  <c r="I176" i="14"/>
  <c r="E193" i="14"/>
  <c r="I210" i="14"/>
  <c r="K31" i="14"/>
  <c r="E74" i="14"/>
  <c r="H108" i="14"/>
  <c r="H125" i="14"/>
  <c r="H142" i="14"/>
  <c r="H176" i="14"/>
  <c r="H193" i="14"/>
  <c r="E23" i="14"/>
  <c r="K18" i="14"/>
  <c r="I40" i="14"/>
  <c r="K39" i="14"/>
  <c r="K48" i="14"/>
  <c r="K82" i="14"/>
  <c r="K86" i="14"/>
  <c r="K90" i="14"/>
  <c r="K95" i="14"/>
  <c r="K99" i="14"/>
  <c r="K103" i="14"/>
  <c r="F108" i="14"/>
  <c r="K107" i="14"/>
  <c r="K112" i="14"/>
  <c r="K116" i="14"/>
  <c r="K120" i="14"/>
  <c r="K124" i="14"/>
  <c r="F125" i="14"/>
  <c r="K129" i="14"/>
  <c r="K133" i="14"/>
  <c r="K137" i="14"/>
  <c r="K142" i="14" s="1"/>
  <c r="F142" i="14"/>
  <c r="K141" i="14"/>
  <c r="K146" i="14"/>
  <c r="K150" i="14"/>
  <c r="K154" i="14"/>
  <c r="K158" i="14"/>
  <c r="F159" i="14"/>
  <c r="K163" i="14"/>
  <c r="K167" i="14"/>
  <c r="K171" i="14"/>
  <c r="F176" i="14"/>
  <c r="K175" i="14"/>
  <c r="K180" i="14"/>
  <c r="K184" i="14"/>
  <c r="K188" i="14"/>
  <c r="K192" i="14"/>
  <c r="F193" i="14"/>
  <c r="K197" i="14"/>
  <c r="K201" i="14"/>
  <c r="K205" i="14"/>
  <c r="K209" i="14"/>
  <c r="F210" i="14"/>
  <c r="K78" i="14"/>
  <c r="D13" i="10"/>
  <c r="K40" i="14" l="1"/>
  <c r="K74" i="14"/>
  <c r="K23" i="14"/>
  <c r="K176" i="14"/>
  <c r="K159" i="14"/>
  <c r="K125" i="14"/>
  <c r="K193" i="14"/>
  <c r="K108" i="14"/>
  <c r="K57" i="14"/>
  <c r="K91" i="14"/>
  <c r="K210" i="14"/>
  <c r="F10" i="12"/>
  <c r="F34" i="11"/>
  <c r="F15" i="11"/>
  <c r="F22" i="2"/>
  <c r="F19" i="2"/>
  <c r="F12" i="2"/>
  <c r="G13" i="10"/>
  <c r="H7" i="10"/>
  <c r="H13" i="10" s="1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G15" i="18"/>
  <c r="C15" i="18"/>
  <c r="H14" i="18"/>
  <c r="H13" i="18"/>
  <c r="H12" i="18"/>
  <c r="H11" i="18"/>
  <c r="H10" i="18"/>
  <c r="H9" i="18"/>
  <c r="H8" i="18"/>
  <c r="H7" i="18"/>
  <c r="H6" i="18"/>
  <c r="H5" i="18"/>
  <c r="H56" i="17"/>
  <c r="G56" i="17"/>
  <c r="E56" i="17"/>
  <c r="D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H25" i="17"/>
  <c r="G25" i="17"/>
  <c r="E25" i="17"/>
  <c r="D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H9" i="12"/>
  <c r="G10" i="12"/>
  <c r="D10" i="12"/>
  <c r="C10" i="12"/>
  <c r="H8" i="5"/>
  <c r="G9" i="5"/>
  <c r="D9" i="5"/>
  <c r="C9" i="5"/>
  <c r="H7" i="5"/>
  <c r="H8" i="12"/>
  <c r="H7" i="12"/>
  <c r="H7" i="11"/>
  <c r="H8" i="11"/>
  <c r="H9" i="11"/>
  <c r="H10" i="11"/>
  <c r="H11" i="11"/>
  <c r="H12" i="11"/>
  <c r="H13" i="11"/>
  <c r="C15" i="11"/>
  <c r="D15" i="11"/>
  <c r="G15" i="11"/>
  <c r="H26" i="11"/>
  <c r="H27" i="11"/>
  <c r="H28" i="11"/>
  <c r="H29" i="11"/>
  <c r="H30" i="11"/>
  <c r="H31" i="11"/>
  <c r="H32" i="11"/>
  <c r="H33" i="11"/>
  <c r="C34" i="11"/>
  <c r="D34" i="11"/>
  <c r="G34" i="11"/>
  <c r="H17" i="5"/>
  <c r="H18" i="5" s="1"/>
  <c r="G18" i="5"/>
  <c r="D18" i="5"/>
  <c r="C18" i="5"/>
  <c r="H13" i="2"/>
  <c r="H14" i="2"/>
  <c r="H15" i="2"/>
  <c r="H16" i="2"/>
  <c r="H17" i="2"/>
  <c r="H18" i="2"/>
  <c r="G19" i="2"/>
  <c r="D19" i="2"/>
  <c r="C19" i="2"/>
  <c r="H7" i="2"/>
  <c r="H8" i="2"/>
  <c r="H9" i="2"/>
  <c r="H10" i="2"/>
  <c r="H11" i="2"/>
  <c r="G12" i="2"/>
  <c r="D12" i="2"/>
  <c r="C12" i="2"/>
  <c r="C13" i="10"/>
  <c r="E13" i="10"/>
  <c r="F13" i="10"/>
  <c r="F13" i="4"/>
  <c r="H21" i="2"/>
  <c r="H20" i="2"/>
  <c r="D13" i="4"/>
  <c r="C13" i="4"/>
  <c r="G13" i="4"/>
  <c r="D22" i="2"/>
  <c r="G22" i="2"/>
  <c r="C22" i="2"/>
  <c r="H22" i="2" l="1"/>
  <c r="H15" i="11"/>
  <c r="H9" i="5"/>
  <c r="H12" i="2"/>
  <c r="I25" i="17"/>
  <c r="H19" i="2"/>
  <c r="H15" i="18"/>
  <c r="I56" i="17"/>
  <c r="H10" i="12"/>
  <c r="H34" i="11"/>
</calcChain>
</file>

<file path=xl/sharedStrings.xml><?xml version="1.0" encoding="utf-8"?>
<sst xmlns="http://schemas.openxmlformats.org/spreadsheetml/2006/main" count="1326" uniqueCount="265">
  <si>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</si>
  <si>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</si>
  <si>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</si>
  <si>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</si>
  <si>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</si>
  <si>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</si>
  <si>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</si>
  <si>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</si>
  <si>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</si>
  <si>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</si>
  <si>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</si>
  <si>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</si>
  <si>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</si>
  <si>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</si>
  <si>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</si>
  <si>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</si>
  <si>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</si>
  <si>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</si>
  <si>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</si>
  <si>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</si>
  <si>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</si>
  <si>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</si>
  <si>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</si>
  <si>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</si>
  <si>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</si>
  <si>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</si>
  <si>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</si>
  <si>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</si>
  <si>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</si>
  <si>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</si>
  <si>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</si>
  <si>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</si>
  <si>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</si>
  <si>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</si>
  <si>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</si>
  <si>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</si>
  <si>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</si>
  <si>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</si>
  <si>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</si>
  <si>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</si>
  <si>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</si>
  <si>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</si>
  <si>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</si>
  <si>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</si>
  <si>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</si>
  <si>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</si>
  <si>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</si>
  <si>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</si>
  <si>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</si>
  <si>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</si>
  <si>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</si>
  <si>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</si>
  <si>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</si>
  <si>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</si>
  <si>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</si>
  <si>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</si>
  <si>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</si>
  <si>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</si>
  <si>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</si>
  <si>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</si>
  <si>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</si>
  <si>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</si>
  <si>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</si>
  <si>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</si>
  <si>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</si>
  <si>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</si>
  <si>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</si>
  <si>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</si>
  <si>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</si>
  <si>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</si>
  <si>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</si>
  <si>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</si>
  <si>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</si>
  <si>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</si>
  <si>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</si>
  <si>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</si>
  <si>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</si>
  <si>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</si>
  <si>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</si>
  <si>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</si>
  <si>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</si>
  <si>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</si>
  <si>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</si>
  <si>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</si>
  <si>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</si>
  <si>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</si>
  <si>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</si>
  <si>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</si>
  <si>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</si>
  <si>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</si>
  <si>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</si>
  <si>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</si>
  <si>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</si>
  <si>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</si>
  <si>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</si>
  <si>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</si>
  <si>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</si>
  <si>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</si>
  <si>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</si>
  <si>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</si>
  <si>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</si>
  <si>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</si>
  <si>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</si>
  <si>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</si>
  <si>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</si>
  <si>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</si>
  <si>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</si>
  <si>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</si>
  <si>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</si>
  <si>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</si>
  <si>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</si>
  <si>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</si>
  <si>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</si>
  <si>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</si>
  <si>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</si>
  <si>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</si>
  <si>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</si>
  <si>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</si>
  <si>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</si>
  <si>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</si>
  <si>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</si>
  <si>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</si>
  <si>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</si>
  <si>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</si>
  <si>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</si>
  <si>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</si>
  <si>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</si>
  <si>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</si>
  <si>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</si>
  <si>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</si>
  <si>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</si>
  <si>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</si>
  <si>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</si>
  <si>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</si>
  <si>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</si>
  <si>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</si>
  <si>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</si>
  <si>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</si>
  <si>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</si>
  <si>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</si>
  <si>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</si>
  <si>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</si>
  <si>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</si>
  <si>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</si>
  <si>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</si>
  <si>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</si>
  <si>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</si>
  <si>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</si>
  <si>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</si>
  <si>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</si>
  <si>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</si>
  <si>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</si>
  <si>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</si>
  <si>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</si>
  <si>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</si>
  <si>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</si>
  <si>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</si>
  <si>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</si>
  <si>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</si>
  <si>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</si>
  <si>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</si>
  <si>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</si>
  <si>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</si>
  <si>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</si>
  <si>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</si>
  <si>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North West Planning Region</t>
  </si>
  <si>
    <t>Cheshire</t>
  </si>
  <si>
    <t>Cumbria</t>
  </si>
  <si>
    <t>Greater Manchester</t>
  </si>
  <si>
    <t>Lancashire</t>
  </si>
  <si>
    <t>Merseyside</t>
  </si>
  <si>
    <t>NORTH WEST</t>
  </si>
  <si>
    <t>Waste type</t>
  </si>
  <si>
    <t>Warrington &amp; Halton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</si>
  <si>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</si>
  <si>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</si>
  <si>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</si>
  <si>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</si>
  <si>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</si>
  <si>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</si>
  <si>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</si>
  <si>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</si>
  <si>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</si>
  <si>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</si>
  <si>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</si>
  <si>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</si>
  <si>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</si>
  <si>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</si>
  <si>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</si>
  <si>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</si>
  <si>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</si>
  <si>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</si>
  <si>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</si>
  <si>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See table note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</si>
  <si>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</si>
  <si>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</si>
  <si>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</si>
  <si>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</si>
  <si>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</si>
  <si>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</si>
  <si>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</si>
  <si>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</si>
  <si>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</si>
  <si>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</si>
  <si>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</si>
  <si>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In 2005, data for Warrington &amp; Halton was reported in a separate category.  From 2006, Halton is included in Merseyside and Warrington in Cheshire.</t>
  </si>
  <si>
    <t>2013 Total</t>
  </si>
  <si>
    <t>1998/99</t>
  </si>
  <si>
    <t>Non-Inert</t>
  </si>
  <si>
    <t>Restricted User</t>
  </si>
  <si>
    <t>2000/01</t>
  </si>
  <si>
    <t>See Table Note</t>
  </si>
  <si>
    <t>Table Note:</t>
  </si>
  <si>
    <t>Landfill site classifications were changed in 2005. The categories above include:</t>
  </si>
  <si>
    <t>Inert - Inert landfill only.</t>
  </si>
  <si>
    <t>Non -Inert:  Non hazardous landfill sites, non-hazardous landfill sites with a Stable Non Reactive Hazardous Waste Cell(SNHRW), merchant hazardous landfill sites.</t>
  </si>
  <si>
    <t>Restricted User:  Non-hazardous and hazardous restricted landfill sites.</t>
  </si>
  <si>
    <t>In 2005 and previous years, data for Warrington &amp; Halton was reported in a separate category.  From 2006, Halton is included in Merseyside and Warrington in Cheshire.</t>
  </si>
  <si>
    <t>Transfer</t>
  </si>
  <si>
    <t>Civic amenity</t>
  </si>
  <si>
    <t>MRS</t>
  </si>
  <si>
    <t>Metal recycling</t>
  </si>
  <si>
    <t>MRS Total</t>
  </si>
  <si>
    <t>Click on the link to go to the tab</t>
  </si>
  <si>
    <t>2014 Total</t>
  </si>
  <si>
    <t>The void space figure provided by the operator for this site was reduced substantially from that provided in previous years.</t>
  </si>
  <si>
    <t>-</t>
  </si>
  <si>
    <t>2015 Total</t>
  </si>
  <si>
    <t>Transfer, Treatment and MRS</t>
  </si>
  <si>
    <t>Waste Management Information 2016</t>
  </si>
  <si>
    <t>Landfill inputs 2016</t>
  </si>
  <si>
    <t>Landfill input trends from 2000 to 2016</t>
  </si>
  <si>
    <t>Landfill capacity 2016</t>
  </si>
  <si>
    <t>Landfill capacity trends from 2000 to 2016</t>
  </si>
  <si>
    <t>Transfer, treatment and MRS inputs 2016</t>
  </si>
  <si>
    <t>Transfer, treatment and MRS input trends from 2000 to 2016</t>
  </si>
  <si>
    <t>Incineration inputs and capacity 2016</t>
  </si>
  <si>
    <t>Land disposal inputs 2016</t>
  </si>
  <si>
    <t>Use of waste inputs 2016</t>
  </si>
  <si>
    <t>Hazardous waste management and deposits 2016</t>
  </si>
  <si>
    <t>Hazardous waste deposits by fate 2016</t>
  </si>
  <si>
    <t>Hazardous waste: trends data from 2000 to 2016</t>
  </si>
  <si>
    <t>North West: Landfill inputs 2016</t>
  </si>
  <si>
    <t>North West: Waste deposit trends: Landfill deposits by site type, waste type and sub-region from 2000/1 to 2016</t>
  </si>
  <si>
    <t>2016 Total</t>
  </si>
  <si>
    <t>North West: Landfill capacity 2016</t>
  </si>
  <si>
    <t>North West: Landfill capacity trends from 1998/99 to 2016</t>
  </si>
  <si>
    <t>North West: Transfer, treatment and metal recycling site inputs 2016</t>
  </si>
  <si>
    <t>North West: Waste deposit trends: Transfer and treatment deposits by site type, waste type and sub-region from 2000/1 to 2016</t>
  </si>
  <si>
    <t>North West: Incineration throughput 2016</t>
  </si>
  <si>
    <t>North West: Incineration capacity 2016</t>
  </si>
  <si>
    <t>North West: Borehole and lagoon inputs 2016</t>
  </si>
  <si>
    <t>North West: Deposit in landfill for recovery inputs 2016</t>
  </si>
  <si>
    <t>North West: Use of waste inputs 2016</t>
  </si>
  <si>
    <t>North West: Hazardous waste managed by EWC chapter and former planning sub-region 2016 (tonnes)</t>
  </si>
  <si>
    <t>North West: Hazardous waste deposited by EWC chapter and former planning sub-region 2016 (tonnes)</t>
  </si>
  <si>
    <t>North West: Hazardous waste deposited by fate and former planning sub-region 2016 (tonnes)</t>
  </si>
  <si>
    <t>North West: Hazardous waste trends from 1998 to 2016</t>
  </si>
  <si>
    <t>North West: Hazardous waste managed by EWC chapter from 1998 to 2016 (tonnes)</t>
  </si>
  <si>
    <t>North West: Hazardous waste deposited by EWC chapter from 1998 to 2016 (tonnes)</t>
  </si>
  <si>
    <t>North West: Hazardous waste deposited by fate from 1998 to 2016 (tonnes)</t>
  </si>
  <si>
    <t>Data for 2016 is classified into Landfill Directive categories..</t>
  </si>
  <si>
    <t>2016 landfill capacity data was obtained from environmental monitoring reports required by permits or directly from the operator.</t>
  </si>
  <si>
    <t>LIT 10677</t>
  </si>
  <si>
    <t xml:space="preserve">The above data do not include waste received by closed landfills for restoration purposes.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</si>
</sst>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sz val="20"/>
      <color theme="3"/>
      <name val="Calibri"/>
      <family val="2"/>
      <scheme val="minor"/>
    </font>
    <font>
      <u/>
      <sz val="20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  <xf numFmtId="0" fontId="21" fillId="0" borderId="0"/>
  </cellStyleXfs>
  <cellXfs count="527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0" applyFont="1" applyFill="1" applyBorder="1"/>
    <xf numFmtId="0" fontId="8" fillId="0" borderId="0" xfId="0" applyFont="1"/>
    <xf numFmtId="0" fontId="11" fillId="0" borderId="0" xfId="0" applyFont="1"/>
    <xf numFmtId="41" fontId="8" fillId="0" borderId="0" xfId="0" applyNumberFormat="1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5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10" fillId="0" borderId="0" xfId="0" applyFont="1"/>
    <xf numFmtId="0" fontId="18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41" fontId="12" fillId="5" borderId="7" xfId="0" applyNumberFormat="1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1" fontId="12" fillId="5" borderId="8" xfId="0" applyNumberFormat="1" applyFont="1" applyFill="1" applyBorder="1"/>
    <xf numFmtId="3" fontId="8" fillId="0" borderId="0" xfId="0" applyNumberFormat="1" applyFont="1"/>
    <xf numFmtId="41" fontId="12" fillId="5" borderId="20" xfId="0" applyNumberFormat="1" applyFont="1" applyFill="1" applyBorder="1"/>
    <xf numFmtId="0" fontId="8" fillId="0" borderId="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5" xfId="0" applyNumberFormat="1" applyFont="1" applyFill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/>
    </xf>
    <xf numFmtId="41" fontId="12" fillId="5" borderId="20" xfId="0" applyNumberFormat="1" applyFont="1" applyFill="1" applyBorder="1" applyAlignment="1">
      <alignment horizontal="center" vertical="center"/>
    </xf>
    <xf numFmtId="0" fontId="19" fillId="0" borderId="0" xfId="0" applyFont="1"/>
    <xf numFmtId="0" fontId="10" fillId="0" borderId="0" xfId="0" applyFont="1" applyFill="1" applyBorder="1"/>
    <xf numFmtId="0" fontId="22" fillId="5" borderId="50" xfId="8" applyFont="1" applyFill="1" applyBorder="1" applyAlignment="1">
      <alignment horizontal="center" vertical="center"/>
    </xf>
    <xf numFmtId="0" fontId="22" fillId="6" borderId="51" xfId="8" applyFont="1" applyFill="1" applyBorder="1" applyAlignment="1">
      <alignment horizontal="center" vertical="center" wrapText="1"/>
    </xf>
    <xf numFmtId="0" fontId="22" fillId="6" borderId="52" xfId="8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5" borderId="54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12" fillId="5" borderId="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41" fontId="8" fillId="0" borderId="26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31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8" fillId="9" borderId="0" xfId="2" applyFont="1" applyFill="1" applyBorder="1"/>
    <xf numFmtId="41" fontId="26" fillId="9" borderId="14" xfId="0" applyNumberFormat="1" applyFont="1" applyFill="1" applyBorder="1"/>
    <xf numFmtId="41" fontId="26" fillId="9" borderId="6" xfId="0" applyNumberFormat="1" applyFont="1" applyFill="1" applyBorder="1"/>
    <xf numFmtId="41" fontId="26" fillId="9" borderId="7" xfId="0" applyNumberFormat="1" applyFont="1" applyFill="1" applyBorder="1"/>
    <xf numFmtId="41" fontId="26" fillId="9" borderId="8" xfId="0" applyNumberFormat="1" applyFont="1" applyFill="1" applyBorder="1"/>
    <xf numFmtId="41" fontId="26" fillId="9" borderId="31" xfId="0" applyNumberFormat="1" applyFont="1" applyFill="1" applyBorder="1"/>
    <xf numFmtId="41" fontId="26" fillId="9" borderId="0" xfId="0" applyNumberFormat="1" applyFont="1" applyFill="1" applyBorder="1"/>
    <xf numFmtId="41" fontId="26" fillId="9" borderId="42" xfId="0" applyNumberFormat="1" applyFont="1" applyFill="1" applyBorder="1"/>
    <xf numFmtId="41" fontId="26" fillId="9" borderId="29" xfId="0" applyNumberFormat="1" applyFont="1" applyFill="1" applyBorder="1"/>
    <xf numFmtId="41" fontId="26" fillId="9" borderId="17" xfId="0" applyNumberFormat="1" applyFont="1" applyFill="1" applyBorder="1"/>
    <xf numFmtId="41" fontId="26" fillId="9" borderId="12" xfId="0" applyNumberFormat="1" applyFont="1" applyFill="1" applyBorder="1"/>
    <xf numFmtId="41" fontId="8" fillId="9" borderId="0" xfId="0" applyNumberFormat="1" applyFont="1" applyFill="1" applyBorder="1" applyAlignment="1"/>
    <xf numFmtId="41" fontId="8" fillId="9" borderId="33" xfId="0" applyNumberFormat="1" applyFont="1" applyFill="1" applyBorder="1" applyAlignment="1"/>
    <xf numFmtId="166" fontId="8" fillId="9" borderId="0" xfId="1" applyNumberFormat="1" applyFont="1" applyFill="1"/>
    <xf numFmtId="41" fontId="8" fillId="9" borderId="26" xfId="2" applyFont="1" applyFill="1" applyBorder="1"/>
    <xf numFmtId="41" fontId="8" fillId="9" borderId="42" xfId="2" applyFont="1" applyFill="1" applyBorder="1"/>
    <xf numFmtId="41" fontId="8" fillId="9" borderId="31" xfId="2" applyFont="1" applyFill="1" applyBorder="1"/>
    <xf numFmtId="41" fontId="8" fillId="9" borderId="29" xfId="2" applyFont="1" applyFill="1" applyBorder="1"/>
    <xf numFmtId="41" fontId="8" fillId="9" borderId="17" xfId="2" applyFont="1" applyFill="1" applyBorder="1"/>
    <xf numFmtId="41" fontId="12" fillId="5" borderId="17" xfId="0" applyNumberFormat="1" applyFont="1" applyFill="1" applyBorder="1" applyAlignment="1">
      <alignment horizontal="center"/>
    </xf>
    <xf numFmtId="3" fontId="8" fillId="9" borderId="0" xfId="0" applyNumberFormat="1" applyFont="1" applyFill="1"/>
    <xf numFmtId="41" fontId="10" fillId="0" borderId="14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horizontal="center" vertical="center"/>
    </xf>
    <xf numFmtId="164" fontId="8" fillId="0" borderId="42" xfId="2" applyNumberFormat="1" applyFont="1" applyBorder="1" applyAlignment="1">
      <alignment horizontal="center" vertical="center"/>
    </xf>
    <xf numFmtId="3" fontId="8" fillId="0" borderId="0" xfId="12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8" fillId="0" borderId="42" xfId="8" applyNumberFormat="1" applyFont="1" applyBorder="1" applyAlignment="1">
      <alignment horizontal="center" vertical="center"/>
    </xf>
    <xf numFmtId="3" fontId="8" fillId="0" borderId="0" xfId="8" applyNumberFormat="1" applyFont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164" fontId="8" fillId="0" borderId="17" xfId="2" applyNumberFormat="1" applyFont="1" applyBorder="1" applyAlignment="1">
      <alignment horizontal="center" vertical="center"/>
    </xf>
    <xf numFmtId="41" fontId="8" fillId="0" borderId="17" xfId="12" applyNumberFormat="1" applyFont="1" applyBorder="1" applyAlignment="1">
      <alignment horizontal="center" vertical="center"/>
    </xf>
    <xf numFmtId="41" fontId="8" fillId="0" borderId="0" xfId="12" applyNumberFormat="1" applyFont="1" applyBorder="1" applyAlignment="1">
      <alignment horizontal="center" vertical="center"/>
    </xf>
    <xf numFmtId="41" fontId="8" fillId="0" borderId="0" xfId="8" applyNumberFormat="1" applyFont="1" applyBorder="1" applyAlignment="1">
      <alignment horizontal="center" vertical="center"/>
    </xf>
    <xf numFmtId="41" fontId="8" fillId="0" borderId="17" xfId="8" applyNumberFormat="1" applyFont="1" applyBorder="1" applyAlignment="1">
      <alignment horizontal="center" vertical="center"/>
    </xf>
    <xf numFmtId="3" fontId="8" fillId="0" borderId="0" xfId="12" applyNumberFormat="1" applyFont="1" applyFill="1" applyBorder="1" applyAlignment="1">
      <alignment horizontal="center" vertical="center" wrapText="1"/>
    </xf>
    <xf numFmtId="3" fontId="26" fillId="0" borderId="42" xfId="0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8" fillId="0" borderId="31" xfId="12" applyNumberFormat="1" applyFont="1" applyBorder="1" applyAlignment="1">
      <alignment horizontal="center" vertical="center"/>
    </xf>
    <xf numFmtId="3" fontId="8" fillId="0" borderId="17" xfId="12" applyNumberFormat="1" applyFont="1" applyBorder="1" applyAlignment="1">
      <alignment horizontal="center" vertical="center"/>
    </xf>
    <xf numFmtId="41" fontId="8" fillId="0" borderId="0" xfId="11" applyNumberFormat="1" applyFont="1" applyBorder="1" applyAlignment="1">
      <alignment horizontal="center" vertical="center"/>
    </xf>
    <xf numFmtId="41" fontId="8" fillId="0" borderId="17" xfId="11" applyNumberFormat="1" applyFont="1" applyBorder="1" applyAlignment="1">
      <alignment horizontal="center" vertical="center"/>
    </xf>
    <xf numFmtId="0" fontId="23" fillId="0" borderId="6" xfId="8" applyFont="1" applyFill="1" applyBorder="1" applyAlignment="1">
      <alignment horizontal="center" vertical="center"/>
    </xf>
    <xf numFmtId="0" fontId="23" fillId="0" borderId="12" xfId="8" applyFont="1" applyFill="1" applyBorder="1" applyAlignment="1">
      <alignment horizontal="center" vertical="center"/>
    </xf>
    <xf numFmtId="0" fontId="28" fillId="0" borderId="0" xfId="8" applyFont="1" applyFill="1" applyAlignment="1">
      <alignment vertical="center"/>
    </xf>
    <xf numFmtId="0" fontId="23" fillId="0" borderId="26" xfId="8" applyFont="1" applyFill="1" applyBorder="1" applyAlignment="1">
      <alignment horizontal="center" vertical="center"/>
    </xf>
    <xf numFmtId="0" fontId="23" fillId="0" borderId="31" xfId="8" applyFont="1" applyFill="1" applyBorder="1" applyAlignment="1">
      <alignment horizontal="center" vertical="center"/>
    </xf>
    <xf numFmtId="0" fontId="29" fillId="0" borderId="0" xfId="0" applyFont="1"/>
    <xf numFmtId="0" fontId="12" fillId="5" borderId="4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27" fillId="9" borderId="5" xfId="0" applyNumberFormat="1" applyFont="1" applyFill="1" applyBorder="1" applyAlignment="1">
      <alignment vertical="center"/>
    </xf>
    <xf numFmtId="0" fontId="27" fillId="9" borderId="5" xfId="0" applyFont="1" applyFill="1" applyBorder="1" applyAlignment="1">
      <alignment vertical="center"/>
    </xf>
    <xf numFmtId="0" fontId="27" fillId="9" borderId="5" xfId="0" applyFont="1" applyFill="1" applyBorder="1"/>
    <xf numFmtId="0" fontId="12" fillId="5" borderId="5" xfId="0" applyNumberFormat="1" applyFont="1" applyFill="1" applyBorder="1" applyAlignment="1">
      <alignment horizontal="center" vertical="center"/>
    </xf>
    <xf numFmtId="0" fontId="30" fillId="5" borderId="7" xfId="0" applyFont="1" applyFill="1" applyBorder="1"/>
    <xf numFmtId="0" fontId="27" fillId="9" borderId="26" xfId="0" applyFont="1" applyFill="1" applyBorder="1" applyAlignment="1">
      <alignment vertical="center"/>
    </xf>
    <xf numFmtId="0" fontId="30" fillId="5" borderId="7" xfId="0" applyFont="1" applyFill="1" applyBorder="1" applyAlignment="1">
      <alignment vertical="center"/>
    </xf>
    <xf numFmtId="164" fontId="32" fillId="5" borderId="7" xfId="2" applyNumberFormat="1" applyFont="1" applyFill="1" applyBorder="1" applyAlignment="1">
      <alignment horizontal="center" vertical="center"/>
    </xf>
    <xf numFmtId="41" fontId="32" fillId="5" borderId="7" xfId="9" applyNumberFormat="1" applyFont="1" applyFill="1" applyBorder="1" applyAlignment="1">
      <alignment horizontal="center" vertical="center"/>
    </xf>
    <xf numFmtId="41" fontId="32" fillId="5" borderId="17" xfId="9" applyNumberFormat="1" applyFont="1" applyFill="1" applyBorder="1" applyAlignment="1">
      <alignment horizontal="center" vertical="center"/>
    </xf>
    <xf numFmtId="3" fontId="32" fillId="5" borderId="5" xfId="9" applyNumberFormat="1" applyFont="1" applyFill="1" applyBorder="1" applyAlignment="1">
      <alignment horizontal="center" vertical="center"/>
    </xf>
    <xf numFmtId="3" fontId="32" fillId="5" borderId="7" xfId="9" applyNumberFormat="1" applyFont="1" applyFill="1" applyBorder="1" applyAlignment="1">
      <alignment horizontal="center" vertical="center"/>
    </xf>
    <xf numFmtId="41" fontId="32" fillId="5" borderId="47" xfId="9" applyNumberFormat="1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right"/>
    </xf>
    <xf numFmtId="0" fontId="26" fillId="9" borderId="6" xfId="0" applyFont="1" applyFill="1" applyBorder="1" applyAlignment="1">
      <alignment horizontal="right"/>
    </xf>
    <xf numFmtId="0" fontId="26" fillId="9" borderId="12" xfId="0" applyFont="1" applyFill="1" applyBorder="1" applyAlignment="1">
      <alignment horizontal="right"/>
    </xf>
    <xf numFmtId="0" fontId="27" fillId="9" borderId="5" xfId="0" applyNumberFormat="1" applyFont="1" applyFill="1" applyBorder="1" applyAlignment="1">
      <alignment vertical="center" wrapText="1"/>
    </xf>
    <xf numFmtId="0" fontId="26" fillId="9" borderId="7" xfId="0" applyFont="1" applyFill="1" applyBorder="1" applyAlignment="1">
      <alignment horizontal="right"/>
    </xf>
    <xf numFmtId="0" fontId="26" fillId="9" borderId="0" xfId="0" applyFont="1" applyFill="1" applyBorder="1" applyAlignment="1">
      <alignment horizontal="right"/>
    </xf>
    <xf numFmtId="0" fontId="27" fillId="9" borderId="5" xfId="0" applyFont="1" applyFill="1" applyBorder="1" applyAlignment="1">
      <alignment horizontal="left" vertical="center"/>
    </xf>
    <xf numFmtId="0" fontId="12" fillId="5" borderId="5" xfId="0" applyNumberFormat="1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right"/>
    </xf>
    <xf numFmtId="0" fontId="27" fillId="9" borderId="5" xfId="0" applyFont="1" applyFill="1" applyBorder="1" applyAlignment="1">
      <alignment vertical="center" wrapText="1"/>
    </xf>
    <xf numFmtId="0" fontId="26" fillId="9" borderId="17" xfId="0" applyFont="1" applyFill="1" applyBorder="1" applyAlignment="1">
      <alignment horizontal="right"/>
    </xf>
    <xf numFmtId="0" fontId="12" fillId="5" borderId="7" xfId="0" applyFont="1" applyFill="1" applyBorder="1" applyAlignment="1">
      <alignment horizontal="right"/>
    </xf>
    <xf numFmtId="0" fontId="27" fillId="9" borderId="7" xfId="0" applyFont="1" applyFill="1" applyBorder="1" applyAlignment="1">
      <alignment horizontal="right"/>
    </xf>
    <xf numFmtId="0" fontId="12" fillId="9" borderId="0" xfId="0" applyFont="1" applyFill="1" applyBorder="1" applyAlignment="1">
      <alignment horizontal="center" vertical="center" wrapText="1"/>
    </xf>
    <xf numFmtId="0" fontId="30" fillId="9" borderId="0" xfId="0" applyFont="1" applyFill="1" applyBorder="1"/>
    <xf numFmtId="0" fontId="12" fillId="9" borderId="0" xfId="0" applyFont="1" applyFill="1" applyBorder="1" applyAlignment="1">
      <alignment horizontal="right"/>
    </xf>
    <xf numFmtId="41" fontId="12" fillId="9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2" fillId="5" borderId="5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49" xfId="8" applyFont="1" applyFill="1" applyBorder="1" applyAlignment="1">
      <alignment horizontal="center" vertical="center" wrapText="1"/>
    </xf>
    <xf numFmtId="0" fontId="12" fillId="5" borderId="42" xfId="8" applyFont="1" applyFill="1" applyBorder="1" applyAlignment="1">
      <alignment horizontal="center" vertical="center" wrapText="1"/>
    </xf>
    <xf numFmtId="0" fontId="12" fillId="5" borderId="20" xfId="8" applyFont="1" applyFill="1" applyBorder="1" applyAlignment="1">
      <alignment horizontal="center" vertical="center" wrapText="1"/>
    </xf>
    <xf numFmtId="0" fontId="26" fillId="0" borderId="26" xfId="8" applyFont="1" applyFill="1" applyBorder="1" applyAlignment="1">
      <alignment horizontal="center" vertical="center" wrapText="1"/>
    </xf>
    <xf numFmtId="0" fontId="26" fillId="0" borderId="14" xfId="8" applyFont="1" applyFill="1" applyBorder="1" applyAlignment="1">
      <alignment horizontal="center" vertical="center" wrapText="1"/>
    </xf>
    <xf numFmtId="0" fontId="26" fillId="0" borderId="31" xfId="8" applyFont="1" applyFill="1" applyBorder="1" applyAlignment="1">
      <alignment horizontal="center" vertical="center" wrapText="1"/>
    </xf>
    <xf numFmtId="0" fontId="26" fillId="0" borderId="6" xfId="8" applyFont="1" applyFill="1" applyBorder="1" applyAlignment="1">
      <alignment horizontal="center" vertical="center" wrapText="1"/>
    </xf>
    <xf numFmtId="0" fontId="26" fillId="0" borderId="29" xfId="8" applyFont="1" applyFill="1" applyBorder="1" applyAlignment="1">
      <alignment horizontal="center" vertical="center" wrapText="1"/>
    </xf>
    <xf numFmtId="0" fontId="26" fillId="0" borderId="12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center" vertical="center"/>
    </xf>
    <xf numFmtId="0" fontId="32" fillId="5" borderId="8" xfId="8" applyFont="1" applyFill="1" applyBorder="1" applyAlignment="1">
      <alignment horizontal="center" vertical="center"/>
    </xf>
    <xf numFmtId="0" fontId="8" fillId="0" borderId="26" xfId="11" applyFont="1" applyFill="1" applyBorder="1" applyAlignment="1">
      <alignment horizontal="center" vertical="center"/>
    </xf>
    <xf numFmtId="0" fontId="8" fillId="0" borderId="14" xfId="11" applyFont="1" applyFill="1" applyBorder="1" applyAlignment="1">
      <alignment horizontal="center" vertical="center" wrapText="1"/>
    </xf>
    <xf numFmtId="0" fontId="8" fillId="0" borderId="31" xfId="11" applyFont="1" applyFill="1" applyBorder="1" applyAlignment="1">
      <alignment horizontal="center" vertical="center"/>
    </xf>
    <xf numFmtId="0" fontId="8" fillId="0" borderId="6" xfId="11" applyFont="1" applyFill="1" applyBorder="1" applyAlignment="1">
      <alignment horizontal="center" vertical="center" wrapText="1"/>
    </xf>
    <xf numFmtId="0" fontId="8" fillId="0" borderId="31" xfId="11" applyFont="1" applyFill="1" applyBorder="1" applyAlignment="1">
      <alignment horizontal="center" vertical="center" wrapText="1"/>
    </xf>
    <xf numFmtId="0" fontId="8" fillId="0" borderId="12" xfId="11" applyFont="1" applyFill="1" applyBorder="1" applyAlignment="1">
      <alignment horizontal="center" vertical="center"/>
    </xf>
    <xf numFmtId="0" fontId="8" fillId="0" borderId="12" xfId="11" applyFont="1" applyFill="1" applyBorder="1" applyAlignment="1">
      <alignment horizontal="center" vertical="center" wrapText="1"/>
    </xf>
    <xf numFmtId="0" fontId="8" fillId="0" borderId="0" xfId="11" applyFont="1" applyFill="1" applyAlignment="1">
      <alignment horizontal="center" vertical="center"/>
    </xf>
    <xf numFmtId="0" fontId="32" fillId="5" borderId="5" xfId="11" applyFont="1" applyFill="1" applyBorder="1" applyAlignment="1">
      <alignment horizontal="center" vertical="center"/>
    </xf>
    <xf numFmtId="41" fontId="8" fillId="9" borderId="0" xfId="2" applyNumberFormat="1" applyFont="1" applyFill="1" applyBorder="1"/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15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41" fontId="8" fillId="0" borderId="31" xfId="0" applyNumberFormat="1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41" fontId="12" fillId="5" borderId="8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0" fontId="8" fillId="0" borderId="64" xfId="0" applyFont="1" applyFill="1" applyBorder="1" applyAlignment="1">
      <alignment horizontal="left" vertical="center"/>
    </xf>
    <xf numFmtId="41" fontId="8" fillId="0" borderId="17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41" fontId="12" fillId="5" borderId="7" xfId="2" applyNumberFormat="1" applyFont="1" applyFill="1" applyBorder="1" applyAlignment="1">
      <alignment vertical="center"/>
    </xf>
    <xf numFmtId="41" fontId="12" fillId="5" borderId="8" xfId="2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41" fontId="12" fillId="5" borderId="5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19" xfId="0" applyNumberFormat="1" applyFont="1" applyFill="1" applyBorder="1" applyAlignment="1">
      <alignment vertical="center"/>
    </xf>
    <xf numFmtId="41" fontId="12" fillId="5" borderId="20" xfId="0" applyNumberFormat="1" applyFont="1" applyFill="1" applyBorder="1" applyAlignment="1">
      <alignment vertical="center"/>
    </xf>
    <xf numFmtId="0" fontId="35" fillId="4" borderId="0" xfId="0" applyFont="1" applyFill="1"/>
    <xf numFmtId="0" fontId="36" fillId="4" borderId="0" xfId="0" applyFont="1" applyFill="1"/>
    <xf numFmtId="0" fontId="36" fillId="0" borderId="0" xfId="0" applyFont="1"/>
    <xf numFmtId="165" fontId="8" fillId="0" borderId="42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6" fontId="8" fillId="0" borderId="42" xfId="1" applyNumberFormat="1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6" fontId="8" fillId="0" borderId="17" xfId="1" applyNumberFormat="1" applyFont="1" applyBorder="1" applyAlignment="1">
      <alignment horizontal="center" vertical="center"/>
    </xf>
    <xf numFmtId="41" fontId="27" fillId="0" borderId="6" xfId="0" applyNumberFormat="1" applyFont="1" applyBorder="1" applyAlignment="1">
      <alignment vertical="center"/>
    </xf>
    <xf numFmtId="41" fontId="32" fillId="5" borderId="20" xfId="9" applyNumberFormat="1" applyFont="1" applyFill="1" applyBorder="1" applyAlignment="1">
      <alignment horizontal="center" vertical="center"/>
    </xf>
    <xf numFmtId="41" fontId="27" fillId="0" borderId="6" xfId="0" applyNumberFormat="1" applyFont="1" applyBorder="1" applyAlignment="1">
      <alignment horizontal="right" vertical="center"/>
    </xf>
    <xf numFmtId="3" fontId="26" fillId="0" borderId="0" xfId="2" applyNumberFormat="1" applyFont="1" applyAlignment="1">
      <alignment horizontal="center" vertical="center"/>
    </xf>
    <xf numFmtId="3" fontId="24" fillId="0" borderId="6" xfId="9" applyNumberFormat="1" applyFont="1" applyBorder="1" applyAlignment="1">
      <alignment horizontal="center" vertical="center"/>
    </xf>
    <xf numFmtId="3" fontId="26" fillId="0" borderId="0" xfId="2" applyNumberFormat="1" applyFont="1" applyBorder="1" applyAlignment="1">
      <alignment horizontal="center" vertical="center"/>
    </xf>
    <xf numFmtId="3" fontId="24" fillId="0" borderId="6" xfId="2" applyNumberFormat="1" applyFont="1" applyBorder="1" applyAlignment="1">
      <alignment horizontal="center" vertical="center"/>
    </xf>
    <xf numFmtId="3" fontId="26" fillId="0" borderId="17" xfId="2" applyNumberFormat="1" applyFont="1" applyBorder="1" applyAlignment="1">
      <alignment horizontal="center" vertical="center"/>
    </xf>
    <xf numFmtId="3" fontId="24" fillId="0" borderId="12" xfId="2" applyNumberFormat="1" applyFont="1" applyBorder="1" applyAlignment="1">
      <alignment horizontal="center" vertical="center"/>
    </xf>
    <xf numFmtId="3" fontId="28" fillId="0" borderId="0" xfId="9" applyNumberFormat="1" applyFont="1" applyAlignment="1">
      <alignment horizontal="center" vertical="center"/>
    </xf>
    <xf numFmtId="3" fontId="8" fillId="0" borderId="26" xfId="2" applyNumberFormat="1" applyFont="1" applyBorder="1" applyAlignment="1">
      <alignment horizontal="center" vertical="center"/>
    </xf>
    <xf numFmtId="3" fontId="8" fillId="0" borderId="42" xfId="2" applyNumberFormat="1" applyFont="1" applyBorder="1" applyAlignment="1">
      <alignment horizontal="center" vertical="center"/>
    </xf>
    <xf numFmtId="3" fontId="8" fillId="0" borderId="46" xfId="2" applyNumberFormat="1" applyFont="1" applyBorder="1" applyAlignment="1">
      <alignment horizontal="center" vertical="center"/>
    </xf>
    <xf numFmtId="3" fontId="25" fillId="0" borderId="46" xfId="2" applyNumberFormat="1" applyFont="1" applyBorder="1" applyAlignment="1">
      <alignment horizontal="center" vertical="center"/>
    </xf>
    <xf numFmtId="3" fontId="8" fillId="0" borderId="33" xfId="2" applyNumberFormat="1" applyFont="1" applyBorder="1" applyAlignment="1">
      <alignment horizontal="center" vertical="center"/>
    </xf>
    <xf numFmtId="3" fontId="25" fillId="0" borderId="33" xfId="2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8" fillId="0" borderId="33" xfId="2" applyNumberFormat="1" applyFont="1" applyFill="1" applyBorder="1" applyAlignment="1">
      <alignment horizontal="center" vertical="center"/>
    </xf>
    <xf numFmtId="3" fontId="25" fillId="0" borderId="6" xfId="2" applyNumberFormat="1" applyFont="1" applyBorder="1" applyAlignment="1">
      <alignment horizontal="center" vertical="center"/>
    </xf>
    <xf numFmtId="3" fontId="8" fillId="0" borderId="31" xfId="8" applyNumberFormat="1" applyFont="1" applyBorder="1" applyAlignment="1">
      <alignment horizontal="center" vertical="center"/>
    </xf>
    <xf numFmtId="3" fontId="8" fillId="0" borderId="33" xfId="8" applyNumberFormat="1" applyFont="1" applyBorder="1" applyAlignment="1">
      <alignment horizontal="center" vertical="center"/>
    </xf>
    <xf numFmtId="3" fontId="8" fillId="0" borderId="31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33" xfId="1" applyNumberFormat="1" applyFont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6" fillId="2" borderId="0" xfId="6" applyFont="1" applyFill="1" applyAlignment="1">
      <alignment vertical="center"/>
    </xf>
    <xf numFmtId="166" fontId="8" fillId="0" borderId="12" xfId="1" applyNumberFormat="1" applyFont="1" applyBorder="1" applyAlignment="1">
      <alignment horizontal="center" vertical="center"/>
    </xf>
    <xf numFmtId="0" fontId="15" fillId="0" borderId="0" xfId="0" applyFont="1" applyFill="1" applyBorder="1"/>
    <xf numFmtId="0" fontId="8" fillId="0" borderId="0" xfId="0" applyFont="1" applyFill="1"/>
    <xf numFmtId="41" fontId="8" fillId="0" borderId="0" xfId="0" applyNumberFormat="1" applyFont="1" applyAlignment="1">
      <alignment horizontal="right"/>
    </xf>
    <xf numFmtId="41" fontId="10" fillId="0" borderId="12" xfId="0" applyNumberFormat="1" applyFont="1" applyFill="1" applyBorder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0" borderId="3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26" fillId="0" borderId="33" xfId="0" applyNumberFormat="1" applyFont="1" applyBorder="1" applyAlignment="1">
      <alignment vertical="center"/>
    </xf>
    <xf numFmtId="166" fontId="8" fillId="0" borderId="47" xfId="1" applyNumberFormat="1" applyFont="1" applyBorder="1" applyAlignment="1">
      <alignment horizontal="center" vertical="center"/>
    </xf>
    <xf numFmtId="41" fontId="26" fillId="0" borderId="33" xfId="0" applyNumberFormat="1" applyFont="1" applyBorder="1" applyAlignment="1">
      <alignment horizontal="right" vertical="center"/>
    </xf>
    <xf numFmtId="41" fontId="8" fillId="0" borderId="47" xfId="11" applyNumberFormat="1" applyFont="1" applyBorder="1" applyAlignment="1">
      <alignment horizontal="center" vertical="center"/>
    </xf>
    <xf numFmtId="0" fontId="37" fillId="0" borderId="0" xfId="0" applyFont="1"/>
    <xf numFmtId="0" fontId="38" fillId="0" borderId="0" xfId="7" applyFont="1" applyAlignment="1" applyProtection="1"/>
    <xf numFmtId="0" fontId="24" fillId="0" borderId="8" xfId="8" applyFont="1" applyFill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/>
    </xf>
    <xf numFmtId="3" fontId="25" fillId="0" borderId="8" xfId="2" applyNumberFormat="1" applyFont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26" fillId="9" borderId="47" xfId="0" applyFont="1" applyFill="1" applyBorder="1" applyAlignment="1">
      <alignment vertical="center"/>
    </xf>
    <xf numFmtId="0" fontId="12" fillId="5" borderId="26" xfId="0" applyFont="1" applyFill="1" applyBorder="1" applyAlignment="1">
      <alignment horizontal="center" vertical="center" wrapText="1"/>
    </xf>
    <xf numFmtId="0" fontId="26" fillId="9" borderId="31" xfId="0" applyFont="1" applyFill="1" applyBorder="1" applyAlignment="1">
      <alignment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3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1" fontId="12" fillId="5" borderId="4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1" fontId="8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41" fontId="8" fillId="7" borderId="26" xfId="0" applyNumberFormat="1" applyFont="1" applyFill="1" applyBorder="1" applyAlignment="1">
      <alignment vertical="center"/>
    </xf>
    <xf numFmtId="41" fontId="8" fillId="7" borderId="42" xfId="0" applyNumberFormat="1" applyFont="1" applyFill="1" applyBorder="1" applyAlignment="1">
      <alignment vertical="center"/>
    </xf>
    <xf numFmtId="41" fontId="8" fillId="7" borderId="14" xfId="0" applyNumberFormat="1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41" fontId="8" fillId="7" borderId="31" xfId="0" applyNumberFormat="1" applyFont="1" applyFill="1" applyBorder="1" applyAlignment="1">
      <alignment vertical="center"/>
    </xf>
    <xf numFmtId="41" fontId="8" fillId="7" borderId="0" xfId="0" applyNumberFormat="1" applyFont="1" applyFill="1" applyBorder="1" applyAlignment="1">
      <alignment vertical="center"/>
    </xf>
    <xf numFmtId="41" fontId="8" fillId="7" borderId="6" xfId="0" applyNumberFormat="1" applyFont="1" applyFill="1" applyBorder="1" applyAlignment="1">
      <alignment vertical="center"/>
    </xf>
    <xf numFmtId="41" fontId="8" fillId="7" borderId="33" xfId="0" applyNumberFormat="1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41" fontId="8" fillId="7" borderId="29" xfId="0" applyNumberFormat="1" applyFont="1" applyFill="1" applyBorder="1" applyAlignment="1">
      <alignment vertical="center"/>
    </xf>
    <xf numFmtId="41" fontId="8" fillId="7" borderId="17" xfId="0" applyNumberFormat="1" applyFont="1" applyFill="1" applyBorder="1" applyAlignment="1">
      <alignment vertical="center"/>
    </xf>
    <xf numFmtId="41" fontId="8" fillId="7" borderId="47" xfId="0" applyNumberFormat="1" applyFont="1" applyFill="1" applyBorder="1" applyAlignment="1">
      <alignment vertical="center"/>
    </xf>
    <xf numFmtId="41" fontId="8" fillId="7" borderId="12" xfId="0" applyNumberFormat="1" applyFont="1" applyFill="1" applyBorder="1" applyAlignment="1">
      <alignment vertical="center"/>
    </xf>
    <xf numFmtId="0" fontId="8" fillId="0" borderId="60" xfId="0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26" fillId="9" borderId="0" xfId="0" applyFont="1" applyFill="1" applyBorder="1" applyAlignment="1">
      <alignment vertical="center"/>
    </xf>
    <xf numFmtId="41" fontId="26" fillId="9" borderId="31" xfId="0" applyNumberFormat="1" applyFont="1" applyFill="1" applyBorder="1" applyAlignment="1">
      <alignment vertical="center"/>
    </xf>
    <xf numFmtId="41" fontId="26" fillId="9" borderId="0" xfId="0" applyNumberFormat="1" applyFont="1" applyFill="1" applyBorder="1" applyAlignment="1">
      <alignment vertical="center"/>
    </xf>
    <xf numFmtId="41" fontId="26" fillId="9" borderId="33" xfId="0" applyNumberFormat="1" applyFont="1" applyFill="1" applyBorder="1" applyAlignment="1">
      <alignment vertical="center"/>
    </xf>
    <xf numFmtId="41" fontId="26" fillId="9" borderId="6" xfId="0" applyNumberFormat="1" applyFont="1" applyFill="1" applyBorder="1" applyAlignment="1">
      <alignment vertical="center"/>
    </xf>
    <xf numFmtId="0" fontId="26" fillId="9" borderId="7" xfId="0" applyFont="1" applyFill="1" applyBorder="1" applyAlignment="1">
      <alignment vertical="center"/>
    </xf>
    <xf numFmtId="41" fontId="26" fillId="9" borderId="5" xfId="0" applyNumberFormat="1" applyFont="1" applyFill="1" applyBorder="1" applyAlignment="1">
      <alignment vertical="center"/>
    </xf>
    <xf numFmtId="41" fontId="26" fillId="9" borderId="7" xfId="0" applyNumberFormat="1" applyFont="1" applyFill="1" applyBorder="1" applyAlignment="1">
      <alignment vertical="center"/>
    </xf>
    <xf numFmtId="41" fontId="26" fillId="9" borderId="20" xfId="0" applyNumberFormat="1" applyFont="1" applyFill="1" applyBorder="1" applyAlignment="1">
      <alignment vertical="center"/>
    </xf>
    <xf numFmtId="41" fontId="26" fillId="9" borderId="8" xfId="0" applyNumberFormat="1" applyFont="1" applyFill="1" applyBorder="1" applyAlignment="1">
      <alignment vertical="center"/>
    </xf>
    <xf numFmtId="0" fontId="26" fillId="9" borderId="42" xfId="0" applyFont="1" applyFill="1" applyBorder="1" applyAlignment="1">
      <alignment vertical="center"/>
    </xf>
    <xf numFmtId="41" fontId="26" fillId="9" borderId="26" xfId="0" applyNumberFormat="1" applyFont="1" applyFill="1" applyBorder="1" applyAlignment="1">
      <alignment vertical="center"/>
    </xf>
    <xf numFmtId="41" fontId="26" fillId="9" borderId="42" xfId="0" applyNumberFormat="1" applyFont="1" applyFill="1" applyBorder="1" applyAlignment="1">
      <alignment vertical="center"/>
    </xf>
    <xf numFmtId="41" fontId="26" fillId="9" borderId="46" xfId="0" applyNumberFormat="1" applyFont="1" applyFill="1" applyBorder="1" applyAlignment="1">
      <alignment vertical="center"/>
    </xf>
    <xf numFmtId="41" fontId="26" fillId="9" borderId="14" xfId="0" applyNumberFormat="1" applyFont="1" applyFill="1" applyBorder="1" applyAlignment="1">
      <alignment vertical="center"/>
    </xf>
    <xf numFmtId="41" fontId="12" fillId="5" borderId="42" xfId="0" applyNumberFormat="1" applyFont="1" applyFill="1" applyBorder="1" applyAlignment="1">
      <alignment vertical="center"/>
    </xf>
    <xf numFmtId="41" fontId="8" fillId="9" borderId="26" xfId="2" applyFont="1" applyFill="1" applyBorder="1" applyAlignment="1">
      <alignment vertical="center"/>
    </xf>
    <xf numFmtId="41" fontId="8" fillId="9" borderId="42" xfId="2" applyFont="1" applyFill="1" applyBorder="1" applyAlignment="1">
      <alignment vertical="center"/>
    </xf>
    <xf numFmtId="41" fontId="8" fillId="9" borderId="29" xfId="2" applyFont="1" applyFill="1" applyBorder="1" applyAlignment="1">
      <alignment vertical="center"/>
    </xf>
    <xf numFmtId="41" fontId="8" fillId="9" borderId="0" xfId="2" applyFont="1" applyFill="1" applyBorder="1" applyAlignment="1">
      <alignment vertical="center"/>
    </xf>
    <xf numFmtId="41" fontId="8" fillId="9" borderId="17" xfId="2" applyFont="1" applyFill="1" applyBorder="1" applyAlignment="1">
      <alignment vertical="center"/>
    </xf>
    <xf numFmtId="41" fontId="12" fillId="5" borderId="0" xfId="0" applyNumberFormat="1" applyFont="1" applyFill="1" applyBorder="1" applyAlignment="1">
      <alignment vertical="center"/>
    </xf>
    <xf numFmtId="0" fontId="26" fillId="9" borderId="46" xfId="0" applyFont="1" applyFill="1" applyBorder="1" applyAlignment="1">
      <alignment vertical="center"/>
    </xf>
    <xf numFmtId="0" fontId="26" fillId="9" borderId="20" xfId="0" applyFont="1" applyFill="1" applyBorder="1" applyAlignment="1">
      <alignment vertical="center"/>
    </xf>
    <xf numFmtId="41" fontId="12" fillId="5" borderId="17" xfId="0" applyNumberFormat="1" applyFont="1" applyFill="1" applyBorder="1" applyAlignment="1">
      <alignment vertical="center"/>
    </xf>
    <xf numFmtId="3" fontId="8" fillId="9" borderId="21" xfId="0" applyNumberFormat="1" applyFont="1" applyFill="1" applyBorder="1" applyAlignment="1">
      <alignment vertical="center"/>
    </xf>
    <xf numFmtId="3" fontId="8" fillId="9" borderId="0" xfId="0" applyNumberFormat="1" applyFont="1" applyFill="1" applyAlignment="1">
      <alignment vertical="center"/>
    </xf>
    <xf numFmtId="3" fontId="8" fillId="9" borderId="26" xfId="0" applyNumberFormat="1" applyFont="1" applyFill="1" applyBorder="1" applyAlignment="1">
      <alignment vertical="center"/>
    </xf>
    <xf numFmtId="3" fontId="8" fillId="9" borderId="42" xfId="0" applyNumberFormat="1" applyFont="1" applyFill="1" applyBorder="1" applyAlignment="1">
      <alignment vertical="center"/>
    </xf>
    <xf numFmtId="3" fontId="8" fillId="9" borderId="46" xfId="0" applyNumberFormat="1" applyFont="1" applyFill="1" applyBorder="1" applyAlignment="1">
      <alignment vertical="center"/>
    </xf>
    <xf numFmtId="0" fontId="26" fillId="9" borderId="17" xfId="0" applyFont="1" applyFill="1" applyBorder="1" applyAlignment="1">
      <alignment vertical="center"/>
    </xf>
    <xf numFmtId="3" fontId="8" fillId="9" borderId="29" xfId="0" applyNumberFormat="1" applyFont="1" applyFill="1" applyBorder="1" applyAlignment="1">
      <alignment vertical="center"/>
    </xf>
    <xf numFmtId="3" fontId="8" fillId="9" borderId="17" xfId="0" applyNumberFormat="1" applyFont="1" applyFill="1" applyBorder="1" applyAlignment="1">
      <alignment vertical="center"/>
    </xf>
    <xf numFmtId="3" fontId="8" fillId="9" borderId="47" xfId="0" applyNumberFormat="1" applyFont="1" applyFill="1" applyBorder="1" applyAlignment="1">
      <alignment vertical="center"/>
    </xf>
    <xf numFmtId="41" fontId="8" fillId="9" borderId="23" xfId="0" applyNumberFormat="1" applyFont="1" applyFill="1" applyBorder="1" applyAlignment="1">
      <alignment vertical="center"/>
    </xf>
    <xf numFmtId="41" fontId="8" fillId="9" borderId="21" xfId="0" applyNumberFormat="1" applyFont="1" applyFill="1" applyBorder="1" applyAlignment="1">
      <alignment vertical="center"/>
    </xf>
    <xf numFmtId="41" fontId="8" fillId="9" borderId="0" xfId="0" applyNumberFormat="1" applyFont="1" applyFill="1" applyAlignment="1">
      <alignment vertical="center"/>
    </xf>
    <xf numFmtId="3" fontId="8" fillId="9" borderId="22" xfId="0" applyNumberFormat="1" applyFont="1" applyFill="1" applyBorder="1" applyAlignment="1">
      <alignment vertical="center"/>
    </xf>
    <xf numFmtId="3" fontId="8" fillId="9" borderId="23" xfId="0" applyNumberFormat="1" applyFont="1" applyFill="1" applyBorder="1" applyAlignment="1">
      <alignment vertical="center"/>
    </xf>
    <xf numFmtId="3" fontId="31" fillId="10" borderId="26" xfId="0" applyNumberFormat="1" applyFont="1" applyFill="1" applyBorder="1" applyAlignment="1">
      <alignment vertical="center"/>
    </xf>
    <xf numFmtId="3" fontId="31" fillId="10" borderId="42" xfId="0" applyNumberFormat="1" applyFont="1" applyFill="1" applyBorder="1" applyAlignment="1">
      <alignment vertical="center"/>
    </xf>
    <xf numFmtId="3" fontId="31" fillId="10" borderId="46" xfId="0" applyNumberFormat="1" applyFont="1" applyFill="1" applyBorder="1" applyAlignment="1">
      <alignment vertical="center"/>
    </xf>
    <xf numFmtId="41" fontId="8" fillId="0" borderId="2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0" fontId="8" fillId="0" borderId="25" xfId="6" applyFont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5" fillId="0" borderId="0" xfId="6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6" fillId="0" borderId="26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32" fillId="5" borderId="5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41" fontId="32" fillId="5" borderId="5" xfId="0" applyNumberFormat="1" applyFont="1" applyFill="1" applyBorder="1" applyAlignment="1">
      <alignment vertical="center"/>
    </xf>
    <xf numFmtId="41" fontId="32" fillId="5" borderId="7" xfId="0" applyNumberFormat="1" applyFont="1" applyFill="1" applyBorder="1" applyAlignment="1">
      <alignment vertical="center"/>
    </xf>
    <xf numFmtId="41" fontId="32" fillId="5" borderId="20" xfId="0" applyNumberFormat="1" applyFont="1" applyFill="1" applyBorder="1" applyAlignment="1">
      <alignment vertical="center"/>
    </xf>
    <xf numFmtId="41" fontId="32" fillId="5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vertical="center" wrapText="1"/>
    </xf>
    <xf numFmtId="0" fontId="33" fillId="5" borderId="7" xfId="0" applyFont="1" applyFill="1" applyBorder="1" applyAlignment="1">
      <alignment vertical="center"/>
    </xf>
    <xf numFmtId="41" fontId="32" fillId="5" borderId="5" xfId="0" applyNumberFormat="1" applyFont="1" applyFill="1" applyBorder="1" applyAlignment="1">
      <alignment horizontal="right" vertical="center"/>
    </xf>
    <xf numFmtId="41" fontId="32" fillId="5" borderId="7" xfId="0" applyNumberFormat="1" applyFont="1" applyFill="1" applyBorder="1" applyAlignment="1">
      <alignment horizontal="right" vertical="center"/>
    </xf>
    <xf numFmtId="41" fontId="32" fillId="5" borderId="20" xfId="0" applyNumberFormat="1" applyFont="1" applyFill="1" applyBorder="1" applyAlignment="1">
      <alignment horizontal="right" vertical="center"/>
    </xf>
    <xf numFmtId="41" fontId="32" fillId="5" borderId="8" xfId="0" applyNumberFormat="1" applyFont="1" applyFill="1" applyBorder="1" applyAlignment="1">
      <alignment horizontal="right" vertical="center"/>
    </xf>
    <xf numFmtId="3" fontId="26" fillId="0" borderId="22" xfId="0" applyNumberFormat="1" applyFont="1" applyBorder="1" applyAlignment="1">
      <alignment vertical="center"/>
    </xf>
    <xf numFmtId="41" fontId="27" fillId="0" borderId="48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61" xfId="0" applyNumberFormat="1" applyFont="1" applyBorder="1" applyAlignment="1">
      <alignment horizontal="right" vertical="center"/>
    </xf>
    <xf numFmtId="0" fontId="32" fillId="6" borderId="5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3" fontId="26" fillId="0" borderId="65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horizontal="right" vertical="center"/>
    </xf>
    <xf numFmtId="3" fontId="8" fillId="0" borderId="17" xfId="1" applyNumberFormat="1" applyFont="1" applyBorder="1" applyAlignment="1">
      <alignment horizontal="center" vertical="center"/>
    </xf>
    <xf numFmtId="0" fontId="26" fillId="0" borderId="0" xfId="10" applyFont="1" applyFill="1" applyBorder="1" applyAlignment="1">
      <alignment vertical="center"/>
    </xf>
    <xf numFmtId="0" fontId="26" fillId="0" borderId="0" xfId="1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8" fillId="0" borderId="0" xfId="8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28" fillId="0" borderId="0" xfId="11" applyFont="1" applyAlignment="1">
      <alignment vertical="center"/>
    </xf>
    <xf numFmtId="3" fontId="8" fillId="0" borderId="17" xfId="8" applyNumberFormat="1" applyFont="1" applyBorder="1" applyAlignment="1">
      <alignment horizontal="center" vertical="center"/>
    </xf>
    <xf numFmtId="3" fontId="10" fillId="0" borderId="7" xfId="8" applyNumberFormat="1" applyFont="1" applyBorder="1" applyAlignment="1">
      <alignment horizontal="center" vertical="center"/>
    </xf>
    <xf numFmtId="3" fontId="26" fillId="9" borderId="7" xfId="0" applyNumberFormat="1" applyFont="1" applyFill="1" applyBorder="1"/>
    <xf numFmtId="3" fontId="12" fillId="5" borderId="7" xfId="0" applyNumberFormat="1" applyFont="1" applyFill="1" applyBorder="1"/>
    <xf numFmtId="3" fontId="8" fillId="9" borderId="0" xfId="2" applyNumberFormat="1" applyFont="1" applyFill="1" applyBorder="1"/>
    <xf numFmtId="3" fontId="8" fillId="0" borderId="0" xfId="0" applyNumberFormat="1" applyFont="1" applyAlignment="1">
      <alignment horizontal="right"/>
    </xf>
    <xf numFmtId="3" fontId="12" fillId="5" borderId="7" xfId="0" applyNumberFormat="1" applyFont="1" applyFill="1" applyBorder="1" applyAlignment="1">
      <alignment vertical="center"/>
    </xf>
    <xf numFmtId="3" fontId="26" fillId="9" borderId="0" xfId="0" applyNumberFormat="1" applyFont="1" applyFill="1" applyBorder="1" applyAlignment="1">
      <alignment vertical="center"/>
    </xf>
    <xf numFmtId="3" fontId="26" fillId="9" borderId="5" xfId="0" applyNumberFormat="1" applyFont="1" applyFill="1" applyBorder="1" applyAlignment="1">
      <alignment vertical="center"/>
    </xf>
    <xf numFmtId="3" fontId="26" fillId="9" borderId="7" xfId="0" applyNumberFormat="1" applyFont="1" applyFill="1" applyBorder="1" applyAlignment="1">
      <alignment vertical="center"/>
    </xf>
    <xf numFmtId="3" fontId="26" fillId="9" borderId="31" xfId="0" applyNumberFormat="1" applyFont="1" applyFill="1" applyBorder="1" applyAlignment="1">
      <alignment vertical="center"/>
    </xf>
    <xf numFmtId="3" fontId="26" fillId="9" borderId="20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26" fillId="9" borderId="29" xfId="0" applyNumberFormat="1" applyFont="1" applyFill="1" applyBorder="1" applyAlignment="1">
      <alignment vertical="center"/>
    </xf>
    <xf numFmtId="3" fontId="26" fillId="9" borderId="17" xfId="0" applyNumberFormat="1" applyFont="1" applyFill="1" applyBorder="1" applyAlignment="1">
      <alignment vertical="center"/>
    </xf>
    <xf numFmtId="3" fontId="26" fillId="9" borderId="47" xfId="0" applyNumberFormat="1" applyFont="1" applyFill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2" fillId="5" borderId="5" xfId="0" applyNumberFormat="1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12" fillId="5" borderId="19" xfId="0" applyNumberFormat="1" applyFont="1" applyFill="1" applyBorder="1" applyAlignment="1">
      <alignment horizontal="right" vertical="center"/>
    </xf>
    <xf numFmtId="3" fontId="25" fillId="0" borderId="12" xfId="2" applyNumberFormat="1" applyFont="1" applyBorder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vertical="center" wrapText="1"/>
    </xf>
    <xf numFmtId="0" fontId="26" fillId="9" borderId="6" xfId="0" applyFont="1" applyFill="1" applyBorder="1" applyAlignment="1">
      <alignment vertical="center" wrapText="1"/>
    </xf>
    <xf numFmtId="166" fontId="8" fillId="9" borderId="14" xfId="1" applyNumberFormat="1" applyFont="1" applyFill="1" applyBorder="1" applyAlignment="1">
      <alignment horizontal="center" vertical="center"/>
    </xf>
    <xf numFmtId="166" fontId="8" fillId="9" borderId="6" xfId="1" applyNumberFormat="1" applyFont="1" applyFill="1" applyBorder="1" applyAlignment="1">
      <alignment horizontal="center" vertical="center"/>
    </xf>
    <xf numFmtId="166" fontId="8" fillId="9" borderId="31" xfId="1" applyNumberFormat="1" applyFont="1" applyFill="1" applyBorder="1" applyAlignment="1">
      <alignment horizontal="center" vertical="center"/>
    </xf>
    <xf numFmtId="166" fontId="8" fillId="9" borderId="12" xfId="1" applyNumberFormat="1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vertical="center"/>
    </xf>
    <xf numFmtId="0" fontId="26" fillId="9" borderId="33" xfId="0" applyFont="1" applyFill="1" applyBorder="1" applyAlignment="1">
      <alignment horizontal="left" vertical="center"/>
    </xf>
    <xf numFmtId="0" fontId="26" fillId="9" borderId="33" xfId="0" applyFont="1" applyFill="1" applyBorder="1" applyAlignment="1">
      <alignment vertical="center"/>
    </xf>
    <xf numFmtId="0" fontId="26" fillId="9" borderId="47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vertical="center" wrapText="1"/>
    </xf>
    <xf numFmtId="0" fontId="26" fillId="9" borderId="14" xfId="0" applyFont="1" applyFill="1" applyBorder="1" applyAlignment="1">
      <alignment vertical="center"/>
    </xf>
    <xf numFmtId="0" fontId="26" fillId="9" borderId="12" xfId="0" applyFont="1" applyFill="1" applyBorder="1" applyAlignment="1">
      <alignment vertical="center"/>
    </xf>
    <xf numFmtId="0" fontId="26" fillId="9" borderId="14" xfId="0" applyFont="1" applyFill="1" applyBorder="1" applyAlignment="1">
      <alignment horizontal="left" vertical="center"/>
    </xf>
    <xf numFmtId="0" fontId="26" fillId="9" borderId="6" xfId="0" applyFont="1" applyFill="1" applyBorder="1" applyAlignment="1">
      <alignment horizontal="left" vertical="center"/>
    </xf>
    <xf numFmtId="0" fontId="26" fillId="9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12" fillId="5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41" fontId="8" fillId="8" borderId="46" xfId="0" applyNumberFormat="1" applyFont="1" applyFill="1" applyBorder="1" applyAlignment="1">
      <alignment horizontal="center" vertical="center" wrapText="1"/>
    </xf>
    <xf numFmtId="41" fontId="8" fillId="8" borderId="33" xfId="0" applyNumberFormat="1" applyFont="1" applyFill="1" applyBorder="1" applyAlignment="1">
      <alignment horizontal="center" vertical="center" wrapText="1"/>
    </xf>
    <xf numFmtId="41" fontId="8" fillId="8" borderId="47" xfId="0" applyNumberFormat="1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vertical="center"/>
    </xf>
    <xf numFmtId="0" fontId="26" fillId="9" borderId="29" xfId="0" applyFont="1" applyFill="1" applyBorder="1" applyAlignment="1">
      <alignment vertical="center"/>
    </xf>
    <xf numFmtId="41" fontId="26" fillId="9" borderId="46" xfId="0" applyNumberFormat="1" applyFont="1" applyFill="1" applyBorder="1" applyAlignment="1">
      <alignment horizontal="center" vertical="center" textRotation="90"/>
    </xf>
    <xf numFmtId="41" fontId="26" fillId="9" borderId="33" xfId="0" applyNumberFormat="1" applyFont="1" applyFill="1" applyBorder="1" applyAlignment="1">
      <alignment horizontal="center" vertical="center" textRotation="90"/>
    </xf>
    <xf numFmtId="41" fontId="26" fillId="9" borderId="6" xfId="0" applyNumberFormat="1" applyFont="1" applyFill="1" applyBorder="1" applyAlignment="1">
      <alignment horizontal="center" vertical="center" textRotation="90"/>
    </xf>
    <xf numFmtId="0" fontId="26" fillId="9" borderId="31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41" fontId="26" fillId="9" borderId="14" xfId="0" applyNumberFormat="1" applyFont="1" applyFill="1" applyBorder="1" applyAlignment="1">
      <alignment horizontal="center" vertical="center" textRotation="90"/>
    </xf>
    <xf numFmtId="41" fontId="26" fillId="9" borderId="12" xfId="0" applyNumberFormat="1" applyFont="1" applyFill="1" applyBorder="1" applyAlignment="1">
      <alignment horizontal="center" vertical="center" textRotation="90"/>
    </xf>
    <xf numFmtId="0" fontId="12" fillId="5" borderId="37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vertical="center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nwhaztables06_1902546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workbookViewId="0">
      <selection sqref="A1:G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5" ht="34.5" customHeight="1" x14ac:dyDescent="0.2">
      <c r="A1" s="464" t="s">
        <v>229</v>
      </c>
      <c r="B1" s="464"/>
      <c r="C1" s="464"/>
      <c r="D1" s="464"/>
      <c r="E1" s="464"/>
      <c r="F1" s="464"/>
      <c r="G1" s="464"/>
      <c r="H1" s="463" t="s">
        <v>165</v>
      </c>
      <c r="I1" s="463"/>
      <c r="J1" s="463"/>
      <c r="K1" s="463"/>
      <c r="L1" s="463"/>
      <c r="M1" s="463"/>
      <c r="N1" s="463"/>
    </row>
    <row r="2" spans="1:15" ht="25.5" customHeight="1" x14ac:dyDescent="0.2"/>
    <row r="3" spans="1:15" ht="26.25" x14ac:dyDescent="0.4">
      <c r="A3" s="227" t="s">
        <v>87</v>
      </c>
      <c r="B3" s="228"/>
      <c r="C3" s="228"/>
      <c r="D3" s="227"/>
      <c r="E3" s="227" t="s">
        <v>223</v>
      </c>
      <c r="F3" s="11"/>
      <c r="G3" s="11"/>
      <c r="H3" s="11"/>
      <c r="I3" s="11"/>
      <c r="J3" s="11"/>
      <c r="K3" s="11"/>
      <c r="L3" s="11"/>
      <c r="M3" s="11"/>
      <c r="N3" s="11"/>
    </row>
    <row r="4" spans="1:15" ht="26.25" x14ac:dyDescent="0.4">
      <c r="A4" s="274" t="s">
        <v>86</v>
      </c>
      <c r="B4" s="229"/>
      <c r="C4" s="229"/>
      <c r="D4" s="274"/>
      <c r="E4" s="275" t="s">
        <v>230</v>
      </c>
      <c r="F4" s="12"/>
      <c r="G4" s="12"/>
      <c r="H4" s="12"/>
      <c r="N4" s="49"/>
      <c r="O4" s="124"/>
    </row>
    <row r="5" spans="1:15" ht="26.25" x14ac:dyDescent="0.4">
      <c r="A5" s="274" t="s">
        <v>86</v>
      </c>
      <c r="B5" s="229"/>
      <c r="C5" s="229"/>
      <c r="D5" s="274"/>
      <c r="E5" s="275" t="s">
        <v>231</v>
      </c>
      <c r="O5" s="124"/>
    </row>
    <row r="6" spans="1:15" ht="26.25" x14ac:dyDescent="0.4">
      <c r="A6" s="274" t="s">
        <v>86</v>
      </c>
      <c r="B6" s="229"/>
      <c r="C6" s="229"/>
      <c r="D6" s="274"/>
      <c r="E6" s="275" t="s">
        <v>232</v>
      </c>
      <c r="O6" s="124"/>
    </row>
    <row r="7" spans="1:15" ht="26.25" x14ac:dyDescent="0.4">
      <c r="A7" s="274" t="s">
        <v>86</v>
      </c>
      <c r="B7" s="229"/>
      <c r="C7" s="229"/>
      <c r="D7" s="274"/>
      <c r="E7" s="275" t="s">
        <v>233</v>
      </c>
      <c r="O7" s="124"/>
    </row>
    <row r="8" spans="1:15" ht="26.25" x14ac:dyDescent="0.4">
      <c r="A8" s="274" t="s">
        <v>228</v>
      </c>
      <c r="B8" s="229"/>
      <c r="C8" s="229"/>
      <c r="D8" s="229"/>
      <c r="E8" s="275" t="s">
        <v>234</v>
      </c>
      <c r="O8" s="124"/>
    </row>
    <row r="9" spans="1:15" ht="26.25" x14ac:dyDescent="0.4">
      <c r="A9" s="274" t="s">
        <v>228</v>
      </c>
      <c r="B9" s="229"/>
      <c r="C9" s="229"/>
      <c r="D9" s="229"/>
      <c r="E9" s="275" t="s">
        <v>235</v>
      </c>
      <c r="O9" s="124"/>
    </row>
    <row r="10" spans="1:15" ht="26.25" x14ac:dyDescent="0.4">
      <c r="A10" s="274" t="s">
        <v>88</v>
      </c>
      <c r="B10" s="229"/>
      <c r="C10" s="229"/>
      <c r="D10" s="229"/>
      <c r="E10" s="275" t="s">
        <v>236</v>
      </c>
      <c r="N10" s="49"/>
      <c r="O10" s="124"/>
    </row>
    <row r="11" spans="1:15" ht="26.25" x14ac:dyDescent="0.4">
      <c r="A11" s="274" t="s">
        <v>89</v>
      </c>
      <c r="B11" s="229"/>
      <c r="C11" s="229"/>
      <c r="D11" s="229"/>
      <c r="E11" s="275" t="s">
        <v>237</v>
      </c>
      <c r="N11" s="49"/>
      <c r="O11" s="124"/>
    </row>
    <row r="12" spans="1:15" ht="26.25" x14ac:dyDescent="0.4">
      <c r="A12" s="274" t="s">
        <v>90</v>
      </c>
      <c r="B12" s="229"/>
      <c r="C12" s="229"/>
      <c r="D12" s="229"/>
      <c r="E12" s="275" t="s">
        <v>238</v>
      </c>
      <c r="N12" s="49"/>
      <c r="O12" s="124"/>
    </row>
    <row r="13" spans="1:15" ht="26.25" x14ac:dyDescent="0.4">
      <c r="A13" s="274" t="s">
        <v>33</v>
      </c>
      <c r="B13" s="229"/>
      <c r="C13" s="229"/>
      <c r="D13" s="229"/>
      <c r="E13" s="275" t="s">
        <v>239</v>
      </c>
      <c r="N13" s="49"/>
      <c r="O13" s="124"/>
    </row>
    <row r="14" spans="1:15" ht="26.25" x14ac:dyDescent="0.4">
      <c r="A14" s="274" t="s">
        <v>33</v>
      </c>
      <c r="B14" s="229"/>
      <c r="C14" s="229"/>
      <c r="D14" s="229"/>
      <c r="E14" s="275" t="s">
        <v>240</v>
      </c>
      <c r="N14" s="49"/>
      <c r="O14" s="124"/>
    </row>
    <row r="15" spans="1:15" ht="26.25" x14ac:dyDescent="0.4">
      <c r="A15" s="274" t="s">
        <v>33</v>
      </c>
      <c r="B15" s="229"/>
      <c r="C15" s="229"/>
      <c r="D15" s="229"/>
      <c r="E15" s="275" t="s">
        <v>241</v>
      </c>
      <c r="N15" s="49"/>
      <c r="O15" s="124"/>
    </row>
    <row r="16" spans="1:15" ht="26.25" x14ac:dyDescent="0.4">
      <c r="A16" s="10"/>
    </row>
    <row r="17" spans="1:1" ht="26.25" x14ac:dyDescent="0.4">
      <c r="A17" s="10" t="s">
        <v>263</v>
      </c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H1:N1"/>
    <mergeCell ref="A1:G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H38"/>
  <sheetViews>
    <sheetView showGridLines="0" workbookViewId="0"/>
  </sheetViews>
  <sheetFormatPr defaultRowHeight="12.75" x14ac:dyDescent="0.2"/>
  <cols>
    <col min="1" max="1" width="5.7109375" style="54" customWidth="1"/>
    <col min="2" max="2" width="50.85546875" style="54" customWidth="1"/>
    <col min="3" max="3" width="12.7109375" style="54" customWidth="1"/>
    <col min="4" max="5" width="16.140625" style="54" customWidth="1"/>
    <col min="6" max="6" width="17.28515625" style="54" customWidth="1"/>
    <col min="7" max="7" width="15.5703125" style="54" customWidth="1"/>
    <col min="8" max="8" width="12.7109375" style="54" customWidth="1"/>
    <col min="9" max="16384" width="9.140625" style="54"/>
  </cols>
  <sheetData>
    <row r="1" spans="1:8" x14ac:dyDescent="0.2">
      <c r="A1" s="286"/>
    </row>
    <row r="2" spans="1:8" ht="18.75" x14ac:dyDescent="0.2">
      <c r="B2" s="57" t="s">
        <v>249</v>
      </c>
    </row>
    <row r="3" spans="1:8" ht="18.75" x14ac:dyDescent="0.2">
      <c r="B3" s="288" t="s">
        <v>24</v>
      </c>
      <c r="C3" s="287"/>
    </row>
    <row r="4" spans="1:8" x14ac:dyDescent="0.2">
      <c r="B4" s="302"/>
    </row>
    <row r="5" spans="1:8" x14ac:dyDescent="0.2">
      <c r="B5" s="465" t="s">
        <v>19</v>
      </c>
      <c r="C5" s="511" t="s">
        <v>13</v>
      </c>
      <c r="D5" s="487"/>
      <c r="E5" s="487"/>
      <c r="F5" s="487"/>
      <c r="G5" s="487"/>
      <c r="H5" s="469" t="s">
        <v>171</v>
      </c>
    </row>
    <row r="6" spans="1:8" ht="39.75" customHeight="1" x14ac:dyDescent="0.2">
      <c r="B6" s="466"/>
      <c r="C6" s="19" t="s">
        <v>166</v>
      </c>
      <c r="D6" s="19" t="s">
        <v>167</v>
      </c>
      <c r="E6" s="19" t="s">
        <v>168</v>
      </c>
      <c r="F6" s="19" t="s">
        <v>169</v>
      </c>
      <c r="G6" s="19" t="s">
        <v>170</v>
      </c>
      <c r="H6" s="495"/>
    </row>
    <row r="7" spans="1:8" ht="24" customHeight="1" x14ac:dyDescent="0.2">
      <c r="B7" s="195" t="s">
        <v>71</v>
      </c>
      <c r="C7" s="327">
        <v>104.315</v>
      </c>
      <c r="D7" s="373">
        <v>0</v>
      </c>
      <c r="E7" s="373">
        <v>0</v>
      </c>
      <c r="F7" s="373">
        <v>0</v>
      </c>
      <c r="G7" s="373">
        <v>0</v>
      </c>
      <c r="H7" s="98">
        <f t="shared" ref="H7:H13" si="0">SUM(C7:G7)</f>
        <v>104.315</v>
      </c>
    </row>
    <row r="8" spans="1:8" ht="24" customHeight="1" x14ac:dyDescent="0.2">
      <c r="B8" s="195" t="s">
        <v>72</v>
      </c>
      <c r="C8" s="373">
        <v>0</v>
      </c>
      <c r="D8" s="373">
        <v>0</v>
      </c>
      <c r="E8" s="373">
        <v>0</v>
      </c>
      <c r="F8" s="373">
        <v>0</v>
      </c>
      <c r="G8" s="373">
        <v>0</v>
      </c>
      <c r="H8" s="98">
        <f t="shared" si="0"/>
        <v>0</v>
      </c>
    </row>
    <row r="9" spans="1:8" ht="24" customHeight="1" x14ac:dyDescent="0.2">
      <c r="B9" s="195" t="s">
        <v>22</v>
      </c>
      <c r="C9" s="373">
        <v>0</v>
      </c>
      <c r="D9" s="373">
        <v>0</v>
      </c>
      <c r="E9" s="327">
        <v>12.81545</v>
      </c>
      <c r="F9" s="373">
        <v>0</v>
      </c>
      <c r="G9" s="373">
        <v>0</v>
      </c>
      <c r="H9" s="98">
        <f t="shared" si="0"/>
        <v>12.81545</v>
      </c>
    </row>
    <row r="10" spans="1:8" ht="24" customHeight="1" x14ac:dyDescent="0.2">
      <c r="B10" s="196" t="s">
        <v>36</v>
      </c>
      <c r="C10" s="373">
        <v>0</v>
      </c>
      <c r="D10" s="373">
        <v>0</v>
      </c>
      <c r="E10" s="373">
        <v>0</v>
      </c>
      <c r="F10" s="327">
        <v>59.067999999999998</v>
      </c>
      <c r="G10" s="373">
        <v>0</v>
      </c>
      <c r="H10" s="98">
        <f t="shared" si="0"/>
        <v>59.067999999999998</v>
      </c>
    </row>
    <row r="11" spans="1:8" ht="24" customHeight="1" x14ac:dyDescent="0.2">
      <c r="B11" s="196" t="s">
        <v>37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98">
        <f t="shared" si="0"/>
        <v>0</v>
      </c>
    </row>
    <row r="12" spans="1:8" ht="24" customHeight="1" x14ac:dyDescent="0.2">
      <c r="B12" s="196" t="s">
        <v>21</v>
      </c>
      <c r="C12" s="327">
        <v>81.159000000000006</v>
      </c>
      <c r="D12" s="373">
        <v>0</v>
      </c>
      <c r="E12" s="373">
        <v>0</v>
      </c>
      <c r="F12" s="373">
        <v>0</v>
      </c>
      <c r="G12" s="373">
        <v>0</v>
      </c>
      <c r="H12" s="98">
        <f t="shared" si="0"/>
        <v>81.159000000000006</v>
      </c>
    </row>
    <row r="13" spans="1:8" ht="24" customHeight="1" x14ac:dyDescent="0.2">
      <c r="B13" s="374" t="s">
        <v>78</v>
      </c>
      <c r="C13" s="327">
        <v>867.7</v>
      </c>
      <c r="D13" s="373">
        <v>0</v>
      </c>
      <c r="E13" s="327">
        <v>86.388999999999996</v>
      </c>
      <c r="F13" s="373">
        <v>0</v>
      </c>
      <c r="G13" s="373">
        <v>0</v>
      </c>
      <c r="H13" s="98">
        <f t="shared" si="0"/>
        <v>954.08900000000006</v>
      </c>
    </row>
    <row r="14" spans="1:8" ht="24" customHeight="1" x14ac:dyDescent="0.2">
      <c r="B14" s="195" t="s">
        <v>20</v>
      </c>
      <c r="C14" s="373">
        <v>0</v>
      </c>
      <c r="D14" s="373">
        <v>0</v>
      </c>
      <c r="E14" s="373">
        <v>0</v>
      </c>
      <c r="F14" s="373">
        <v>0</v>
      </c>
      <c r="G14" s="327">
        <v>26.213999999999999</v>
      </c>
      <c r="H14" s="266">
        <f>SUM(C14:G14)</f>
        <v>26.213999999999999</v>
      </c>
    </row>
    <row r="15" spans="1:8" ht="24" customHeight="1" x14ac:dyDescent="0.2">
      <c r="B15" s="375" t="s">
        <v>34</v>
      </c>
      <c r="C15" s="457">
        <f t="shared" ref="C15:G15" si="1">SUM(C7:C14)</f>
        <v>1053.174</v>
      </c>
      <c r="D15" s="44">
        <f t="shared" si="1"/>
        <v>0</v>
      </c>
      <c r="E15" s="458">
        <f t="shared" si="1"/>
        <v>99.204449999999994</v>
      </c>
      <c r="F15" s="458">
        <f t="shared" si="1"/>
        <v>59.067999999999998</v>
      </c>
      <c r="G15" s="458">
        <f t="shared" si="1"/>
        <v>26.213999999999999</v>
      </c>
      <c r="H15" s="207">
        <f>SUM(H7:H14)</f>
        <v>1237.6604499999999</v>
      </c>
    </row>
    <row r="16" spans="1:8" x14ac:dyDescent="0.2">
      <c r="B16" s="17"/>
    </row>
    <row r="17" spans="2:8" x14ac:dyDescent="0.2">
      <c r="B17" s="260" t="s">
        <v>32</v>
      </c>
    </row>
    <row r="18" spans="2:8" x14ac:dyDescent="0.2">
      <c r="B18" s="261" t="s">
        <v>77</v>
      </c>
    </row>
    <row r="19" spans="2:8" x14ac:dyDescent="0.2">
      <c r="B19" s="376"/>
    </row>
    <row r="21" spans="2:8" ht="18.75" x14ac:dyDescent="0.2">
      <c r="B21" s="57" t="s">
        <v>250</v>
      </c>
    </row>
    <row r="22" spans="2:8" ht="18.75" x14ac:dyDescent="0.2">
      <c r="B22" s="288" t="s">
        <v>24</v>
      </c>
    </row>
    <row r="23" spans="2:8" x14ac:dyDescent="0.2">
      <c r="B23" s="302"/>
    </row>
    <row r="24" spans="2:8" x14ac:dyDescent="0.2">
      <c r="B24" s="465" t="s">
        <v>19</v>
      </c>
      <c r="C24" s="511" t="s">
        <v>13</v>
      </c>
      <c r="D24" s="487"/>
      <c r="E24" s="487"/>
      <c r="F24" s="487"/>
      <c r="G24" s="487"/>
      <c r="H24" s="469" t="s">
        <v>171</v>
      </c>
    </row>
    <row r="25" spans="2:8" ht="36.75" customHeight="1" x14ac:dyDescent="0.2">
      <c r="B25" s="466"/>
      <c r="C25" s="19" t="s">
        <v>166</v>
      </c>
      <c r="D25" s="19" t="s">
        <v>167</v>
      </c>
      <c r="E25" s="19" t="s">
        <v>168</v>
      </c>
      <c r="F25" s="19" t="s">
        <v>169</v>
      </c>
      <c r="G25" s="19" t="s">
        <v>170</v>
      </c>
      <c r="H25" s="495"/>
    </row>
    <row r="26" spans="2:8" ht="24" customHeight="1" x14ac:dyDescent="0.2">
      <c r="B26" s="195" t="s">
        <v>71</v>
      </c>
      <c r="C26" s="459">
        <v>100</v>
      </c>
      <c r="D26" s="373">
        <v>0</v>
      </c>
      <c r="E26" s="373">
        <v>0</v>
      </c>
      <c r="F26" s="373">
        <v>0</v>
      </c>
      <c r="G26" s="373">
        <v>0</v>
      </c>
      <c r="H26" s="98">
        <f t="shared" ref="H26:H33" si="2">SUM(C26:G26)</f>
        <v>100</v>
      </c>
    </row>
    <row r="27" spans="2:8" ht="24" customHeight="1" x14ac:dyDescent="0.2">
      <c r="B27" s="195" t="s">
        <v>72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98">
        <f t="shared" si="2"/>
        <v>0</v>
      </c>
    </row>
    <row r="28" spans="2:8" ht="24" customHeight="1" x14ac:dyDescent="0.2">
      <c r="B28" s="195" t="s">
        <v>22</v>
      </c>
      <c r="C28" s="373">
        <v>0</v>
      </c>
      <c r="D28" s="373">
        <v>0</v>
      </c>
      <c r="E28" s="459">
        <v>13.884</v>
      </c>
      <c r="F28" s="373">
        <v>0</v>
      </c>
      <c r="G28" s="373">
        <v>0</v>
      </c>
      <c r="H28" s="98">
        <f t="shared" si="2"/>
        <v>13.884</v>
      </c>
    </row>
    <row r="29" spans="2:8" ht="24" customHeight="1" x14ac:dyDescent="0.2">
      <c r="B29" s="196" t="s">
        <v>36</v>
      </c>
      <c r="C29" s="373">
        <v>0</v>
      </c>
      <c r="D29" s="373">
        <v>0</v>
      </c>
      <c r="E29" s="373">
        <v>0</v>
      </c>
      <c r="F29" s="459">
        <v>175.428</v>
      </c>
      <c r="G29" s="373">
        <v>0</v>
      </c>
      <c r="H29" s="98">
        <f t="shared" si="2"/>
        <v>175.428</v>
      </c>
    </row>
    <row r="30" spans="2:8" ht="24" customHeight="1" x14ac:dyDescent="0.2">
      <c r="B30" s="196" t="s">
        <v>37</v>
      </c>
      <c r="C30" s="373">
        <v>0</v>
      </c>
      <c r="D30" s="373">
        <v>0</v>
      </c>
      <c r="E30" s="373">
        <v>0</v>
      </c>
      <c r="F30" s="373">
        <v>0</v>
      </c>
      <c r="G30" s="373">
        <v>0</v>
      </c>
      <c r="H30" s="98">
        <f t="shared" si="2"/>
        <v>0</v>
      </c>
    </row>
    <row r="31" spans="2:8" ht="24" customHeight="1" x14ac:dyDescent="0.2">
      <c r="B31" s="196" t="s">
        <v>21</v>
      </c>
      <c r="C31" s="459">
        <v>100</v>
      </c>
      <c r="D31" s="373">
        <v>0</v>
      </c>
      <c r="E31" s="373">
        <v>0</v>
      </c>
      <c r="F31" s="373">
        <v>0</v>
      </c>
      <c r="G31" s="373">
        <v>0</v>
      </c>
      <c r="H31" s="98">
        <f t="shared" si="2"/>
        <v>100</v>
      </c>
    </row>
    <row r="32" spans="2:8" ht="24" customHeight="1" x14ac:dyDescent="0.2">
      <c r="B32" s="374" t="s">
        <v>78</v>
      </c>
      <c r="C32" s="459">
        <v>850</v>
      </c>
      <c r="D32" s="373">
        <v>0</v>
      </c>
      <c r="E32" s="459">
        <v>127.1</v>
      </c>
      <c r="F32" s="373">
        <v>0</v>
      </c>
      <c r="G32" s="373">
        <v>0</v>
      </c>
      <c r="H32" s="98">
        <f t="shared" si="2"/>
        <v>977.1</v>
      </c>
    </row>
    <row r="33" spans="2:8" ht="24" customHeight="1" x14ac:dyDescent="0.2">
      <c r="B33" s="195" t="s">
        <v>20</v>
      </c>
      <c r="C33" s="373">
        <v>0</v>
      </c>
      <c r="D33" s="373">
        <v>0</v>
      </c>
      <c r="E33" s="373">
        <v>0</v>
      </c>
      <c r="F33" s="373">
        <v>0</v>
      </c>
      <c r="G33" s="459">
        <v>100</v>
      </c>
      <c r="H33" s="266">
        <f t="shared" si="2"/>
        <v>100</v>
      </c>
    </row>
    <row r="34" spans="2:8" ht="24" customHeight="1" x14ac:dyDescent="0.2">
      <c r="B34" s="198" t="s">
        <v>34</v>
      </c>
      <c r="C34" s="460">
        <f t="shared" ref="C34:H34" si="3">SUM(C26:C33)</f>
        <v>1050</v>
      </c>
      <c r="D34" s="44">
        <f t="shared" si="3"/>
        <v>0</v>
      </c>
      <c r="E34" s="458">
        <f t="shared" si="3"/>
        <v>140.98399999999998</v>
      </c>
      <c r="F34" s="458">
        <f t="shared" si="3"/>
        <v>175.428</v>
      </c>
      <c r="G34" s="458">
        <f t="shared" si="3"/>
        <v>100</v>
      </c>
      <c r="H34" s="200">
        <f t="shared" si="3"/>
        <v>1466.412</v>
      </c>
    </row>
    <row r="35" spans="2:8" x14ac:dyDescent="0.2">
      <c r="B35" s="18"/>
    </row>
    <row r="36" spans="2:8" x14ac:dyDescent="0.2">
      <c r="B36" s="260" t="s">
        <v>32</v>
      </c>
    </row>
    <row r="37" spans="2:8" x14ac:dyDescent="0.2">
      <c r="B37" s="261" t="s">
        <v>77</v>
      </c>
    </row>
    <row r="38" spans="2:8" x14ac:dyDescent="0.2">
      <c r="B38" s="376"/>
    </row>
  </sheetData>
  <mergeCells count="6">
    <mergeCell ref="C5:G5"/>
    <mergeCell ref="B5:B6"/>
    <mergeCell ref="H5:H6"/>
    <mergeCell ref="B24:B25"/>
    <mergeCell ref="C24:G24"/>
    <mergeCell ref="H24:H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M21"/>
  <sheetViews>
    <sheetView showGridLines="0" zoomScaleNormal="100" workbookViewId="0"/>
  </sheetViews>
  <sheetFormatPr defaultRowHeight="12.75" x14ac:dyDescent="0.2"/>
  <cols>
    <col min="1" max="1" width="5.7109375" style="54" customWidth="1"/>
    <col min="2" max="2" width="17.140625" style="54" customWidth="1"/>
    <col min="3" max="3" width="14" style="54" customWidth="1"/>
    <col min="4" max="5" width="17.5703125" style="54" customWidth="1"/>
    <col min="6" max="6" width="18" style="54" customWidth="1"/>
    <col min="7" max="7" width="18.28515625" style="54" customWidth="1"/>
    <col min="8" max="8" width="15.140625" style="54" customWidth="1"/>
    <col min="9" max="9" width="17.5703125" style="54" customWidth="1"/>
    <col min="10" max="10" width="15.85546875" style="54" customWidth="1"/>
    <col min="11" max="11" width="17.85546875" style="54" customWidth="1"/>
    <col min="12" max="16384" width="9.140625" style="54"/>
  </cols>
  <sheetData>
    <row r="1" spans="1:10" x14ac:dyDescent="0.2">
      <c r="A1" s="286"/>
    </row>
    <row r="2" spans="1:10" ht="18.75" x14ac:dyDescent="0.2">
      <c r="B2" s="57" t="s">
        <v>251</v>
      </c>
      <c r="E2" s="372"/>
    </row>
    <row r="3" spans="1:10" ht="18.75" x14ac:dyDescent="0.2">
      <c r="B3" s="288" t="s">
        <v>17</v>
      </c>
    </row>
    <row r="5" spans="1:10" x14ac:dyDescent="0.2">
      <c r="B5" s="509" t="s">
        <v>12</v>
      </c>
      <c r="C5" s="471" t="s">
        <v>13</v>
      </c>
      <c r="D5" s="472"/>
      <c r="E5" s="472"/>
      <c r="F5" s="472"/>
      <c r="G5" s="473"/>
      <c r="H5" s="469" t="s">
        <v>171</v>
      </c>
    </row>
    <row r="6" spans="1:10" ht="36" customHeight="1" x14ac:dyDescent="0.2">
      <c r="B6" s="510"/>
      <c r="C6" s="19" t="s">
        <v>166</v>
      </c>
      <c r="D6" s="19" t="s">
        <v>167</v>
      </c>
      <c r="E6" s="19" t="s">
        <v>168</v>
      </c>
      <c r="F6" s="19" t="s">
        <v>169</v>
      </c>
      <c r="G6" s="19" t="s">
        <v>170</v>
      </c>
      <c r="H6" s="495"/>
    </row>
    <row r="7" spans="1:10" ht="20.100000000000001" customHeight="1" x14ac:dyDescent="0.2">
      <c r="B7" s="222" t="s">
        <v>15</v>
      </c>
      <c r="C7" s="327">
        <v>7</v>
      </c>
      <c r="D7" s="73">
        <v>0</v>
      </c>
      <c r="E7" s="73">
        <v>0</v>
      </c>
      <c r="F7" s="73">
        <v>0</v>
      </c>
      <c r="G7" s="73">
        <v>0</v>
      </c>
      <c r="H7" s="75">
        <f>SUM(C7:G7)</f>
        <v>7</v>
      </c>
    </row>
    <row r="8" spans="1:10" ht="20.100000000000001" customHeight="1" x14ac:dyDescent="0.2">
      <c r="B8" s="223" t="s">
        <v>16</v>
      </c>
      <c r="C8" s="454">
        <v>7</v>
      </c>
      <c r="D8" s="73">
        <v>0</v>
      </c>
      <c r="E8" s="73">
        <v>0</v>
      </c>
      <c r="F8" s="73">
        <v>0</v>
      </c>
      <c r="G8" s="73">
        <v>0</v>
      </c>
      <c r="H8" s="75">
        <f>SUM(C8:G8)</f>
        <v>7</v>
      </c>
    </row>
    <row r="9" spans="1:10" x14ac:dyDescent="0.2">
      <c r="B9" s="198" t="s">
        <v>34</v>
      </c>
      <c r="C9" s="460">
        <f t="shared" ref="C9:H9" si="0">SUM(C7:C8)</f>
        <v>14</v>
      </c>
      <c r="D9" s="199">
        <f t="shared" si="0"/>
        <v>0</v>
      </c>
      <c r="E9" s="199">
        <f t="shared" si="0"/>
        <v>0</v>
      </c>
      <c r="F9" s="199">
        <f t="shared" si="0"/>
        <v>0</v>
      </c>
      <c r="G9" s="225">
        <f t="shared" si="0"/>
        <v>0</v>
      </c>
      <c r="H9" s="226">
        <f t="shared" si="0"/>
        <v>14</v>
      </c>
    </row>
    <row r="12" spans="1:10" ht="18.75" x14ac:dyDescent="0.2">
      <c r="B12" s="57" t="s">
        <v>252</v>
      </c>
      <c r="F12" s="73"/>
      <c r="G12" s="73"/>
      <c r="H12" s="73"/>
      <c r="I12" s="73"/>
      <c r="J12" s="73"/>
    </row>
    <row r="13" spans="1:10" ht="18.75" x14ac:dyDescent="0.2">
      <c r="B13" s="288" t="s">
        <v>17</v>
      </c>
    </row>
    <row r="15" spans="1:10" x14ac:dyDescent="0.2">
      <c r="B15" s="509" t="s">
        <v>12</v>
      </c>
      <c r="C15" s="471" t="s">
        <v>13</v>
      </c>
      <c r="D15" s="472"/>
      <c r="E15" s="472"/>
      <c r="F15" s="472"/>
      <c r="G15" s="473"/>
      <c r="H15" s="469" t="s">
        <v>171</v>
      </c>
      <c r="I15" s="73"/>
      <c r="J15" s="73"/>
    </row>
    <row r="16" spans="1:10" ht="36" customHeight="1" x14ac:dyDescent="0.2">
      <c r="B16" s="510"/>
      <c r="C16" s="19" t="s">
        <v>166</v>
      </c>
      <c r="D16" s="19" t="s">
        <v>167</v>
      </c>
      <c r="E16" s="19" t="s">
        <v>168</v>
      </c>
      <c r="F16" s="19" t="s">
        <v>169</v>
      </c>
      <c r="G16" s="19" t="s">
        <v>170</v>
      </c>
      <c r="H16" s="495"/>
      <c r="I16" s="73"/>
      <c r="J16" s="73"/>
    </row>
    <row r="17" spans="2:13" ht="35.25" customHeight="1" x14ac:dyDescent="0.2">
      <c r="B17" s="39" t="s">
        <v>74</v>
      </c>
      <c r="C17" s="327">
        <v>282.80299999999994</v>
      </c>
      <c r="D17" s="327">
        <v>124.61755099999999</v>
      </c>
      <c r="E17" s="327">
        <v>4.3599999999999994</v>
      </c>
      <c r="F17" s="327">
        <v>288.69632999999999</v>
      </c>
      <c r="G17" s="327">
        <v>251.58699999999999</v>
      </c>
      <c r="H17" s="47">
        <f>SUM(C17:G17)</f>
        <v>952.06388099999992</v>
      </c>
    </row>
    <row r="18" spans="2:13" x14ac:dyDescent="0.2">
      <c r="B18" s="198" t="s">
        <v>34</v>
      </c>
      <c r="C18" s="460">
        <f t="shared" ref="C18:H18" si="1">SUM(C17:C17)</f>
        <v>282.80299999999994</v>
      </c>
      <c r="D18" s="458">
        <f t="shared" si="1"/>
        <v>124.61755099999999</v>
      </c>
      <c r="E18" s="458">
        <f t="shared" si="1"/>
        <v>4.3599999999999994</v>
      </c>
      <c r="F18" s="458">
        <f t="shared" si="1"/>
        <v>288.69632999999999</v>
      </c>
      <c r="G18" s="461">
        <f t="shared" si="1"/>
        <v>251.58699999999999</v>
      </c>
      <c r="H18" s="48">
        <f t="shared" si="1"/>
        <v>952.06388099999992</v>
      </c>
      <c r="M18" s="292"/>
    </row>
    <row r="20" spans="2:13" x14ac:dyDescent="0.2">
      <c r="B20" s="54" t="s">
        <v>75</v>
      </c>
    </row>
    <row r="21" spans="2:13" x14ac:dyDescent="0.2">
      <c r="B21" s="54" t="s">
        <v>76</v>
      </c>
    </row>
  </sheetData>
  <mergeCells count="6">
    <mergeCell ref="B5:B6"/>
    <mergeCell ref="C5:G5"/>
    <mergeCell ref="H5:H6"/>
    <mergeCell ref="B15:B16"/>
    <mergeCell ref="C15:G15"/>
    <mergeCell ref="H15:H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2"/>
  <sheetViews>
    <sheetView showGridLines="0" workbookViewId="0"/>
  </sheetViews>
  <sheetFormatPr defaultRowHeight="12.75" x14ac:dyDescent="0.2"/>
  <cols>
    <col min="1" max="1" width="5.7109375" style="14" customWidth="1"/>
    <col min="2" max="2" width="20.28515625" style="14" customWidth="1"/>
    <col min="3" max="3" width="13" style="14" customWidth="1"/>
    <col min="4" max="5" width="14.5703125" style="14" customWidth="1"/>
    <col min="6" max="6" width="16.85546875" style="14" customWidth="1"/>
    <col min="7" max="7" width="17.28515625" style="14" customWidth="1"/>
    <col min="8" max="8" width="12.5703125" style="14" customWidth="1"/>
    <col min="9" max="16384" width="9.140625" style="14"/>
  </cols>
  <sheetData>
    <row r="1" spans="1:9" x14ac:dyDescent="0.2">
      <c r="A1" s="65"/>
    </row>
    <row r="2" spans="1:9" ht="18.75" x14ac:dyDescent="0.3">
      <c r="B2" s="30" t="s">
        <v>253</v>
      </c>
    </row>
    <row r="3" spans="1:9" ht="18.75" x14ac:dyDescent="0.3">
      <c r="B3" s="31" t="s">
        <v>24</v>
      </c>
    </row>
    <row r="4" spans="1:9" x14ac:dyDescent="0.2">
      <c r="B4" s="22"/>
    </row>
    <row r="5" spans="1:9" ht="12.75" customHeight="1" x14ac:dyDescent="0.2">
      <c r="B5" s="509" t="s">
        <v>12</v>
      </c>
      <c r="C5" s="498" t="s">
        <v>85</v>
      </c>
      <c r="D5" s="499"/>
      <c r="E5" s="499"/>
      <c r="F5" s="499"/>
      <c r="G5" s="499"/>
      <c r="H5" s="469" t="s">
        <v>171</v>
      </c>
      <c r="I5" s="24"/>
    </row>
    <row r="6" spans="1:9" ht="40.5" customHeight="1" x14ac:dyDescent="0.2">
      <c r="B6" s="510"/>
      <c r="C6" s="69" t="s">
        <v>166</v>
      </c>
      <c r="D6" s="19" t="s">
        <v>167</v>
      </c>
      <c r="E6" s="19" t="s">
        <v>168</v>
      </c>
      <c r="F6" s="19" t="s">
        <v>169</v>
      </c>
      <c r="G6" s="19" t="s">
        <v>170</v>
      </c>
      <c r="H6" s="495"/>
    </row>
    <row r="7" spans="1:9" ht="28.5" customHeight="1" x14ac:dyDescent="0.2">
      <c r="B7" s="40" t="s">
        <v>82</v>
      </c>
      <c r="C7" s="70">
        <v>0</v>
      </c>
      <c r="D7" s="327">
        <v>25.966000000000001</v>
      </c>
      <c r="E7" s="327">
        <v>126.1215</v>
      </c>
      <c r="F7" s="327">
        <v>11.73076</v>
      </c>
      <c r="G7" s="73">
        <v>0</v>
      </c>
      <c r="H7" s="42">
        <f>SUM(C7:G7)</f>
        <v>163.81826000000001</v>
      </c>
    </row>
    <row r="8" spans="1:9" ht="25.5" x14ac:dyDescent="0.2">
      <c r="B8" s="41" t="s">
        <v>83</v>
      </c>
      <c r="C8" s="452">
        <v>14.7</v>
      </c>
      <c r="D8" s="327">
        <v>48.866840000000003</v>
      </c>
      <c r="E8" s="327">
        <v>68.015000000000001</v>
      </c>
      <c r="F8" s="327">
        <v>59.2</v>
      </c>
      <c r="G8" s="73">
        <v>0</v>
      </c>
      <c r="H8" s="42">
        <f>SUM(C8:G8)</f>
        <v>190.78183999999999</v>
      </c>
    </row>
    <row r="9" spans="1:9" ht="33.75" customHeight="1" x14ac:dyDescent="0.2">
      <c r="B9" s="45" t="s">
        <v>91</v>
      </c>
      <c r="C9" s="74">
        <v>0</v>
      </c>
      <c r="D9" s="73">
        <v>0</v>
      </c>
      <c r="E9" s="73">
        <v>0</v>
      </c>
      <c r="F9" s="73">
        <v>0</v>
      </c>
      <c r="G9" s="73">
        <v>0</v>
      </c>
      <c r="H9" s="42">
        <f>SUM(C9:G9)</f>
        <v>0</v>
      </c>
    </row>
    <row r="10" spans="1:9" ht="21" customHeight="1" x14ac:dyDescent="0.2">
      <c r="B10" s="43" t="s">
        <v>34</v>
      </c>
      <c r="C10" s="460">
        <f>+C8+C7+C9</f>
        <v>14.7</v>
      </c>
      <c r="D10" s="458">
        <f>+D8+D7+D9</f>
        <v>74.832840000000004</v>
      </c>
      <c r="E10" s="458">
        <f>+E8+E7+E9</f>
        <v>194.13650000000001</v>
      </c>
      <c r="F10" s="458">
        <f t="shared" ref="F10" si="0">+F8+F7+F9</f>
        <v>70.930760000000006</v>
      </c>
      <c r="G10" s="44">
        <f>+G8+G7+G9</f>
        <v>0</v>
      </c>
      <c r="H10" s="46">
        <f>+H8+H7+H9</f>
        <v>354.6001</v>
      </c>
    </row>
    <row r="12" spans="1:9" x14ac:dyDescent="0.2">
      <c r="B12" s="14" t="s">
        <v>84</v>
      </c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1"/>
  <sheetViews>
    <sheetView showGridLines="0" workbookViewId="0"/>
  </sheetViews>
  <sheetFormatPr defaultRowHeight="12.75" x14ac:dyDescent="0.2"/>
  <cols>
    <col min="1" max="1" width="3.5703125" style="377" customWidth="1"/>
    <col min="2" max="2" width="9.140625" style="377"/>
    <col min="3" max="3" width="47.85546875" style="377" customWidth="1"/>
    <col min="4" max="4" width="18.28515625" style="377" customWidth="1"/>
    <col min="5" max="6" width="16.28515625" style="377" customWidth="1"/>
    <col min="7" max="7" width="13.5703125" style="377" customWidth="1"/>
    <col min="8" max="8" width="11.42578125" style="377" customWidth="1"/>
    <col min="9" max="9" width="12.140625" style="377" customWidth="1"/>
    <col min="10" max="16384" width="9.140625" style="377"/>
  </cols>
  <sheetData>
    <row r="1" spans="1:10" x14ac:dyDescent="0.2">
      <c r="A1" s="286"/>
    </row>
    <row r="2" spans="1:10" ht="18.75" x14ac:dyDescent="0.2">
      <c r="B2" s="57" t="s">
        <v>254</v>
      </c>
      <c r="C2" s="378"/>
      <c r="D2" s="378"/>
      <c r="E2" s="378"/>
      <c r="F2" s="378"/>
      <c r="G2" s="378"/>
      <c r="H2" s="378"/>
      <c r="I2" s="378"/>
      <c r="J2" s="378"/>
    </row>
    <row r="3" spans="1:10" x14ac:dyDescent="0.2">
      <c r="B3" s="379"/>
      <c r="C3" s="378"/>
      <c r="D3" s="378"/>
      <c r="E3" s="378"/>
      <c r="F3" s="378"/>
      <c r="G3" s="378"/>
      <c r="H3" s="378"/>
      <c r="I3" s="378"/>
      <c r="J3" s="378"/>
    </row>
    <row r="4" spans="1:10" ht="47.25" customHeight="1" x14ac:dyDescent="0.2">
      <c r="B4" s="66" t="s">
        <v>92</v>
      </c>
      <c r="C4" s="67" t="s">
        <v>93</v>
      </c>
      <c r="D4" s="61" t="s">
        <v>166</v>
      </c>
      <c r="E4" s="62" t="s">
        <v>167</v>
      </c>
      <c r="F4" s="62" t="s">
        <v>168</v>
      </c>
      <c r="G4" s="62" t="s">
        <v>169</v>
      </c>
      <c r="H4" s="63" t="s">
        <v>170</v>
      </c>
      <c r="I4" s="64" t="s">
        <v>171</v>
      </c>
      <c r="J4" s="380"/>
    </row>
    <row r="5" spans="1:10" x14ac:dyDescent="0.2">
      <c r="B5" s="381" t="s">
        <v>94</v>
      </c>
      <c r="C5" s="382" t="s">
        <v>95</v>
      </c>
      <c r="D5" s="268">
        <v>2.0979999999999999</v>
      </c>
      <c r="E5" s="267">
        <v>3.2</v>
      </c>
      <c r="F5" s="269" t="s">
        <v>226</v>
      </c>
      <c r="G5" s="267">
        <v>24.247</v>
      </c>
      <c r="H5" s="267">
        <v>147.22899999999998</v>
      </c>
      <c r="I5" s="235">
        <f>SUM(D5:H5)</f>
        <v>176.774</v>
      </c>
      <c r="J5" s="378"/>
    </row>
    <row r="6" spans="1:10" x14ac:dyDescent="0.2">
      <c r="B6" s="383" t="s">
        <v>96</v>
      </c>
      <c r="C6" s="384" t="s">
        <v>97</v>
      </c>
      <c r="D6" s="268">
        <v>3.5319999999999996</v>
      </c>
      <c r="E6" s="269" t="s">
        <v>226</v>
      </c>
      <c r="F6" s="267">
        <v>3.58325</v>
      </c>
      <c r="G6" s="267">
        <v>1.006</v>
      </c>
      <c r="H6" s="267">
        <v>45.295500000000004</v>
      </c>
      <c r="I6" s="235">
        <f t="shared" ref="I6:I24" si="0">SUM(D6:H6)</f>
        <v>53.416750000000008</v>
      </c>
      <c r="J6" s="378"/>
    </row>
    <row r="7" spans="1:10" x14ac:dyDescent="0.2">
      <c r="B7" s="383" t="s">
        <v>98</v>
      </c>
      <c r="C7" s="384" t="s">
        <v>99</v>
      </c>
      <c r="D7" s="268">
        <v>22.292819999999999</v>
      </c>
      <c r="E7" s="269">
        <v>2.98</v>
      </c>
      <c r="F7" s="267">
        <v>4.157</v>
      </c>
      <c r="G7" s="267">
        <v>45.08</v>
      </c>
      <c r="H7" s="267">
        <v>15.68</v>
      </c>
      <c r="I7" s="235">
        <f t="shared" si="0"/>
        <v>90.189819999999997</v>
      </c>
      <c r="J7" s="378"/>
    </row>
    <row r="8" spans="1:10" x14ac:dyDescent="0.2">
      <c r="B8" s="383" t="s">
        <v>100</v>
      </c>
      <c r="C8" s="384" t="s">
        <v>101</v>
      </c>
      <c r="D8" s="268">
        <v>3.7080699999999998</v>
      </c>
      <c r="E8" s="269">
        <v>0.56000000000000005</v>
      </c>
      <c r="F8" s="267">
        <v>60.921000000000006</v>
      </c>
      <c r="G8" s="267">
        <v>0.13</v>
      </c>
      <c r="H8" s="267">
        <v>2.2469999999999999</v>
      </c>
      <c r="I8" s="235">
        <f t="shared" si="0"/>
        <v>67.566069999999996</v>
      </c>
      <c r="J8" s="378"/>
    </row>
    <row r="9" spans="1:10" x14ac:dyDescent="0.2">
      <c r="B9" s="383" t="s">
        <v>102</v>
      </c>
      <c r="C9" s="384" t="s">
        <v>103</v>
      </c>
      <c r="D9" s="268">
        <v>1640.2285999999999</v>
      </c>
      <c r="E9" s="267">
        <v>1.55</v>
      </c>
      <c r="F9" s="267">
        <v>4.8</v>
      </c>
      <c r="G9" s="267">
        <v>62.35</v>
      </c>
      <c r="H9" s="267">
        <v>41.573999999999998</v>
      </c>
      <c r="I9" s="235">
        <f t="shared" si="0"/>
        <v>1750.5025999999998</v>
      </c>
      <c r="J9" s="378"/>
    </row>
    <row r="10" spans="1:10" x14ac:dyDescent="0.2">
      <c r="B10" s="383" t="s">
        <v>104</v>
      </c>
      <c r="C10" s="384" t="s">
        <v>105</v>
      </c>
      <c r="D10" s="268">
        <v>4234.2084000000004</v>
      </c>
      <c r="E10" s="267">
        <v>678.25600000000009</v>
      </c>
      <c r="F10" s="267">
        <v>1404.7541000000001</v>
      </c>
      <c r="G10" s="267">
        <v>1368.2766399999996</v>
      </c>
      <c r="H10" s="267">
        <v>7549.192250000001</v>
      </c>
      <c r="I10" s="235">
        <f t="shared" si="0"/>
        <v>15234.687390000003</v>
      </c>
      <c r="J10" s="378"/>
    </row>
    <row r="11" spans="1:10" x14ac:dyDescent="0.2">
      <c r="B11" s="383" t="s">
        <v>106</v>
      </c>
      <c r="C11" s="384" t="s">
        <v>107</v>
      </c>
      <c r="D11" s="268">
        <v>7084.6523500000021</v>
      </c>
      <c r="E11" s="267">
        <v>2384.6650600000003</v>
      </c>
      <c r="F11" s="267">
        <v>3148.9047300000002</v>
      </c>
      <c r="G11" s="267">
        <v>4180.7032199999994</v>
      </c>
      <c r="H11" s="267">
        <v>112852.65950000001</v>
      </c>
      <c r="I11" s="235">
        <f t="shared" si="0"/>
        <v>129651.58486</v>
      </c>
      <c r="J11" s="378"/>
    </row>
    <row r="12" spans="1:10" x14ac:dyDescent="0.2">
      <c r="B12" s="383" t="s">
        <v>108</v>
      </c>
      <c r="C12" s="384" t="s">
        <v>109</v>
      </c>
      <c r="D12" s="268">
        <v>3030.7880500000001</v>
      </c>
      <c r="E12" s="267">
        <v>523.50363000000004</v>
      </c>
      <c r="F12" s="267">
        <v>3458.433050000001</v>
      </c>
      <c r="G12" s="267">
        <v>4547.9890300000006</v>
      </c>
      <c r="H12" s="267">
        <v>3935.7739100000008</v>
      </c>
      <c r="I12" s="235">
        <f t="shared" si="0"/>
        <v>15496.487670000002</v>
      </c>
      <c r="J12" s="378"/>
    </row>
    <row r="13" spans="1:10" x14ac:dyDescent="0.2">
      <c r="B13" s="383" t="s">
        <v>110</v>
      </c>
      <c r="C13" s="384" t="s">
        <v>111</v>
      </c>
      <c r="D13" s="268">
        <v>86.868900000000039</v>
      </c>
      <c r="E13" s="267">
        <v>30.895</v>
      </c>
      <c r="F13" s="267">
        <v>163.77179999999998</v>
      </c>
      <c r="G13" s="267">
        <v>77.691799999999986</v>
      </c>
      <c r="H13" s="267">
        <v>354.91</v>
      </c>
      <c r="I13" s="235">
        <f t="shared" si="0"/>
        <v>714.13750000000005</v>
      </c>
      <c r="J13" s="378"/>
    </row>
    <row r="14" spans="1:10" x14ac:dyDescent="0.2">
      <c r="B14" s="383" t="s">
        <v>112</v>
      </c>
      <c r="C14" s="384" t="s">
        <v>113</v>
      </c>
      <c r="D14" s="268">
        <v>1470.0942599999998</v>
      </c>
      <c r="E14" s="267">
        <v>1.964</v>
      </c>
      <c r="F14" s="267">
        <v>12522.217700000001</v>
      </c>
      <c r="G14" s="267">
        <v>125.81813</v>
      </c>
      <c r="H14" s="267">
        <v>479.99149999999997</v>
      </c>
      <c r="I14" s="235">
        <f t="shared" si="0"/>
        <v>14600.085590000001</v>
      </c>
      <c r="J14" s="378"/>
    </row>
    <row r="15" spans="1:10" x14ac:dyDescent="0.2">
      <c r="B15" s="383" t="s">
        <v>114</v>
      </c>
      <c r="C15" s="384" t="s">
        <v>115</v>
      </c>
      <c r="D15" s="268">
        <v>3422.9904000000001</v>
      </c>
      <c r="E15" s="267">
        <v>39.655999999999999</v>
      </c>
      <c r="F15" s="267">
        <v>1889.0231799999999</v>
      </c>
      <c r="G15" s="267">
        <v>3470.6898599999995</v>
      </c>
      <c r="H15" s="267">
        <v>2181.8123600000004</v>
      </c>
      <c r="I15" s="235">
        <f t="shared" si="0"/>
        <v>11004.1718</v>
      </c>
      <c r="J15" s="378"/>
    </row>
    <row r="16" spans="1:10" x14ac:dyDescent="0.2">
      <c r="B16" s="383" t="s">
        <v>116</v>
      </c>
      <c r="C16" s="384" t="s">
        <v>117</v>
      </c>
      <c r="D16" s="268">
        <v>457.41910999999999</v>
      </c>
      <c r="E16" s="267">
        <v>128.30100000000002</v>
      </c>
      <c r="F16" s="267">
        <v>852.49899999999991</v>
      </c>
      <c r="G16" s="267">
        <v>1215.5184999999997</v>
      </c>
      <c r="H16" s="267">
        <v>569.15530000000001</v>
      </c>
      <c r="I16" s="235">
        <f t="shared" si="0"/>
        <v>3222.8929099999996</v>
      </c>
      <c r="J16" s="378"/>
    </row>
    <row r="17" spans="2:10" x14ac:dyDescent="0.2">
      <c r="B17" s="383" t="s">
        <v>118</v>
      </c>
      <c r="C17" s="384" t="s">
        <v>119</v>
      </c>
      <c r="D17" s="268">
        <v>15352.49661</v>
      </c>
      <c r="E17" s="267">
        <v>4307.8874800000012</v>
      </c>
      <c r="F17" s="267">
        <v>20089.317910000005</v>
      </c>
      <c r="G17" s="267">
        <v>12876.11622</v>
      </c>
      <c r="H17" s="267">
        <v>19293.816939999993</v>
      </c>
      <c r="I17" s="235">
        <f t="shared" si="0"/>
        <v>71919.635159999991</v>
      </c>
      <c r="J17" s="378"/>
    </row>
    <row r="18" spans="2:10" x14ac:dyDescent="0.2">
      <c r="B18" s="383" t="s">
        <v>120</v>
      </c>
      <c r="C18" s="384" t="s">
        <v>121</v>
      </c>
      <c r="D18" s="268">
        <v>481.03013999999996</v>
      </c>
      <c r="E18" s="267">
        <v>29.219900000000003</v>
      </c>
      <c r="F18" s="267">
        <v>1898.5936000000004</v>
      </c>
      <c r="G18" s="267">
        <v>612.75358999999969</v>
      </c>
      <c r="H18" s="267">
        <v>677.87969999999996</v>
      </c>
      <c r="I18" s="235">
        <f t="shared" si="0"/>
        <v>3699.4769300000003</v>
      </c>
      <c r="J18" s="378"/>
    </row>
    <row r="19" spans="2:10" x14ac:dyDescent="0.2">
      <c r="B19" s="383" t="s">
        <v>122</v>
      </c>
      <c r="C19" s="384" t="s">
        <v>123</v>
      </c>
      <c r="D19" s="268">
        <v>3658.5563499999998</v>
      </c>
      <c r="E19" s="267">
        <v>522.11856000000012</v>
      </c>
      <c r="F19" s="267">
        <v>5583.72217</v>
      </c>
      <c r="G19" s="267">
        <v>3088.10851</v>
      </c>
      <c r="H19" s="267">
        <v>4439.8239100000001</v>
      </c>
      <c r="I19" s="235">
        <f t="shared" si="0"/>
        <v>17292.3295</v>
      </c>
      <c r="J19" s="378"/>
    </row>
    <row r="20" spans="2:10" x14ac:dyDescent="0.2">
      <c r="B20" s="383" t="s">
        <v>124</v>
      </c>
      <c r="C20" s="384" t="s">
        <v>125</v>
      </c>
      <c r="D20" s="268">
        <v>17114.728679999989</v>
      </c>
      <c r="E20" s="267">
        <v>2093.9322800000009</v>
      </c>
      <c r="F20" s="267">
        <v>21510.391049999998</v>
      </c>
      <c r="G20" s="267">
        <v>13664.718860000001</v>
      </c>
      <c r="H20" s="267">
        <v>17716.853069999997</v>
      </c>
      <c r="I20" s="235">
        <f t="shared" si="0"/>
        <v>72100.62393999999</v>
      </c>
      <c r="J20" s="378"/>
    </row>
    <row r="21" spans="2:10" x14ac:dyDescent="0.2">
      <c r="B21" s="383" t="s">
        <v>126</v>
      </c>
      <c r="C21" s="384" t="s">
        <v>127</v>
      </c>
      <c r="D21" s="268">
        <v>16093.77925</v>
      </c>
      <c r="E21" s="267">
        <v>7617.3853400000007</v>
      </c>
      <c r="F21" s="267">
        <v>19415.295080000007</v>
      </c>
      <c r="G21" s="267">
        <v>12825.407000000003</v>
      </c>
      <c r="H21" s="267">
        <v>11563.454310000003</v>
      </c>
      <c r="I21" s="235">
        <f t="shared" si="0"/>
        <v>67515.320980000019</v>
      </c>
      <c r="J21" s="378"/>
    </row>
    <row r="22" spans="2:10" x14ac:dyDescent="0.2">
      <c r="B22" s="383" t="s">
        <v>128</v>
      </c>
      <c r="C22" s="384" t="s">
        <v>129</v>
      </c>
      <c r="D22" s="268">
        <v>2606.7803299999873</v>
      </c>
      <c r="E22" s="267">
        <v>1168.3750700000001</v>
      </c>
      <c r="F22" s="267">
        <v>8463.9548599999944</v>
      </c>
      <c r="G22" s="267">
        <v>2927.815959999999</v>
      </c>
      <c r="H22" s="267">
        <v>6534.1055100000385</v>
      </c>
      <c r="I22" s="235">
        <f t="shared" si="0"/>
        <v>21701.031730000017</v>
      </c>
      <c r="J22" s="378"/>
    </row>
    <row r="23" spans="2:10" x14ac:dyDescent="0.2">
      <c r="B23" s="383" t="s">
        <v>130</v>
      </c>
      <c r="C23" s="384" t="s">
        <v>131</v>
      </c>
      <c r="D23" s="268">
        <v>5342.09674</v>
      </c>
      <c r="E23" s="267">
        <v>1726.6341999999997</v>
      </c>
      <c r="F23" s="267">
        <v>18981.82807</v>
      </c>
      <c r="G23" s="267">
        <v>61426.682549999998</v>
      </c>
      <c r="H23" s="267">
        <v>45219.500009999989</v>
      </c>
      <c r="I23" s="235">
        <f t="shared" si="0"/>
        <v>132696.74156999998</v>
      </c>
      <c r="J23" s="378"/>
    </row>
    <row r="24" spans="2:10" x14ac:dyDescent="0.2">
      <c r="B24" s="385" t="s">
        <v>132</v>
      </c>
      <c r="C24" s="386" t="s">
        <v>133</v>
      </c>
      <c r="D24" s="371">
        <v>9137.9900600000074</v>
      </c>
      <c r="E24" s="267">
        <v>2526.6218300000005</v>
      </c>
      <c r="F24" s="267">
        <v>13068.479979999996</v>
      </c>
      <c r="G24" s="267">
        <v>13728.85499</v>
      </c>
      <c r="H24" s="267">
        <v>24811.529070000004</v>
      </c>
      <c r="I24" s="235">
        <f t="shared" si="0"/>
        <v>63273.475930000008</v>
      </c>
      <c r="J24" s="378"/>
    </row>
    <row r="25" spans="2:10" x14ac:dyDescent="0.2">
      <c r="B25" s="387" t="s">
        <v>134</v>
      </c>
      <c r="C25" s="388"/>
      <c r="D25" s="389">
        <f>SUM(D5:D24)</f>
        <v>91246.33911999999</v>
      </c>
      <c r="E25" s="390">
        <f t="shared" ref="E25:I25" si="1">SUM(E5:E24)</f>
        <v>23787.705350000007</v>
      </c>
      <c r="F25" s="390">
        <f t="shared" si="1"/>
        <v>132524.64753000002</v>
      </c>
      <c r="G25" s="390">
        <f t="shared" si="1"/>
        <v>136269.95785999999</v>
      </c>
      <c r="H25" s="391">
        <f t="shared" si="1"/>
        <v>258432.48284000001</v>
      </c>
      <c r="I25" s="392">
        <f t="shared" si="1"/>
        <v>642261.13269999996</v>
      </c>
      <c r="J25" s="378"/>
    </row>
    <row r="26" spans="2:10" x14ac:dyDescent="0.2">
      <c r="B26" s="393"/>
      <c r="C26" s="378"/>
      <c r="D26" s="378"/>
      <c r="E26" s="378"/>
      <c r="F26" s="378"/>
      <c r="G26" s="378"/>
      <c r="H26" s="378"/>
      <c r="I26" s="378"/>
      <c r="J26" s="378"/>
    </row>
    <row r="27" spans="2:10" x14ac:dyDescent="0.2">
      <c r="B27" s="296" t="s">
        <v>135</v>
      </c>
      <c r="C27" s="378"/>
      <c r="D27" s="269"/>
      <c r="E27" s="378"/>
      <c r="F27" s="378"/>
      <c r="G27" s="378"/>
      <c r="H27" s="378"/>
      <c r="I27" s="378"/>
      <c r="J27" s="378"/>
    </row>
    <row r="28" spans="2:10" x14ac:dyDescent="0.2">
      <c r="B28" s="299" t="s">
        <v>136</v>
      </c>
      <c r="C28" s="378"/>
      <c r="D28" s="378"/>
      <c r="E28" s="378"/>
      <c r="F28" s="378"/>
      <c r="G28" s="378"/>
      <c r="H28" s="378"/>
      <c r="I28" s="378"/>
      <c r="J28" s="378"/>
    </row>
    <row r="29" spans="2:10" x14ac:dyDescent="0.2">
      <c r="B29" s="299" t="s">
        <v>137</v>
      </c>
      <c r="C29" s="378"/>
      <c r="D29" s="378"/>
      <c r="E29" s="378"/>
      <c r="F29" s="378"/>
      <c r="G29" s="378"/>
      <c r="H29" s="378"/>
      <c r="I29" s="378"/>
      <c r="J29" s="378"/>
    </row>
    <row r="30" spans="2:10" x14ac:dyDescent="0.2">
      <c r="B30" s="394" t="s">
        <v>138</v>
      </c>
      <c r="C30" s="378"/>
      <c r="D30" s="378"/>
      <c r="E30" s="378"/>
      <c r="F30" s="378"/>
      <c r="G30" s="378"/>
      <c r="H30" s="378"/>
      <c r="I30" s="378"/>
      <c r="J30" s="378"/>
    </row>
    <row r="33" spans="2:12" ht="18.75" x14ac:dyDescent="0.2">
      <c r="B33" s="57" t="s">
        <v>255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</row>
    <row r="34" spans="2:12" x14ac:dyDescent="0.2"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</row>
    <row r="35" spans="2:12" ht="47.25" customHeight="1" x14ac:dyDescent="0.2">
      <c r="B35" s="66" t="s">
        <v>92</v>
      </c>
      <c r="C35" s="67" t="s">
        <v>93</v>
      </c>
      <c r="D35" s="61" t="s">
        <v>166</v>
      </c>
      <c r="E35" s="62" t="s">
        <v>167</v>
      </c>
      <c r="F35" s="62" t="s">
        <v>168</v>
      </c>
      <c r="G35" s="62" t="s">
        <v>169</v>
      </c>
      <c r="H35" s="63" t="s">
        <v>170</v>
      </c>
      <c r="I35" s="64" t="s">
        <v>171</v>
      </c>
      <c r="J35" s="395"/>
      <c r="K35" s="395"/>
      <c r="L35" s="395"/>
    </row>
    <row r="36" spans="2:12" x14ac:dyDescent="0.2">
      <c r="B36" s="396" t="s">
        <v>94</v>
      </c>
      <c r="C36" s="397" t="s">
        <v>95</v>
      </c>
      <c r="D36" s="70">
        <v>3.181</v>
      </c>
      <c r="E36" s="269" t="s">
        <v>226</v>
      </c>
      <c r="F36" s="209">
        <v>24292.484999999997</v>
      </c>
      <c r="G36" s="209">
        <v>162.52699999999999</v>
      </c>
      <c r="H36" s="210">
        <v>181.71250999999998</v>
      </c>
      <c r="I36" s="237">
        <f>SUM(D36:H36)</f>
        <v>24639.905509999997</v>
      </c>
      <c r="J36" s="378"/>
      <c r="K36" s="378"/>
      <c r="L36" s="378"/>
    </row>
    <row r="37" spans="2:12" x14ac:dyDescent="0.2">
      <c r="B37" s="396" t="s">
        <v>96</v>
      </c>
      <c r="C37" s="397" t="s">
        <v>97</v>
      </c>
      <c r="D37" s="203">
        <v>118.672</v>
      </c>
      <c r="E37" s="269" t="s">
        <v>226</v>
      </c>
      <c r="F37" s="212">
        <v>2.335</v>
      </c>
      <c r="G37" s="212">
        <v>1.04</v>
      </c>
      <c r="H37" s="213">
        <v>73.157410000000013</v>
      </c>
      <c r="I37" s="237">
        <f t="shared" ref="I37:I55" si="2">SUM(D37:H37)</f>
        <v>195.20441</v>
      </c>
      <c r="J37" s="378"/>
      <c r="K37" s="378"/>
      <c r="L37" s="378"/>
    </row>
    <row r="38" spans="2:12" x14ac:dyDescent="0.2">
      <c r="B38" s="396" t="s">
        <v>98</v>
      </c>
      <c r="C38" s="397" t="s">
        <v>99</v>
      </c>
      <c r="D38" s="203">
        <v>35.6</v>
      </c>
      <c r="E38" s="269" t="s">
        <v>226</v>
      </c>
      <c r="F38" s="212">
        <v>57.112999999999992</v>
      </c>
      <c r="G38" s="212">
        <v>0.8</v>
      </c>
      <c r="H38" s="213">
        <v>20.19782</v>
      </c>
      <c r="I38" s="237">
        <f t="shared" si="2"/>
        <v>113.71081999999998</v>
      </c>
      <c r="J38" s="378"/>
      <c r="K38" s="378"/>
      <c r="L38" s="378"/>
    </row>
    <row r="39" spans="2:12" x14ac:dyDescent="0.2">
      <c r="B39" s="396" t="s">
        <v>100</v>
      </c>
      <c r="C39" s="397" t="s">
        <v>101</v>
      </c>
      <c r="D39" s="203">
        <v>24.13</v>
      </c>
      <c r="E39" s="269" t="s">
        <v>226</v>
      </c>
      <c r="F39" s="212">
        <v>0.45100000000000001</v>
      </c>
      <c r="G39" s="212">
        <v>34.75</v>
      </c>
      <c r="H39" s="213">
        <v>31.12257</v>
      </c>
      <c r="I39" s="237">
        <f t="shared" si="2"/>
        <v>90.453569999999999</v>
      </c>
      <c r="J39" s="378"/>
      <c r="K39" s="378"/>
      <c r="L39" s="378"/>
    </row>
    <row r="40" spans="2:12" x14ac:dyDescent="0.2">
      <c r="B40" s="396" t="s">
        <v>102</v>
      </c>
      <c r="C40" s="397" t="s">
        <v>103</v>
      </c>
      <c r="D40" s="203">
        <v>2566.5589999999997</v>
      </c>
      <c r="E40" s="269" t="s">
        <v>226</v>
      </c>
      <c r="F40" s="212">
        <v>66.045000000000016</v>
      </c>
      <c r="G40" s="212">
        <v>542.59799999999996</v>
      </c>
      <c r="H40" s="213">
        <v>354.65875</v>
      </c>
      <c r="I40" s="237">
        <f t="shared" si="2"/>
        <v>3529.8607499999998</v>
      </c>
      <c r="J40" s="378"/>
      <c r="K40" s="378"/>
      <c r="L40" s="378"/>
    </row>
    <row r="41" spans="2:12" x14ac:dyDescent="0.2">
      <c r="B41" s="396" t="s">
        <v>104</v>
      </c>
      <c r="C41" s="397" t="s">
        <v>105</v>
      </c>
      <c r="D41" s="203">
        <v>2270.112999999998</v>
      </c>
      <c r="E41" s="212">
        <v>22.332000000000001</v>
      </c>
      <c r="F41" s="212">
        <v>10383.45709</v>
      </c>
      <c r="G41" s="212">
        <v>2665.9759999999997</v>
      </c>
      <c r="H41" s="213">
        <v>9831.8866500000004</v>
      </c>
      <c r="I41" s="237">
        <f t="shared" si="2"/>
        <v>25173.764739999999</v>
      </c>
      <c r="J41" s="378"/>
      <c r="K41" s="378"/>
      <c r="L41" s="378"/>
    </row>
    <row r="42" spans="2:12" x14ac:dyDescent="0.2">
      <c r="B42" s="396" t="s">
        <v>106</v>
      </c>
      <c r="C42" s="397" t="s">
        <v>107</v>
      </c>
      <c r="D42" s="203">
        <v>47490.574079999991</v>
      </c>
      <c r="E42" s="212">
        <v>2E-3</v>
      </c>
      <c r="F42" s="212">
        <v>4681.1022999999996</v>
      </c>
      <c r="G42" s="212">
        <v>30026.348000000013</v>
      </c>
      <c r="H42" s="213">
        <v>35161.462550000011</v>
      </c>
      <c r="I42" s="237">
        <f t="shared" si="2"/>
        <v>117359.48893000001</v>
      </c>
      <c r="J42" s="378"/>
      <c r="K42" s="378"/>
      <c r="L42" s="378"/>
    </row>
    <row r="43" spans="2:12" x14ac:dyDescent="0.2">
      <c r="B43" s="396" t="s">
        <v>108</v>
      </c>
      <c r="C43" s="397" t="s">
        <v>109</v>
      </c>
      <c r="D43" s="203">
        <v>3680.0287500000004</v>
      </c>
      <c r="E43" s="212">
        <v>8.7124999999999986</v>
      </c>
      <c r="F43" s="212">
        <v>2659.7768300000007</v>
      </c>
      <c r="G43" s="212">
        <v>8511.283999999996</v>
      </c>
      <c r="H43" s="213">
        <v>10641.866369999998</v>
      </c>
      <c r="I43" s="237">
        <f t="shared" si="2"/>
        <v>25501.668449999997</v>
      </c>
      <c r="J43" s="378"/>
      <c r="K43" s="378"/>
      <c r="L43" s="378"/>
    </row>
    <row r="44" spans="2:12" x14ac:dyDescent="0.2">
      <c r="B44" s="396" t="s">
        <v>110</v>
      </c>
      <c r="C44" s="397" t="s">
        <v>111</v>
      </c>
      <c r="D44" s="203">
        <v>1021.7308000000002</v>
      </c>
      <c r="E44" s="212">
        <v>19.995000000000001</v>
      </c>
      <c r="F44" s="212">
        <v>1395.6096000000005</v>
      </c>
      <c r="G44" s="212">
        <v>32.445</v>
      </c>
      <c r="H44" s="213">
        <v>1606.7834800000001</v>
      </c>
      <c r="I44" s="237">
        <f t="shared" si="2"/>
        <v>4076.5638800000011</v>
      </c>
      <c r="J44" s="378"/>
      <c r="K44" s="378"/>
      <c r="L44" s="378"/>
    </row>
    <row r="45" spans="2:12" x14ac:dyDescent="0.2">
      <c r="B45" s="396" t="s">
        <v>112</v>
      </c>
      <c r="C45" s="397" t="s">
        <v>113</v>
      </c>
      <c r="D45" s="203">
        <v>7288.045000000001</v>
      </c>
      <c r="E45" s="212">
        <v>6909.26</v>
      </c>
      <c r="F45" s="212">
        <v>2004.3324999999998</v>
      </c>
      <c r="G45" s="212">
        <v>4942.6789999999992</v>
      </c>
      <c r="H45" s="213">
        <v>102.84826</v>
      </c>
      <c r="I45" s="237">
        <f t="shared" si="2"/>
        <v>21247.16476</v>
      </c>
      <c r="J45" s="378"/>
      <c r="K45" s="378"/>
      <c r="L45" s="378"/>
    </row>
    <row r="46" spans="2:12" x14ac:dyDescent="0.2">
      <c r="B46" s="396" t="s">
        <v>114</v>
      </c>
      <c r="C46" s="397" t="s">
        <v>115</v>
      </c>
      <c r="D46" s="203">
        <v>966.56977999999947</v>
      </c>
      <c r="E46" s="212">
        <v>5.2000000000000005E-2</v>
      </c>
      <c r="F46" s="212">
        <v>6972.6449499999999</v>
      </c>
      <c r="G46" s="212">
        <v>452.95499999999998</v>
      </c>
      <c r="H46" s="213">
        <v>10336.704519999996</v>
      </c>
      <c r="I46" s="237">
        <f t="shared" si="2"/>
        <v>18728.926249999997</v>
      </c>
      <c r="J46" s="378"/>
      <c r="K46" s="378"/>
      <c r="L46" s="378"/>
    </row>
    <row r="47" spans="2:12" x14ac:dyDescent="0.2">
      <c r="B47" s="396" t="s">
        <v>116</v>
      </c>
      <c r="C47" s="397" t="s">
        <v>117</v>
      </c>
      <c r="D47" s="203">
        <v>173.95608000000004</v>
      </c>
      <c r="E47" s="212">
        <v>72.05</v>
      </c>
      <c r="F47" s="212">
        <v>623.35663000000011</v>
      </c>
      <c r="G47" s="212">
        <v>1295.5929999999998</v>
      </c>
      <c r="H47" s="213">
        <v>2925.4576299999999</v>
      </c>
      <c r="I47" s="237">
        <f t="shared" si="2"/>
        <v>5090.4133400000001</v>
      </c>
      <c r="J47" s="378"/>
      <c r="K47" s="378"/>
      <c r="L47" s="378"/>
    </row>
    <row r="48" spans="2:12" x14ac:dyDescent="0.2">
      <c r="B48" s="396" t="s">
        <v>118</v>
      </c>
      <c r="C48" s="397" t="s">
        <v>119</v>
      </c>
      <c r="D48" s="203">
        <v>14119.366309999996</v>
      </c>
      <c r="E48" s="212">
        <v>11042.390000000001</v>
      </c>
      <c r="F48" s="212">
        <v>25716.048019999991</v>
      </c>
      <c r="G48" s="212">
        <v>8062.5711300000021</v>
      </c>
      <c r="H48" s="213">
        <v>57351.580730000031</v>
      </c>
      <c r="I48" s="237">
        <f t="shared" si="2"/>
        <v>116291.95619000003</v>
      </c>
      <c r="J48" s="378"/>
      <c r="K48" s="378"/>
      <c r="L48" s="378"/>
    </row>
    <row r="49" spans="2:12" x14ac:dyDescent="0.2">
      <c r="B49" s="396" t="s">
        <v>120</v>
      </c>
      <c r="C49" s="397" t="s">
        <v>121</v>
      </c>
      <c r="D49" s="203">
        <v>2151.6281200000003</v>
      </c>
      <c r="E49" s="212">
        <v>10.66</v>
      </c>
      <c r="F49" s="212">
        <v>4676.1749900000004</v>
      </c>
      <c r="G49" s="212">
        <v>1597.2923600000001</v>
      </c>
      <c r="H49" s="213">
        <v>2081.4151700000002</v>
      </c>
      <c r="I49" s="237">
        <f t="shared" si="2"/>
        <v>10517.17064</v>
      </c>
      <c r="J49" s="378"/>
      <c r="K49" s="378"/>
      <c r="L49" s="378"/>
    </row>
    <row r="50" spans="2:12" x14ac:dyDescent="0.2">
      <c r="B50" s="396" t="s">
        <v>122</v>
      </c>
      <c r="C50" s="397" t="s">
        <v>123</v>
      </c>
      <c r="D50" s="203">
        <v>4620.5284000000001</v>
      </c>
      <c r="E50" s="212">
        <v>86.734999999999999</v>
      </c>
      <c r="F50" s="212">
        <v>5959.6249299999963</v>
      </c>
      <c r="G50" s="212">
        <v>5834.2039999999979</v>
      </c>
      <c r="H50" s="213">
        <v>16136.815849999999</v>
      </c>
      <c r="I50" s="237">
        <f t="shared" si="2"/>
        <v>32637.908179999991</v>
      </c>
      <c r="J50" s="378"/>
      <c r="K50" s="378"/>
      <c r="L50" s="378"/>
    </row>
    <row r="51" spans="2:12" x14ac:dyDescent="0.2">
      <c r="B51" s="396" t="s">
        <v>124</v>
      </c>
      <c r="C51" s="397" t="s">
        <v>125</v>
      </c>
      <c r="D51" s="203">
        <v>20182.565859999984</v>
      </c>
      <c r="E51" s="212">
        <v>203.72629000000001</v>
      </c>
      <c r="F51" s="212">
        <v>20990.599270000002</v>
      </c>
      <c r="G51" s="212">
        <v>11097.055669999996</v>
      </c>
      <c r="H51" s="213">
        <v>33853.964639999998</v>
      </c>
      <c r="I51" s="237">
        <f t="shared" si="2"/>
        <v>86327.911729999978</v>
      </c>
      <c r="J51" s="378"/>
      <c r="K51" s="378"/>
      <c r="L51" s="378"/>
    </row>
    <row r="52" spans="2:12" x14ac:dyDescent="0.2">
      <c r="B52" s="396" t="s">
        <v>126</v>
      </c>
      <c r="C52" s="397" t="s">
        <v>127</v>
      </c>
      <c r="D52" s="203">
        <v>373.53889999999996</v>
      </c>
      <c r="E52" s="212">
        <v>1020.5129999999999</v>
      </c>
      <c r="F52" s="212">
        <v>9859.3960300000017</v>
      </c>
      <c r="G52" s="212">
        <v>14985.83864</v>
      </c>
      <c r="H52" s="213">
        <v>456.73802000000001</v>
      </c>
      <c r="I52" s="237">
        <f t="shared" si="2"/>
        <v>26696.024590000005</v>
      </c>
      <c r="J52" s="378"/>
      <c r="K52" s="378"/>
      <c r="L52" s="378"/>
    </row>
    <row r="53" spans="2:12" x14ac:dyDescent="0.2">
      <c r="B53" s="396" t="s">
        <v>128</v>
      </c>
      <c r="C53" s="397" t="s">
        <v>129</v>
      </c>
      <c r="D53" s="203">
        <v>703.04170000000011</v>
      </c>
      <c r="E53" s="212">
        <v>3.1320000000000001</v>
      </c>
      <c r="F53" s="212">
        <v>9716.8966799999907</v>
      </c>
      <c r="G53" s="212">
        <v>385.05034999999998</v>
      </c>
      <c r="H53" s="213">
        <v>9058.0054700000292</v>
      </c>
      <c r="I53" s="237">
        <f t="shared" si="2"/>
        <v>19866.126200000021</v>
      </c>
      <c r="J53" s="378"/>
      <c r="K53" s="378"/>
      <c r="L53" s="378"/>
    </row>
    <row r="54" spans="2:12" x14ac:dyDescent="0.2">
      <c r="B54" s="396" t="s">
        <v>130</v>
      </c>
      <c r="C54" s="397" t="s">
        <v>131</v>
      </c>
      <c r="D54" s="203">
        <v>26238.376000000007</v>
      </c>
      <c r="E54" s="212">
        <v>6162.2668000000003</v>
      </c>
      <c r="F54" s="212">
        <v>10627.960979999996</v>
      </c>
      <c r="G54" s="212">
        <v>50625.957999999999</v>
      </c>
      <c r="H54" s="213">
        <v>7290.3832600000005</v>
      </c>
      <c r="I54" s="237">
        <f t="shared" si="2"/>
        <v>100944.94504000001</v>
      </c>
      <c r="J54" s="378"/>
      <c r="K54" s="378"/>
      <c r="L54" s="378"/>
    </row>
    <row r="55" spans="2:12" x14ac:dyDescent="0.2">
      <c r="B55" s="398" t="s">
        <v>132</v>
      </c>
      <c r="C55" s="399" t="s">
        <v>133</v>
      </c>
      <c r="D55" s="74">
        <v>755.02647999999976</v>
      </c>
      <c r="E55" s="215">
        <v>920.06727000000001</v>
      </c>
      <c r="F55" s="215">
        <v>5344.91201</v>
      </c>
      <c r="G55" s="215">
        <v>25433.541999999998</v>
      </c>
      <c r="H55" s="216">
        <v>80154.56673999998</v>
      </c>
      <c r="I55" s="237">
        <f t="shared" si="2"/>
        <v>112608.11449999998</v>
      </c>
      <c r="J55" s="378"/>
      <c r="K55" s="378"/>
      <c r="L55" s="378"/>
    </row>
    <row r="56" spans="2:12" x14ac:dyDescent="0.2">
      <c r="B56" s="387" t="s">
        <v>134</v>
      </c>
      <c r="C56" s="400"/>
      <c r="D56" s="401">
        <f>SUM(D36:D55)</f>
        <v>134783.23125999997</v>
      </c>
      <c r="E56" s="402">
        <f t="shared" ref="E56:I56" si="3">SUM(E36:E55)</f>
        <v>26481.89386</v>
      </c>
      <c r="F56" s="402">
        <f t="shared" si="3"/>
        <v>146030.32180999999</v>
      </c>
      <c r="G56" s="402">
        <f t="shared" si="3"/>
        <v>166690.50714999999</v>
      </c>
      <c r="H56" s="403">
        <f t="shared" si="3"/>
        <v>277651.32840000006</v>
      </c>
      <c r="I56" s="404">
        <f t="shared" si="3"/>
        <v>751637.28248000005</v>
      </c>
      <c r="J56" s="379"/>
      <c r="K56" s="379"/>
      <c r="L56" s="379"/>
    </row>
    <row r="57" spans="2:12" x14ac:dyDescent="0.2"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</row>
    <row r="58" spans="2:12" x14ac:dyDescent="0.2">
      <c r="B58" s="296" t="s">
        <v>135</v>
      </c>
      <c r="C58" s="378"/>
      <c r="D58" s="378"/>
      <c r="E58" s="378"/>
      <c r="F58" s="378"/>
      <c r="G58" s="378"/>
      <c r="H58" s="378"/>
      <c r="I58" s="378"/>
      <c r="J58" s="378"/>
      <c r="K58" s="378"/>
      <c r="L58" s="378"/>
    </row>
    <row r="59" spans="2:12" x14ac:dyDescent="0.2">
      <c r="B59" s="299" t="s">
        <v>136</v>
      </c>
      <c r="C59" s="378"/>
      <c r="D59" s="378"/>
      <c r="E59" s="378"/>
      <c r="F59" s="378"/>
      <c r="G59" s="378"/>
      <c r="H59" s="378"/>
      <c r="I59" s="378"/>
      <c r="J59" s="378"/>
      <c r="K59" s="378"/>
      <c r="L59" s="378"/>
    </row>
    <row r="60" spans="2:12" x14ac:dyDescent="0.2">
      <c r="B60" s="299" t="s">
        <v>137</v>
      </c>
      <c r="C60" s="378"/>
      <c r="D60" s="378"/>
      <c r="E60" s="378"/>
      <c r="F60" s="378"/>
      <c r="G60" s="378"/>
      <c r="H60" s="378"/>
      <c r="I60" s="378"/>
      <c r="J60" s="378"/>
      <c r="K60" s="378"/>
      <c r="L60" s="378"/>
    </row>
    <row r="61" spans="2:12" x14ac:dyDescent="0.2">
      <c r="B61" s="394" t="s">
        <v>138</v>
      </c>
      <c r="C61" s="378"/>
      <c r="D61" s="378"/>
      <c r="E61" s="378"/>
      <c r="F61" s="378"/>
      <c r="G61" s="378"/>
      <c r="H61" s="378"/>
      <c r="I61" s="378"/>
      <c r="J61" s="378"/>
      <c r="K61" s="378"/>
      <c r="L61" s="378"/>
    </row>
  </sheetData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2"/>
  <sheetViews>
    <sheetView showGridLines="0" zoomScaleNormal="100" workbookViewId="0"/>
  </sheetViews>
  <sheetFormatPr defaultRowHeight="12.75" x14ac:dyDescent="0.2"/>
  <cols>
    <col min="1" max="1" width="4.85546875" style="377" customWidth="1"/>
    <col min="2" max="2" width="31.42578125" style="377" customWidth="1"/>
    <col min="3" max="5" width="14.85546875" style="377" customWidth="1"/>
    <col min="6" max="6" width="13.85546875" style="377" customWidth="1"/>
    <col min="7" max="7" width="15" style="377" customWidth="1"/>
    <col min="8" max="8" width="14.42578125" style="377" customWidth="1"/>
    <col min="9" max="16384" width="9.140625" style="377"/>
  </cols>
  <sheetData>
    <row r="1" spans="1:9" x14ac:dyDescent="0.2">
      <c r="A1" s="286"/>
    </row>
    <row r="2" spans="1:9" ht="18.75" x14ac:dyDescent="0.2">
      <c r="B2" s="57" t="s">
        <v>256</v>
      </c>
    </row>
    <row r="4" spans="1:9" ht="60.75" customHeight="1" x14ac:dyDescent="0.2">
      <c r="B4" s="68" t="s">
        <v>139</v>
      </c>
      <c r="C4" s="61" t="s">
        <v>166</v>
      </c>
      <c r="D4" s="62" t="s">
        <v>167</v>
      </c>
      <c r="E4" s="62" t="s">
        <v>168</v>
      </c>
      <c r="F4" s="62" t="s">
        <v>169</v>
      </c>
      <c r="G4" s="63" t="s">
        <v>170</v>
      </c>
      <c r="H4" s="64" t="s">
        <v>171</v>
      </c>
    </row>
    <row r="5" spans="1:9" x14ac:dyDescent="0.2">
      <c r="B5" s="405" t="s">
        <v>140</v>
      </c>
      <c r="C5" s="268">
        <v>8916.5840000000007</v>
      </c>
      <c r="D5" s="267" t="s">
        <v>226</v>
      </c>
      <c r="E5" s="267" t="s">
        <v>226</v>
      </c>
      <c r="F5" s="267">
        <v>16255.3</v>
      </c>
      <c r="G5" s="267" t="s">
        <v>226</v>
      </c>
      <c r="H5" s="406">
        <f>SUM(C5:G5)</f>
        <v>25171.883999999998</v>
      </c>
    </row>
    <row r="6" spans="1:9" x14ac:dyDescent="0.2">
      <c r="B6" s="407" t="s">
        <v>141</v>
      </c>
      <c r="C6" s="268">
        <v>56820.896900000014</v>
      </c>
      <c r="D6" s="267">
        <v>0.245</v>
      </c>
      <c r="E6" s="267">
        <v>8006.1083299999937</v>
      </c>
      <c r="F6" s="267">
        <v>4.25</v>
      </c>
      <c r="G6" s="267">
        <v>35.066400000000002</v>
      </c>
      <c r="H6" s="406">
        <f t="shared" ref="H6:H14" si="0">SUM(C6:G6)</f>
        <v>64866.566630000016</v>
      </c>
    </row>
    <row r="7" spans="1:9" x14ac:dyDescent="0.2">
      <c r="B7" s="412" t="s">
        <v>142</v>
      </c>
      <c r="C7" s="267" t="s">
        <v>226</v>
      </c>
      <c r="D7" s="267">
        <v>484.99</v>
      </c>
      <c r="E7" s="267">
        <v>8756.238159999999</v>
      </c>
      <c r="F7" s="267">
        <v>34378.361640000003</v>
      </c>
      <c r="G7" s="267">
        <v>88.740000000000009</v>
      </c>
      <c r="H7" s="406">
        <f t="shared" si="0"/>
        <v>43708.3298</v>
      </c>
    </row>
    <row r="8" spans="1:9" x14ac:dyDescent="0.2">
      <c r="B8" s="407" t="s">
        <v>143</v>
      </c>
      <c r="C8" s="268">
        <v>15765.799999999997</v>
      </c>
      <c r="D8" s="267" t="s">
        <v>226</v>
      </c>
      <c r="E8" s="267" t="s">
        <v>226</v>
      </c>
      <c r="F8" s="267" t="s">
        <v>226</v>
      </c>
      <c r="G8" s="267" t="s">
        <v>226</v>
      </c>
      <c r="H8" s="406">
        <f t="shared" si="0"/>
        <v>15765.799999999997</v>
      </c>
    </row>
    <row r="9" spans="1:9" x14ac:dyDescent="0.2">
      <c r="B9" s="407" t="s">
        <v>144</v>
      </c>
      <c r="C9" s="268" t="s">
        <v>226</v>
      </c>
      <c r="D9" s="269" t="s">
        <v>226</v>
      </c>
      <c r="E9" s="269" t="s">
        <v>226</v>
      </c>
      <c r="F9" s="267" t="s">
        <v>226</v>
      </c>
      <c r="G9" s="269" t="s">
        <v>226</v>
      </c>
      <c r="H9" s="406">
        <f t="shared" si="0"/>
        <v>0</v>
      </c>
    </row>
    <row r="10" spans="1:9" x14ac:dyDescent="0.2">
      <c r="B10" s="407" t="s">
        <v>145</v>
      </c>
      <c r="C10" s="268">
        <v>31713.654019999991</v>
      </c>
      <c r="D10" s="267">
        <v>4633.2091900000014</v>
      </c>
      <c r="E10" s="267">
        <v>7385.9213499999996</v>
      </c>
      <c r="F10" s="267">
        <v>83842.385700000057</v>
      </c>
      <c r="G10" s="267">
        <v>114818.26204</v>
      </c>
      <c r="H10" s="406">
        <f t="shared" si="0"/>
        <v>242393.43230000004</v>
      </c>
      <c r="I10" s="408"/>
    </row>
    <row r="11" spans="1:9" x14ac:dyDescent="0.2">
      <c r="B11" s="407" t="s">
        <v>146</v>
      </c>
      <c r="C11" s="268">
        <v>333.971</v>
      </c>
      <c r="D11" s="267">
        <v>9.32</v>
      </c>
      <c r="E11" s="267" t="s">
        <v>226</v>
      </c>
      <c r="F11" s="267" t="s">
        <v>226</v>
      </c>
      <c r="G11" s="267">
        <v>12.65</v>
      </c>
      <c r="H11" s="406">
        <f t="shared" si="0"/>
        <v>355.94099999999997</v>
      </c>
      <c r="I11" s="408"/>
    </row>
    <row r="12" spans="1:9" x14ac:dyDescent="0.2">
      <c r="B12" s="407" t="s">
        <v>147</v>
      </c>
      <c r="C12" s="268">
        <v>4193.8784000000005</v>
      </c>
      <c r="D12" s="267">
        <v>1958.1315000000002</v>
      </c>
      <c r="E12" s="267">
        <v>3157.4874800000002</v>
      </c>
      <c r="F12" s="267">
        <v>9498.287260000001</v>
      </c>
      <c r="G12" s="267">
        <v>21253.583279999988</v>
      </c>
      <c r="H12" s="406">
        <f t="shared" si="0"/>
        <v>40061.36791999999</v>
      </c>
      <c r="I12" s="408"/>
    </row>
    <row r="13" spans="1:9" x14ac:dyDescent="0.2">
      <c r="B13" s="407" t="s">
        <v>148</v>
      </c>
      <c r="C13" s="268">
        <v>17038.172840000003</v>
      </c>
      <c r="D13" s="267">
        <v>19395.998169999992</v>
      </c>
      <c r="E13" s="267">
        <v>43519.624069999976</v>
      </c>
      <c r="F13" s="267">
        <v>22711.922550000003</v>
      </c>
      <c r="G13" s="267">
        <v>99777.984349999984</v>
      </c>
      <c r="H13" s="406">
        <f t="shared" si="0"/>
        <v>202443.70197999995</v>
      </c>
    </row>
    <row r="14" spans="1:9" x14ac:dyDescent="0.2">
      <c r="B14" s="407" t="s">
        <v>149</v>
      </c>
      <c r="C14" s="409">
        <v>0.27410000000000001</v>
      </c>
      <c r="D14" s="267" t="s">
        <v>226</v>
      </c>
      <c r="E14" s="267">
        <v>75204.942419999992</v>
      </c>
      <c r="F14" s="267" t="s">
        <v>226</v>
      </c>
      <c r="G14" s="267">
        <v>41665.042330000033</v>
      </c>
      <c r="H14" s="406">
        <f t="shared" si="0"/>
        <v>116870.25885000001</v>
      </c>
    </row>
    <row r="15" spans="1:9" ht="17.25" customHeight="1" x14ac:dyDescent="0.2">
      <c r="B15" s="410" t="s">
        <v>134</v>
      </c>
      <c r="C15" s="389">
        <f>SUM(C5:C14)</f>
        <v>134783.23126000003</v>
      </c>
      <c r="D15" s="390">
        <f t="shared" ref="D15:F15" si="1">SUM(D5:D14)</f>
        <v>26481.893859999993</v>
      </c>
      <c r="E15" s="390">
        <f t="shared" si="1"/>
        <v>146030.32180999996</v>
      </c>
      <c r="F15" s="390">
        <f t="shared" si="1"/>
        <v>166690.50715000008</v>
      </c>
      <c r="G15" s="391">
        <f t="shared" ref="G15:H15" si="2">SUM(G5:G14)</f>
        <v>277651.3284</v>
      </c>
      <c r="H15" s="391">
        <f t="shared" si="2"/>
        <v>751637.28247999994</v>
      </c>
    </row>
    <row r="16" spans="1:9" x14ac:dyDescent="0.2">
      <c r="B16" s="299"/>
      <c r="C16" s="299"/>
      <c r="D16" s="299"/>
      <c r="E16" s="299"/>
      <c r="F16" s="299"/>
      <c r="G16" s="299"/>
      <c r="H16" s="299"/>
    </row>
    <row r="17" spans="2:8" x14ac:dyDescent="0.2">
      <c r="B17" s="296" t="s">
        <v>135</v>
      </c>
      <c r="C17" s="267" t="s">
        <v>226</v>
      </c>
      <c r="D17" s="299"/>
      <c r="E17" s="299"/>
      <c r="F17" s="299"/>
      <c r="G17" s="299"/>
      <c r="H17" s="299"/>
    </row>
    <row r="18" spans="2:8" x14ac:dyDescent="0.2">
      <c r="B18" s="299" t="s">
        <v>150</v>
      </c>
      <c r="C18" s="299"/>
      <c r="D18" s="299"/>
      <c r="E18" s="299"/>
      <c r="F18" s="299"/>
      <c r="G18" s="299"/>
      <c r="H18" s="299"/>
    </row>
    <row r="19" spans="2:8" x14ac:dyDescent="0.2">
      <c r="B19" s="299" t="s">
        <v>151</v>
      </c>
      <c r="C19" s="299"/>
      <c r="D19" s="299"/>
      <c r="E19" s="299"/>
      <c r="F19" s="299"/>
      <c r="G19" s="299"/>
      <c r="H19" s="299"/>
    </row>
    <row r="20" spans="2:8" x14ac:dyDescent="0.2">
      <c r="B20" s="411" t="s">
        <v>152</v>
      </c>
      <c r="C20" s="299"/>
      <c r="D20" s="299"/>
      <c r="E20" s="299"/>
      <c r="F20" s="299"/>
      <c r="G20" s="299"/>
      <c r="H20" s="299"/>
    </row>
    <row r="21" spans="2:8" x14ac:dyDescent="0.2">
      <c r="B21" s="411" t="s">
        <v>153</v>
      </c>
      <c r="C21" s="299"/>
      <c r="D21" s="299"/>
      <c r="E21" s="299"/>
      <c r="F21" s="299"/>
      <c r="G21" s="299"/>
      <c r="H21" s="299"/>
    </row>
    <row r="22" spans="2:8" x14ac:dyDescent="0.2">
      <c r="B22" s="411" t="s">
        <v>154</v>
      </c>
      <c r="C22" s="299"/>
      <c r="D22" s="299"/>
      <c r="E22" s="299"/>
      <c r="F22" s="299"/>
      <c r="G22" s="299"/>
      <c r="H22" s="29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86"/>
  <sheetViews>
    <sheetView showGridLines="0" zoomScaleNormal="100" workbookViewId="0"/>
  </sheetViews>
  <sheetFormatPr defaultRowHeight="12.75" x14ac:dyDescent="0.2"/>
  <cols>
    <col min="1" max="1" width="4.7109375" style="299" customWidth="1"/>
    <col min="2" max="2" width="8.140625" style="299" customWidth="1"/>
    <col min="3" max="3" width="21" style="299" customWidth="1"/>
    <col min="4" max="4" width="12.7109375" style="299" customWidth="1"/>
    <col min="5" max="5" width="13.85546875" style="299" bestFit="1" customWidth="1"/>
    <col min="6" max="6" width="14.28515625" style="299" bestFit="1" customWidth="1"/>
    <col min="7" max="9" width="12.28515625" style="299" bestFit="1" customWidth="1"/>
    <col min="10" max="10" width="10.28515625" style="299" bestFit="1" customWidth="1"/>
    <col min="11" max="11" width="15.42578125" style="299" bestFit="1" customWidth="1"/>
    <col min="12" max="16" width="9.140625" style="299"/>
    <col min="17" max="17" width="11.42578125" style="299" bestFit="1" customWidth="1"/>
    <col min="18" max="16384" width="9.140625" style="299"/>
  </cols>
  <sheetData>
    <row r="2" spans="1:20" ht="18.75" x14ac:dyDescent="0.2">
      <c r="B2" s="57" t="s">
        <v>257</v>
      </c>
    </row>
    <row r="3" spans="1:20" ht="9" customHeight="1" x14ac:dyDescent="0.2">
      <c r="B3" s="57"/>
    </row>
    <row r="4" spans="1:20" x14ac:dyDescent="0.2">
      <c r="B4" s="299" t="s">
        <v>150</v>
      </c>
    </row>
    <row r="5" spans="1:20" x14ac:dyDescent="0.2">
      <c r="B5" s="299" t="s">
        <v>151</v>
      </c>
    </row>
    <row r="6" spans="1:20" x14ac:dyDescent="0.2">
      <c r="B6" s="416" t="s">
        <v>138</v>
      </c>
    </row>
    <row r="7" spans="1:20" x14ac:dyDescent="0.2">
      <c r="B7" s="417" t="s">
        <v>160</v>
      </c>
    </row>
    <row r="8" spans="1:20" x14ac:dyDescent="0.2">
      <c r="B8" s="416" t="s">
        <v>161</v>
      </c>
    </row>
    <row r="9" spans="1:20" x14ac:dyDescent="0.2">
      <c r="B9" s="411" t="s">
        <v>153</v>
      </c>
    </row>
    <row r="10" spans="1:20" x14ac:dyDescent="0.2">
      <c r="A10" s="286"/>
      <c r="B10" s="411" t="s">
        <v>154</v>
      </c>
    </row>
    <row r="11" spans="1:20" x14ac:dyDescent="0.2">
      <c r="A11" s="286"/>
      <c r="B11" s="418"/>
    </row>
    <row r="12" spans="1:20" ht="18.75" x14ac:dyDescent="0.2">
      <c r="B12" s="57" t="s">
        <v>258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</row>
    <row r="13" spans="1:20" x14ac:dyDescent="0.2"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</row>
    <row r="14" spans="1:20" ht="25.5" x14ac:dyDescent="0.2">
      <c r="B14" s="171" t="s">
        <v>155</v>
      </c>
      <c r="C14" s="172" t="s">
        <v>93</v>
      </c>
      <c r="D14" s="171" t="s">
        <v>156</v>
      </c>
      <c r="E14" s="172">
        <v>2000</v>
      </c>
      <c r="F14" s="172">
        <v>2001</v>
      </c>
      <c r="G14" s="172">
        <v>2002</v>
      </c>
      <c r="H14" s="172">
        <v>2003</v>
      </c>
      <c r="I14" s="172">
        <v>2004</v>
      </c>
      <c r="J14" s="172">
        <v>2006</v>
      </c>
      <c r="K14" s="172">
        <v>2007</v>
      </c>
      <c r="L14" s="172">
        <v>2008</v>
      </c>
      <c r="M14" s="173">
        <v>2009</v>
      </c>
      <c r="N14" s="172">
        <v>2010</v>
      </c>
      <c r="O14" s="174">
        <v>2011</v>
      </c>
      <c r="P14" s="174">
        <v>2012</v>
      </c>
      <c r="Q14" s="172">
        <v>2013</v>
      </c>
      <c r="R14" s="172">
        <v>2014</v>
      </c>
      <c r="S14" s="175">
        <v>2015</v>
      </c>
      <c r="T14" s="175">
        <v>2016</v>
      </c>
    </row>
    <row r="15" spans="1:20" ht="24.95" customHeight="1" x14ac:dyDescent="0.2">
      <c r="B15" s="176" t="s">
        <v>94</v>
      </c>
      <c r="C15" s="177" t="s">
        <v>95</v>
      </c>
      <c r="D15" s="99">
        <v>63.698900000000009</v>
      </c>
      <c r="E15" s="99">
        <v>22.940000534057617</v>
      </c>
      <c r="F15" s="99">
        <v>0</v>
      </c>
      <c r="G15" s="99">
        <v>25.299999296665192</v>
      </c>
      <c r="H15" s="99">
        <v>42.284999999999997</v>
      </c>
      <c r="I15" s="99">
        <v>27.553000077605247</v>
      </c>
      <c r="J15" s="100">
        <v>187.57249999999999</v>
      </c>
      <c r="K15" s="101">
        <v>33.347999999999999</v>
      </c>
      <c r="L15" s="102">
        <v>446.31</v>
      </c>
      <c r="M15" s="103">
        <v>273.17500000000001</v>
      </c>
      <c r="N15" s="103">
        <v>2.82</v>
      </c>
      <c r="O15" s="104">
        <v>36.448</v>
      </c>
      <c r="P15" s="230">
        <v>63.115000000000002</v>
      </c>
      <c r="Q15" s="232">
        <v>67.322499999999991</v>
      </c>
      <c r="R15" s="413">
        <v>55.764029999999998</v>
      </c>
      <c r="S15" s="270">
        <v>96.918000000000006</v>
      </c>
      <c r="T15" s="235">
        <v>176.774</v>
      </c>
    </row>
    <row r="16" spans="1:20" ht="24.95" customHeight="1" x14ac:dyDescent="0.2">
      <c r="B16" s="178" t="s">
        <v>96</v>
      </c>
      <c r="C16" s="179" t="s">
        <v>97</v>
      </c>
      <c r="D16" s="99">
        <v>585.78174999999987</v>
      </c>
      <c r="E16" s="99">
        <v>610.5500078041805</v>
      </c>
      <c r="F16" s="99">
        <v>1013.2700083674863</v>
      </c>
      <c r="G16" s="99">
        <v>918.71162058413029</v>
      </c>
      <c r="H16" s="99">
        <v>343.59558000000004</v>
      </c>
      <c r="I16" s="99">
        <v>413.84075914649293</v>
      </c>
      <c r="J16" s="99">
        <v>9.9791000000000007</v>
      </c>
      <c r="K16" s="101">
        <v>65.416989999999998</v>
      </c>
      <c r="L16" s="102">
        <v>64.720600000000005</v>
      </c>
      <c r="M16" s="104">
        <v>17.3521</v>
      </c>
      <c r="N16" s="104">
        <v>78.309049999999999</v>
      </c>
      <c r="O16" s="104">
        <v>72.55725000000001</v>
      </c>
      <c r="P16" s="231">
        <v>38.084099999999999</v>
      </c>
      <c r="Q16" s="233">
        <v>35.494</v>
      </c>
      <c r="R16" s="413">
        <v>284.80099999999999</v>
      </c>
      <c r="S16" s="270">
        <v>40.573979999999999</v>
      </c>
      <c r="T16" s="235">
        <v>53.416749999999993</v>
      </c>
    </row>
    <row r="17" spans="2:20" ht="24.95" customHeight="1" x14ac:dyDescent="0.2">
      <c r="B17" s="178" t="s">
        <v>98</v>
      </c>
      <c r="C17" s="179" t="s">
        <v>99</v>
      </c>
      <c r="D17" s="99">
        <v>616.5476799999999</v>
      </c>
      <c r="E17" s="99">
        <v>5611.8673188835382</v>
      </c>
      <c r="F17" s="99">
        <v>2725.0579607185209</v>
      </c>
      <c r="G17" s="99">
        <v>372.22347177192569</v>
      </c>
      <c r="H17" s="99">
        <v>697.19500000000005</v>
      </c>
      <c r="I17" s="99">
        <v>958.04166913405061</v>
      </c>
      <c r="J17" s="99">
        <v>1360.4364</v>
      </c>
      <c r="K17" s="101">
        <v>1193.03</v>
      </c>
      <c r="L17" s="102">
        <v>1419.8040000000001</v>
      </c>
      <c r="M17" s="104">
        <v>267.28399999999999</v>
      </c>
      <c r="N17" s="104">
        <v>574.94000000000005</v>
      </c>
      <c r="O17" s="104">
        <v>159.715</v>
      </c>
      <c r="P17" s="231">
        <v>43.586999999999996</v>
      </c>
      <c r="Q17" s="233">
        <v>64.22999999999999</v>
      </c>
      <c r="R17" s="413">
        <v>57.820000000000007</v>
      </c>
      <c r="S17" s="270">
        <v>37.380000000000003</v>
      </c>
      <c r="T17" s="235">
        <v>90.189819999999997</v>
      </c>
    </row>
    <row r="18" spans="2:20" ht="24.95" customHeight="1" x14ac:dyDescent="0.2">
      <c r="B18" s="178" t="s">
        <v>100</v>
      </c>
      <c r="C18" s="179" t="s">
        <v>101</v>
      </c>
      <c r="D18" s="99">
        <v>177.18754999999999</v>
      </c>
      <c r="E18" s="99">
        <v>519.45951204746962</v>
      </c>
      <c r="F18" s="99">
        <v>354.32156755030155</v>
      </c>
      <c r="G18" s="99">
        <v>356.7255135923624</v>
      </c>
      <c r="H18" s="99">
        <v>106.8205</v>
      </c>
      <c r="I18" s="99">
        <v>75.292700335383415</v>
      </c>
      <c r="J18" s="99">
        <v>348.38699999999989</v>
      </c>
      <c r="K18" s="101">
        <v>298.62899999999996</v>
      </c>
      <c r="L18" s="102">
        <v>568.49580000000003</v>
      </c>
      <c r="M18" s="104">
        <v>59.784000000000006</v>
      </c>
      <c r="N18" s="104">
        <v>49.616</v>
      </c>
      <c r="O18" s="104">
        <v>30.8371</v>
      </c>
      <c r="P18" s="231">
        <v>96.016999999999996</v>
      </c>
      <c r="Q18" s="233">
        <v>81.337999999999994</v>
      </c>
      <c r="R18" s="413">
        <v>51.697000000000003</v>
      </c>
      <c r="S18" s="270">
        <v>17.137</v>
      </c>
      <c r="T18" s="235">
        <v>67.566070000000011</v>
      </c>
    </row>
    <row r="19" spans="2:20" ht="24.95" customHeight="1" x14ac:dyDescent="0.2">
      <c r="B19" s="178" t="s">
        <v>102</v>
      </c>
      <c r="C19" s="179" t="s">
        <v>103</v>
      </c>
      <c r="D19" s="99">
        <v>53558.176119999996</v>
      </c>
      <c r="E19" s="99">
        <v>27998.97245670855</v>
      </c>
      <c r="F19" s="99">
        <v>6870.8410115242004</v>
      </c>
      <c r="G19" s="99">
        <v>4720.717089402744</v>
      </c>
      <c r="H19" s="99">
        <v>4942.8175300000003</v>
      </c>
      <c r="I19" s="99">
        <v>20483.798416949809</v>
      </c>
      <c r="J19" s="99">
        <v>3480.4833999999996</v>
      </c>
      <c r="K19" s="101">
        <v>1183.05825</v>
      </c>
      <c r="L19" s="102">
        <v>2171.5340000000001</v>
      </c>
      <c r="M19" s="104">
        <v>2087.2336999999998</v>
      </c>
      <c r="N19" s="104">
        <v>1323.4392499999999</v>
      </c>
      <c r="O19" s="104">
        <v>632.21401000000003</v>
      </c>
      <c r="P19" s="231">
        <v>265.56</v>
      </c>
      <c r="Q19" s="233">
        <v>698.1049999999999</v>
      </c>
      <c r="R19" s="413">
        <v>1017.9254999999998</v>
      </c>
      <c r="S19" s="270">
        <v>1329.7323500000002</v>
      </c>
      <c r="T19" s="235">
        <v>1750.5025999999998</v>
      </c>
    </row>
    <row r="20" spans="2:20" ht="24.95" customHeight="1" x14ac:dyDescent="0.2">
      <c r="B20" s="178" t="s">
        <v>104</v>
      </c>
      <c r="C20" s="179" t="s">
        <v>105</v>
      </c>
      <c r="D20" s="99">
        <v>49609.008579999994</v>
      </c>
      <c r="E20" s="99">
        <v>66289.831677260881</v>
      </c>
      <c r="F20" s="99">
        <v>32709.47698578778</v>
      </c>
      <c r="G20" s="99">
        <v>45156.889469074602</v>
      </c>
      <c r="H20" s="99">
        <v>41175.50029000004</v>
      </c>
      <c r="I20" s="99">
        <v>18107.671098113533</v>
      </c>
      <c r="J20" s="99">
        <v>53451.803250000012</v>
      </c>
      <c r="K20" s="101">
        <v>27943.726169999994</v>
      </c>
      <c r="L20" s="102">
        <v>13680.129660000001</v>
      </c>
      <c r="M20" s="104">
        <v>14894.579890000001</v>
      </c>
      <c r="N20" s="104">
        <v>15745.323900000003</v>
      </c>
      <c r="O20" s="104">
        <v>20218.505959999995</v>
      </c>
      <c r="P20" s="231">
        <v>17392.56813</v>
      </c>
      <c r="Q20" s="233">
        <v>16425.91805</v>
      </c>
      <c r="R20" s="413">
        <v>14968.312689999999</v>
      </c>
      <c r="S20" s="270">
        <v>26661.495280000003</v>
      </c>
      <c r="T20" s="235">
        <v>15234.687389999997</v>
      </c>
    </row>
    <row r="21" spans="2:20" ht="24.95" customHeight="1" x14ac:dyDescent="0.2">
      <c r="B21" s="178" t="s">
        <v>106</v>
      </c>
      <c r="C21" s="179" t="s">
        <v>107</v>
      </c>
      <c r="D21" s="99">
        <v>147752.45499999993</v>
      </c>
      <c r="E21" s="99">
        <v>137605.34248698869</v>
      </c>
      <c r="F21" s="99">
        <v>139406.93903752684</v>
      </c>
      <c r="G21" s="99">
        <v>135234.89855710685</v>
      </c>
      <c r="H21" s="99">
        <v>136319.64504000003</v>
      </c>
      <c r="I21" s="99">
        <v>143617.09249490744</v>
      </c>
      <c r="J21" s="99">
        <v>164472.35435000001</v>
      </c>
      <c r="K21" s="101">
        <v>53608.928069999994</v>
      </c>
      <c r="L21" s="102">
        <v>50507.877200000017</v>
      </c>
      <c r="M21" s="104">
        <v>42345.210030000009</v>
      </c>
      <c r="N21" s="104">
        <v>41717.440369999997</v>
      </c>
      <c r="O21" s="104">
        <v>42638.936510000007</v>
      </c>
      <c r="P21" s="231">
        <v>41045.433430000005</v>
      </c>
      <c r="Q21" s="233">
        <v>94262.433779999992</v>
      </c>
      <c r="R21" s="413">
        <v>125401.94445999998</v>
      </c>
      <c r="S21" s="270">
        <v>128897.40288000001</v>
      </c>
      <c r="T21" s="235">
        <v>129651.58485999999</v>
      </c>
    </row>
    <row r="22" spans="2:20" ht="24.95" customHeight="1" x14ac:dyDescent="0.2">
      <c r="B22" s="178" t="s">
        <v>108</v>
      </c>
      <c r="C22" s="179" t="s">
        <v>109</v>
      </c>
      <c r="D22" s="99">
        <v>28158.746719999988</v>
      </c>
      <c r="E22" s="99">
        <v>28303.808320662356</v>
      </c>
      <c r="F22" s="99">
        <v>25337.571710250268</v>
      </c>
      <c r="G22" s="99">
        <v>19692.119454543186</v>
      </c>
      <c r="H22" s="99">
        <v>15235.059050000005</v>
      </c>
      <c r="I22" s="99">
        <v>16436.23927343082</v>
      </c>
      <c r="J22" s="99">
        <v>13679.53096</v>
      </c>
      <c r="K22" s="101">
        <v>15136.140170000004</v>
      </c>
      <c r="L22" s="102">
        <v>14596.196919999997</v>
      </c>
      <c r="M22" s="104">
        <v>11795.000749999996</v>
      </c>
      <c r="N22" s="104">
        <v>11810.610199999999</v>
      </c>
      <c r="O22" s="104">
        <v>12137.356079999998</v>
      </c>
      <c r="P22" s="231">
        <v>12704.393380000001</v>
      </c>
      <c r="Q22" s="233">
        <v>18940.82072</v>
      </c>
      <c r="R22" s="413">
        <v>13376.34519</v>
      </c>
      <c r="S22" s="270">
        <v>14913.976000000002</v>
      </c>
      <c r="T22" s="235">
        <v>15496.487670000008</v>
      </c>
    </row>
    <row r="23" spans="2:20" ht="24.95" customHeight="1" x14ac:dyDescent="0.2">
      <c r="B23" s="178" t="s">
        <v>110</v>
      </c>
      <c r="C23" s="179" t="s">
        <v>111</v>
      </c>
      <c r="D23" s="99">
        <v>3031.5996300000002</v>
      </c>
      <c r="E23" s="99">
        <v>10059.653419015463</v>
      </c>
      <c r="F23" s="99">
        <v>11111.493360226974</v>
      </c>
      <c r="G23" s="99">
        <v>8423.9950916934758</v>
      </c>
      <c r="H23" s="99">
        <v>14845.043320000001</v>
      </c>
      <c r="I23" s="99">
        <v>8473.9778251727112</v>
      </c>
      <c r="J23" s="99">
        <v>2081.7190199999995</v>
      </c>
      <c r="K23" s="101">
        <v>1406.0925</v>
      </c>
      <c r="L23" s="102">
        <v>1144.7095200000001</v>
      </c>
      <c r="M23" s="104">
        <v>978.43876000000012</v>
      </c>
      <c r="N23" s="104">
        <v>932.67434000000014</v>
      </c>
      <c r="O23" s="104">
        <v>1056.5472500000001</v>
      </c>
      <c r="P23" s="231">
        <v>1263.1666700000001</v>
      </c>
      <c r="Q23" s="233">
        <v>1000.6907000000001</v>
      </c>
      <c r="R23" s="413">
        <v>890.87440000000004</v>
      </c>
      <c r="S23" s="270">
        <v>766.11223000000007</v>
      </c>
      <c r="T23" s="235">
        <v>714.13749999999982</v>
      </c>
    </row>
    <row r="24" spans="2:20" ht="24.95" customHeight="1" x14ac:dyDescent="0.2">
      <c r="B24" s="178" t="s">
        <v>112</v>
      </c>
      <c r="C24" s="179" t="s">
        <v>113</v>
      </c>
      <c r="D24" s="99">
        <v>12617.316579999999</v>
      </c>
      <c r="E24" s="99">
        <v>13802.131780780852</v>
      </c>
      <c r="F24" s="99">
        <v>20409.616578421206</v>
      </c>
      <c r="G24" s="99">
        <v>20115.456295490265</v>
      </c>
      <c r="H24" s="99">
        <v>28731.65119</v>
      </c>
      <c r="I24" s="99">
        <v>26314.764153478667</v>
      </c>
      <c r="J24" s="99">
        <v>22422.150269999998</v>
      </c>
      <c r="K24" s="101">
        <v>22608.330919999997</v>
      </c>
      <c r="L24" s="102">
        <v>17328.8639</v>
      </c>
      <c r="M24" s="104">
        <v>13446.637749999998</v>
      </c>
      <c r="N24" s="104">
        <v>15501.33913</v>
      </c>
      <c r="O24" s="104">
        <v>15754.0118</v>
      </c>
      <c r="P24" s="231">
        <v>22209.129819999998</v>
      </c>
      <c r="Q24" s="233">
        <v>46962.702759999993</v>
      </c>
      <c r="R24" s="413">
        <v>32570.668079999999</v>
      </c>
      <c r="S24" s="270">
        <v>14866.6168</v>
      </c>
      <c r="T24" s="235">
        <v>14600.085590000001</v>
      </c>
    </row>
    <row r="25" spans="2:20" ht="24.95" customHeight="1" x14ac:dyDescent="0.2">
      <c r="B25" s="178" t="s">
        <v>114</v>
      </c>
      <c r="C25" s="179" t="s">
        <v>115</v>
      </c>
      <c r="D25" s="99">
        <v>10436.894389999998</v>
      </c>
      <c r="E25" s="99">
        <v>7071.7293937502764</v>
      </c>
      <c r="F25" s="99">
        <v>7763.5130763439629</v>
      </c>
      <c r="G25" s="99">
        <v>7148.7338132821023</v>
      </c>
      <c r="H25" s="99">
        <v>11131.458800000006</v>
      </c>
      <c r="I25" s="99">
        <v>10501.009229150543</v>
      </c>
      <c r="J25" s="99">
        <v>12303.283159999999</v>
      </c>
      <c r="K25" s="101">
        <v>9258.2683300000008</v>
      </c>
      <c r="L25" s="102">
        <v>9542.1889499999979</v>
      </c>
      <c r="M25" s="104">
        <v>8924.10455</v>
      </c>
      <c r="N25" s="104">
        <v>6821.9970700000003</v>
      </c>
      <c r="O25" s="104">
        <v>7789.8752399999994</v>
      </c>
      <c r="P25" s="231">
        <v>8595.8088500000013</v>
      </c>
      <c r="Q25" s="233">
        <v>10764.997010000001</v>
      </c>
      <c r="R25" s="413">
        <v>12456.111140000001</v>
      </c>
      <c r="S25" s="270">
        <v>13335.486990000001</v>
      </c>
      <c r="T25" s="235">
        <v>11004.171800000002</v>
      </c>
    </row>
    <row r="26" spans="2:20" ht="24.95" customHeight="1" x14ac:dyDescent="0.2">
      <c r="B26" s="178" t="s">
        <v>116</v>
      </c>
      <c r="C26" s="179" t="s">
        <v>117</v>
      </c>
      <c r="D26" s="99">
        <v>17070.234439999993</v>
      </c>
      <c r="E26" s="99">
        <v>10168.453011706471</v>
      </c>
      <c r="F26" s="99">
        <v>5780.3263499252498</v>
      </c>
      <c r="G26" s="99">
        <v>6155.5347162373364</v>
      </c>
      <c r="H26" s="99">
        <v>6608.8915400000014</v>
      </c>
      <c r="I26" s="99">
        <v>4209.3332895003259</v>
      </c>
      <c r="J26" s="99">
        <v>4699.0021600000009</v>
      </c>
      <c r="K26" s="101">
        <v>4491.9022599999998</v>
      </c>
      <c r="L26" s="102">
        <v>4146.7058500000003</v>
      </c>
      <c r="M26" s="104">
        <v>3275.1577300000004</v>
      </c>
      <c r="N26" s="104">
        <v>4436.91914</v>
      </c>
      <c r="O26" s="104">
        <v>5080.5470499999992</v>
      </c>
      <c r="P26" s="231">
        <v>4400.2699000000002</v>
      </c>
      <c r="Q26" s="233">
        <v>3539.52531</v>
      </c>
      <c r="R26" s="413">
        <v>4149.06412</v>
      </c>
      <c r="S26" s="270">
        <v>4094.0043300000007</v>
      </c>
      <c r="T26" s="235">
        <v>3222.8929099999996</v>
      </c>
    </row>
    <row r="27" spans="2:20" ht="24.95" customHeight="1" x14ac:dyDescent="0.2">
      <c r="B27" s="178" t="s">
        <v>118</v>
      </c>
      <c r="C27" s="179" t="s">
        <v>119</v>
      </c>
      <c r="D27" s="99">
        <v>95117.945440000287</v>
      </c>
      <c r="E27" s="99">
        <v>105391.22622322272</v>
      </c>
      <c r="F27" s="99">
        <v>126015.3398274603</v>
      </c>
      <c r="G27" s="99">
        <v>82224.565294553526</v>
      </c>
      <c r="H27" s="99">
        <v>78822.988570000016</v>
      </c>
      <c r="I27" s="99">
        <v>73372.284724953046</v>
      </c>
      <c r="J27" s="99">
        <v>80401.834499999997</v>
      </c>
      <c r="K27" s="101">
        <v>68657.471470000033</v>
      </c>
      <c r="L27" s="102">
        <v>67205.144680000041</v>
      </c>
      <c r="M27" s="104">
        <v>84895.858280000044</v>
      </c>
      <c r="N27" s="104">
        <v>69059.279549999992</v>
      </c>
      <c r="O27" s="104">
        <v>81803.696200000049</v>
      </c>
      <c r="P27" s="231">
        <v>85539.068409999993</v>
      </c>
      <c r="Q27" s="233">
        <v>82648.497070000012</v>
      </c>
      <c r="R27" s="413">
        <v>85440.11927000001</v>
      </c>
      <c r="S27" s="270">
        <v>73293.525810000006</v>
      </c>
      <c r="T27" s="235">
        <v>71919.635159999991</v>
      </c>
    </row>
    <row r="28" spans="2:20" ht="24.95" customHeight="1" x14ac:dyDescent="0.2">
      <c r="B28" s="178" t="s">
        <v>120</v>
      </c>
      <c r="C28" s="179" t="s">
        <v>121</v>
      </c>
      <c r="D28" s="99">
        <v>11237.445210000002</v>
      </c>
      <c r="E28" s="99">
        <v>42363.69612561151</v>
      </c>
      <c r="F28" s="99">
        <v>37793.920561774481</v>
      </c>
      <c r="G28" s="99">
        <v>10641.4413975887</v>
      </c>
      <c r="H28" s="99">
        <v>6199.3162599999996</v>
      </c>
      <c r="I28" s="99">
        <v>2943.2890336217824</v>
      </c>
      <c r="J28" s="99">
        <v>5292.4913299999989</v>
      </c>
      <c r="K28" s="101">
        <v>4648.9124900000006</v>
      </c>
      <c r="L28" s="102">
        <v>5023.120780000002</v>
      </c>
      <c r="M28" s="104">
        <v>3829.4688499999997</v>
      </c>
      <c r="N28" s="104">
        <v>2807.5859800000003</v>
      </c>
      <c r="O28" s="104">
        <v>5408.2541599999986</v>
      </c>
      <c r="P28" s="231">
        <v>5333.9458400000003</v>
      </c>
      <c r="Q28" s="233">
        <v>5733.0216899999996</v>
      </c>
      <c r="R28" s="413">
        <v>5575.8297899999998</v>
      </c>
      <c r="S28" s="270">
        <v>4222.7705099999994</v>
      </c>
      <c r="T28" s="235">
        <v>3699.4769300000003</v>
      </c>
    </row>
    <row r="29" spans="2:20" ht="24.95" customHeight="1" x14ac:dyDescent="0.2">
      <c r="B29" s="178" t="s">
        <v>122</v>
      </c>
      <c r="C29" s="179" t="s">
        <v>123</v>
      </c>
      <c r="D29" s="99">
        <v>12664.964319999997</v>
      </c>
      <c r="E29" s="99">
        <v>17411.616421115003</v>
      </c>
      <c r="F29" s="99">
        <v>23064.806286586216</v>
      </c>
      <c r="G29" s="99">
        <v>14419.670234693836</v>
      </c>
      <c r="H29" s="99">
        <v>14191.439589999994</v>
      </c>
      <c r="I29" s="99">
        <v>11493.427426132374</v>
      </c>
      <c r="J29" s="99">
        <v>9654.4920600000005</v>
      </c>
      <c r="K29" s="101">
        <v>12237.152239999992</v>
      </c>
      <c r="L29" s="102">
        <v>12417.62664</v>
      </c>
      <c r="M29" s="104">
        <v>11250.107259999999</v>
      </c>
      <c r="N29" s="104">
        <v>9993.6424799999986</v>
      </c>
      <c r="O29" s="104">
        <v>11001.626999999999</v>
      </c>
      <c r="P29" s="231">
        <v>12346.39327</v>
      </c>
      <c r="Q29" s="233">
        <v>13106.01569</v>
      </c>
      <c r="R29" s="413">
        <v>15624.641790000001</v>
      </c>
      <c r="S29" s="270">
        <v>16878.943319999998</v>
      </c>
      <c r="T29" s="235">
        <v>17292.329500000003</v>
      </c>
    </row>
    <row r="30" spans="2:20" ht="24.95" customHeight="1" x14ac:dyDescent="0.2">
      <c r="B30" s="178" t="s">
        <v>124</v>
      </c>
      <c r="C30" s="179" t="s">
        <v>125</v>
      </c>
      <c r="D30" s="99">
        <v>41237.579630000087</v>
      </c>
      <c r="E30" s="99">
        <v>32429.131664599565</v>
      </c>
      <c r="F30" s="99">
        <v>29694.646422377031</v>
      </c>
      <c r="G30" s="99">
        <v>30244.637871123366</v>
      </c>
      <c r="H30" s="99">
        <v>18010.795750000005</v>
      </c>
      <c r="I30" s="99">
        <v>21378.653387656246</v>
      </c>
      <c r="J30" s="99">
        <v>78379.387889999984</v>
      </c>
      <c r="K30" s="101">
        <v>92685.595259999987</v>
      </c>
      <c r="L30" s="102">
        <v>101514.89186000003</v>
      </c>
      <c r="M30" s="104">
        <v>95340.403059999968</v>
      </c>
      <c r="N30" s="104">
        <v>92532.134810000003</v>
      </c>
      <c r="O30" s="104">
        <v>101276.21795000005</v>
      </c>
      <c r="P30" s="231">
        <v>89502.105479999998</v>
      </c>
      <c r="Q30" s="233">
        <v>88598.038159999996</v>
      </c>
      <c r="R30" s="413">
        <v>67529.359500000006</v>
      </c>
      <c r="S30" s="270">
        <v>68301.987169999993</v>
      </c>
      <c r="T30" s="235">
        <v>72100.623939999976</v>
      </c>
    </row>
    <row r="31" spans="2:20" ht="24.95" customHeight="1" x14ac:dyDescent="0.2">
      <c r="B31" s="178" t="s">
        <v>126</v>
      </c>
      <c r="C31" s="179" t="s">
        <v>127</v>
      </c>
      <c r="D31" s="99">
        <v>79129.608590000047</v>
      </c>
      <c r="E31" s="99">
        <v>120651.59501605417</v>
      </c>
      <c r="F31" s="99">
        <v>63042.046021282906</v>
      </c>
      <c r="G31" s="99">
        <v>105196.49129880918</v>
      </c>
      <c r="H31" s="99">
        <v>140690.57981999984</v>
      </c>
      <c r="I31" s="105">
        <v>258946.19836336438</v>
      </c>
      <c r="J31" s="105">
        <v>98993.068879999992</v>
      </c>
      <c r="K31" s="101">
        <v>93288.903820000094</v>
      </c>
      <c r="L31" s="102">
        <v>93752.896559999892</v>
      </c>
      <c r="M31" s="104">
        <v>49820.166730000004</v>
      </c>
      <c r="N31" s="104">
        <v>53259.002709999986</v>
      </c>
      <c r="O31" s="104">
        <v>87707.661419999989</v>
      </c>
      <c r="P31" s="231">
        <v>60952.486050000021</v>
      </c>
      <c r="Q31" s="233">
        <v>60959.54326000002</v>
      </c>
      <c r="R31" s="413">
        <v>85049.068350000001</v>
      </c>
      <c r="S31" s="270">
        <v>63166.920189999997</v>
      </c>
      <c r="T31" s="235">
        <v>67515.320979999931</v>
      </c>
    </row>
    <row r="32" spans="2:20" ht="24.95" customHeight="1" x14ac:dyDescent="0.2">
      <c r="B32" s="178" t="s">
        <v>128</v>
      </c>
      <c r="C32" s="179" t="s">
        <v>129</v>
      </c>
      <c r="D32" s="99">
        <v>2564.1623499999996</v>
      </c>
      <c r="E32" s="99">
        <v>3089.9703467565705</v>
      </c>
      <c r="F32" s="99">
        <v>3088.9516534572467</v>
      </c>
      <c r="G32" s="99">
        <v>2130.0888565618516</v>
      </c>
      <c r="H32" s="99">
        <v>1396.6990099999994</v>
      </c>
      <c r="I32" s="99">
        <v>1672.8354589428054</v>
      </c>
      <c r="J32" s="99">
        <v>17885.054710000004</v>
      </c>
      <c r="K32" s="101">
        <v>20089.528670000007</v>
      </c>
      <c r="L32" s="102">
        <v>22008.875270000011</v>
      </c>
      <c r="M32" s="104">
        <v>22062.904060000015</v>
      </c>
      <c r="N32" s="104">
        <v>22672.577029999997</v>
      </c>
      <c r="O32" s="104">
        <v>23714.503189999992</v>
      </c>
      <c r="P32" s="231">
        <v>23410.139370000001</v>
      </c>
      <c r="Q32" s="233">
        <v>23896.425940000001</v>
      </c>
      <c r="R32" s="413">
        <v>26022.32591</v>
      </c>
      <c r="S32" s="270">
        <v>22293.216780000002</v>
      </c>
      <c r="T32" s="235">
        <v>21701.031730000024</v>
      </c>
    </row>
    <row r="33" spans="2:20" ht="24.95" customHeight="1" x14ac:dyDescent="0.2">
      <c r="B33" s="178" t="s">
        <v>130</v>
      </c>
      <c r="C33" s="179" t="s">
        <v>157</v>
      </c>
      <c r="D33" s="99">
        <v>44085.367469999983</v>
      </c>
      <c r="E33" s="99">
        <v>48748.129349487252</v>
      </c>
      <c r="F33" s="99">
        <v>22581.634390853345</v>
      </c>
      <c r="G33" s="99">
        <v>76620.465405263007</v>
      </c>
      <c r="H33" s="99">
        <v>103839.38897</v>
      </c>
      <c r="I33" s="99">
        <v>124895.44407197414</v>
      </c>
      <c r="J33" s="99">
        <v>130341.57166</v>
      </c>
      <c r="K33" s="101">
        <v>121143.87930000002</v>
      </c>
      <c r="L33" s="102">
        <v>88493.433480000007</v>
      </c>
      <c r="M33" s="104">
        <v>79809.012310000006</v>
      </c>
      <c r="N33" s="104">
        <v>94573.789539999998</v>
      </c>
      <c r="O33" s="104">
        <v>78651.907199999987</v>
      </c>
      <c r="P33" s="231">
        <v>89354.791179999986</v>
      </c>
      <c r="Q33" s="233">
        <v>74636.989549999998</v>
      </c>
      <c r="R33" s="413">
        <v>74670.030559999999</v>
      </c>
      <c r="S33" s="270">
        <v>128899.14672000002</v>
      </c>
      <c r="T33" s="235">
        <v>132696.7415699999</v>
      </c>
    </row>
    <row r="34" spans="2:20" ht="24.95" customHeight="1" x14ac:dyDescent="0.2">
      <c r="B34" s="178" t="s">
        <v>132</v>
      </c>
      <c r="C34" s="179" t="s">
        <v>133</v>
      </c>
      <c r="D34" s="99">
        <v>32360.561509999974</v>
      </c>
      <c r="E34" s="99">
        <v>21193.662258600874</v>
      </c>
      <c r="F34" s="99">
        <v>9388.8945664537605</v>
      </c>
      <c r="G34" s="99">
        <v>32823.198683745453</v>
      </c>
      <c r="H34" s="99">
        <v>30928.277400000021</v>
      </c>
      <c r="I34" s="99">
        <v>9494.8588412428035</v>
      </c>
      <c r="J34" s="99">
        <v>28379.750939999994</v>
      </c>
      <c r="K34" s="101">
        <v>34120.062060000011</v>
      </c>
      <c r="L34" s="102">
        <v>37936.93759999999</v>
      </c>
      <c r="M34" s="104">
        <v>31376.71816</v>
      </c>
      <c r="N34" s="104">
        <v>29938.947280000004</v>
      </c>
      <c r="O34" s="104">
        <v>26232.071500000005</v>
      </c>
      <c r="P34" s="231">
        <v>23418.752229999998</v>
      </c>
      <c r="Q34" s="233">
        <v>22140.485700000012</v>
      </c>
      <c r="R34" s="413">
        <v>48294.402160000012</v>
      </c>
      <c r="S34" s="270">
        <v>78003.035280000011</v>
      </c>
      <c r="T34" s="235">
        <v>63273.475929999986</v>
      </c>
    </row>
    <row r="35" spans="2:20" ht="24.95" customHeight="1" x14ac:dyDescent="0.2">
      <c r="B35" s="180" t="s">
        <v>158</v>
      </c>
      <c r="C35" s="181" t="s">
        <v>159</v>
      </c>
      <c r="D35" s="99">
        <v>53003.378749999996</v>
      </c>
      <c r="E35" s="99">
        <v>25002.256732495502</v>
      </c>
      <c r="F35" s="99">
        <v>34545.54055805807</v>
      </c>
      <c r="G35" s="99">
        <v>42185.208040971076</v>
      </c>
      <c r="H35" s="99">
        <v>36757.498669999979</v>
      </c>
      <c r="I35" s="106">
        <v>20977.11949608607</v>
      </c>
      <c r="J35" s="107">
        <v>0</v>
      </c>
      <c r="K35" s="108">
        <v>0</v>
      </c>
      <c r="L35" s="109">
        <v>0</v>
      </c>
      <c r="M35" s="109">
        <v>0</v>
      </c>
      <c r="N35" s="109">
        <v>0</v>
      </c>
      <c r="O35" s="109">
        <v>0</v>
      </c>
      <c r="P35" s="110">
        <v>0</v>
      </c>
      <c r="Q35" s="234">
        <v>0</v>
      </c>
      <c r="R35" s="234">
        <v>0</v>
      </c>
      <c r="S35" s="271">
        <v>0</v>
      </c>
      <c r="T35" s="262">
        <v>0</v>
      </c>
    </row>
    <row r="36" spans="2:20" ht="20.100000000000001" customHeight="1" x14ac:dyDescent="0.2">
      <c r="B36" s="182"/>
      <c r="C36" s="183" t="s">
        <v>134</v>
      </c>
      <c r="D36" s="138">
        <f t="shared" ref="D36:I36" si="0">SUM(D15:D35)</f>
        <v>695078.66061000025</v>
      </c>
      <c r="E36" s="138">
        <f t="shared" si="0"/>
        <v>724346.02352408599</v>
      </c>
      <c r="F36" s="138">
        <f t="shared" si="0"/>
        <v>602698.20793494617</v>
      </c>
      <c r="G36" s="138">
        <f t="shared" si="0"/>
        <v>644807.07217538566</v>
      </c>
      <c r="H36" s="138">
        <f t="shared" si="0"/>
        <v>691016.94687999983</v>
      </c>
      <c r="I36" s="138">
        <f t="shared" si="0"/>
        <v>774792.72471337102</v>
      </c>
      <c r="J36" s="139">
        <f t="shared" ref="J36:R36" si="1">SUM(J15:J35)</f>
        <v>727824.35354000004</v>
      </c>
      <c r="K36" s="139">
        <f t="shared" si="1"/>
        <v>584098.37597000017</v>
      </c>
      <c r="L36" s="139">
        <f t="shared" si="1"/>
        <v>543970.46327000007</v>
      </c>
      <c r="M36" s="139">
        <f t="shared" si="1"/>
        <v>476748.59697000007</v>
      </c>
      <c r="N36" s="139">
        <f t="shared" si="1"/>
        <v>473832.38782999996</v>
      </c>
      <c r="O36" s="139">
        <f t="shared" si="1"/>
        <v>521403.48987000011</v>
      </c>
      <c r="P36" s="140">
        <f t="shared" si="1"/>
        <v>497974.81510999997</v>
      </c>
      <c r="Q36" s="139">
        <f t="shared" si="1"/>
        <v>564562.59488999995</v>
      </c>
      <c r="R36" s="140">
        <f t="shared" si="1"/>
        <v>613487.10494000011</v>
      </c>
      <c r="S36" s="143">
        <f t="shared" ref="S36:T36" si="2">SUM(S15:S35)</f>
        <v>660116.38161999988</v>
      </c>
      <c r="T36" s="143">
        <f t="shared" si="2"/>
        <v>642261.13269999973</v>
      </c>
    </row>
    <row r="37" spans="2:20" x14ac:dyDescent="0.2">
      <c r="B37" s="420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292"/>
    </row>
    <row r="38" spans="2:20" x14ac:dyDescent="0.2">
      <c r="B38" s="421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292"/>
    </row>
    <row r="39" spans="2:20" ht="18.75" x14ac:dyDescent="0.2">
      <c r="B39" s="57" t="s">
        <v>259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19"/>
      <c r="M39" s="419"/>
      <c r="N39" s="419"/>
      <c r="O39" s="419"/>
      <c r="P39" s="419"/>
      <c r="Q39" s="419"/>
      <c r="R39" s="292"/>
    </row>
    <row r="40" spans="2:20" x14ac:dyDescent="0.2"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19"/>
      <c r="M40" s="419"/>
      <c r="N40" s="419"/>
      <c r="O40" s="419"/>
      <c r="P40" s="419"/>
      <c r="Q40" s="419"/>
      <c r="R40" s="292"/>
    </row>
    <row r="41" spans="2:20" ht="25.5" x14ac:dyDescent="0.2">
      <c r="B41" s="171" t="s">
        <v>155</v>
      </c>
      <c r="C41" s="172" t="s">
        <v>93</v>
      </c>
      <c r="D41" s="171" t="s">
        <v>156</v>
      </c>
      <c r="E41" s="172">
        <v>2000</v>
      </c>
      <c r="F41" s="172">
        <v>2001</v>
      </c>
      <c r="G41" s="172">
        <v>2002</v>
      </c>
      <c r="H41" s="172">
        <v>2003</v>
      </c>
      <c r="I41" s="172">
        <v>2004</v>
      </c>
      <c r="J41" s="172">
        <v>2006</v>
      </c>
      <c r="K41" s="172">
        <v>2007</v>
      </c>
      <c r="L41" s="172">
        <v>2008</v>
      </c>
      <c r="M41" s="172">
        <v>2009</v>
      </c>
      <c r="N41" s="172">
        <v>2010</v>
      </c>
      <c r="O41" s="172">
        <v>2011</v>
      </c>
      <c r="P41" s="172">
        <v>2012</v>
      </c>
      <c r="Q41" s="172">
        <v>2013</v>
      </c>
      <c r="R41" s="172">
        <v>2014</v>
      </c>
      <c r="S41" s="175">
        <v>2015</v>
      </c>
      <c r="T41" s="175">
        <v>2016</v>
      </c>
    </row>
    <row r="42" spans="2:20" ht="24.95" customHeight="1" x14ac:dyDescent="0.2">
      <c r="B42" s="184" t="s">
        <v>94</v>
      </c>
      <c r="C42" s="185" t="s">
        <v>95</v>
      </c>
      <c r="D42" s="111">
        <v>5532.9422999999997</v>
      </c>
      <c r="E42" s="111">
        <v>70.259999394416809</v>
      </c>
      <c r="F42" s="111">
        <v>40.815999269485474</v>
      </c>
      <c r="G42" s="111">
        <v>59.839999198913574</v>
      </c>
      <c r="H42" s="111">
        <v>2990.1548399999997</v>
      </c>
      <c r="I42" s="111">
        <v>1323.9899997711182</v>
      </c>
      <c r="J42" s="100">
        <v>11977.182999999999</v>
      </c>
      <c r="K42" s="101">
        <v>4775.0659999999998</v>
      </c>
      <c r="L42" s="112">
        <v>2032.13</v>
      </c>
      <c r="M42" s="104">
        <v>2997.6710000000003</v>
      </c>
      <c r="N42" s="103">
        <v>6315.9549999999999</v>
      </c>
      <c r="O42" s="104">
        <v>6709.877199999999</v>
      </c>
      <c r="P42" s="231">
        <v>3677.5045100000002</v>
      </c>
      <c r="Q42" s="232">
        <v>10494.461600000001</v>
      </c>
      <c r="R42" s="414">
        <v>8109.2725300000002</v>
      </c>
      <c r="S42" s="272">
        <v>14758.103940000005</v>
      </c>
      <c r="T42" s="235">
        <v>24639.905510000001</v>
      </c>
    </row>
    <row r="43" spans="2:20" ht="24.95" customHeight="1" x14ac:dyDescent="0.2">
      <c r="B43" s="186" t="s">
        <v>96</v>
      </c>
      <c r="C43" s="187" t="s">
        <v>97</v>
      </c>
      <c r="D43" s="113">
        <v>1902.5279699999999</v>
      </c>
      <c r="E43" s="113">
        <v>1220.8131435809191</v>
      </c>
      <c r="F43" s="113">
        <v>1418.7408614596352</v>
      </c>
      <c r="G43" s="113">
        <v>1262.208474798128</v>
      </c>
      <c r="H43" s="113">
        <v>513.81275000000005</v>
      </c>
      <c r="I43" s="113">
        <v>431.65733986906707</v>
      </c>
      <c r="J43" s="99">
        <v>941.54470999999978</v>
      </c>
      <c r="K43" s="101">
        <v>539.57254</v>
      </c>
      <c r="L43" s="102">
        <v>950.3501</v>
      </c>
      <c r="M43" s="104">
        <v>423.40260000000001</v>
      </c>
      <c r="N43" s="104">
        <v>667.49704999999994</v>
      </c>
      <c r="O43" s="104">
        <v>107.86385</v>
      </c>
      <c r="P43" s="231">
        <v>100.2757</v>
      </c>
      <c r="Q43" s="233">
        <v>70.527000000000001</v>
      </c>
      <c r="R43" s="414">
        <v>431.50650000000007</v>
      </c>
      <c r="S43" s="272">
        <v>183.41047</v>
      </c>
      <c r="T43" s="235">
        <v>195.20440999999997</v>
      </c>
    </row>
    <row r="44" spans="2:20" ht="24.95" customHeight="1" x14ac:dyDescent="0.2">
      <c r="B44" s="186" t="s">
        <v>98</v>
      </c>
      <c r="C44" s="187" t="s">
        <v>99</v>
      </c>
      <c r="D44" s="113">
        <v>852.89887999999985</v>
      </c>
      <c r="E44" s="113">
        <v>5825.1978212893009</v>
      </c>
      <c r="F44" s="113">
        <v>2743.5576604567468</v>
      </c>
      <c r="G44" s="113">
        <v>603.13448190316558</v>
      </c>
      <c r="H44" s="113">
        <v>659.03690000000017</v>
      </c>
      <c r="I44" s="113">
        <v>880.22000999748707</v>
      </c>
      <c r="J44" s="99">
        <v>2063.1929</v>
      </c>
      <c r="K44" s="101">
        <v>1129.9170000000001</v>
      </c>
      <c r="L44" s="102">
        <v>1244.653</v>
      </c>
      <c r="M44" s="104">
        <v>319.59399999999999</v>
      </c>
      <c r="N44" s="104">
        <v>592.5920000000001</v>
      </c>
      <c r="O44" s="104">
        <v>181.31</v>
      </c>
      <c r="P44" s="231">
        <v>54.824000000000005</v>
      </c>
      <c r="Q44" s="233">
        <v>37.47</v>
      </c>
      <c r="R44" s="414">
        <v>101.825</v>
      </c>
      <c r="S44" s="272">
        <v>71.071749999999994</v>
      </c>
      <c r="T44" s="235">
        <v>113.71082</v>
      </c>
    </row>
    <row r="45" spans="2:20" ht="24.95" customHeight="1" x14ac:dyDescent="0.2">
      <c r="B45" s="186" t="s">
        <v>100</v>
      </c>
      <c r="C45" s="187" t="s">
        <v>101</v>
      </c>
      <c r="D45" s="113">
        <v>521.46874000000003</v>
      </c>
      <c r="E45" s="113">
        <v>655.82004410028458</v>
      </c>
      <c r="F45" s="113">
        <v>1604.0854580551386</v>
      </c>
      <c r="G45" s="113">
        <v>2438.6758938729763</v>
      </c>
      <c r="H45" s="113">
        <v>1484.19</v>
      </c>
      <c r="I45" s="113">
        <v>2022.679711446166</v>
      </c>
      <c r="J45" s="99">
        <v>2236.5940000000001</v>
      </c>
      <c r="K45" s="101">
        <v>913.21400000000006</v>
      </c>
      <c r="L45" s="102">
        <v>931.38</v>
      </c>
      <c r="M45" s="104">
        <v>73.663999999999987</v>
      </c>
      <c r="N45" s="104">
        <v>76.314999999999998</v>
      </c>
      <c r="O45" s="104">
        <v>55.153000000000006</v>
      </c>
      <c r="P45" s="231">
        <v>96.275000000000006</v>
      </c>
      <c r="Q45" s="233">
        <v>88.38300000000001</v>
      </c>
      <c r="R45" s="414">
        <v>58.103200000000001</v>
      </c>
      <c r="S45" s="272">
        <v>55.343500000000006</v>
      </c>
      <c r="T45" s="235">
        <v>90.453569999999985</v>
      </c>
    </row>
    <row r="46" spans="2:20" ht="24.95" customHeight="1" x14ac:dyDescent="0.2">
      <c r="B46" s="186" t="s">
        <v>102</v>
      </c>
      <c r="C46" s="188" t="s">
        <v>103</v>
      </c>
      <c r="D46" s="114">
        <v>9927.5323299999964</v>
      </c>
      <c r="E46" s="113">
        <v>33413.017185796052</v>
      </c>
      <c r="F46" s="113">
        <v>18179.915037959814</v>
      </c>
      <c r="G46" s="113">
        <v>9368.0987474674876</v>
      </c>
      <c r="H46" s="113">
        <v>9933.201500000001</v>
      </c>
      <c r="I46" s="113">
        <v>9123.8571753576398</v>
      </c>
      <c r="J46" s="99">
        <v>6253.3933999999999</v>
      </c>
      <c r="K46" s="101">
        <v>1394.6125</v>
      </c>
      <c r="L46" s="102">
        <v>2685.9859999999999</v>
      </c>
      <c r="M46" s="104">
        <v>10356.522700000001</v>
      </c>
      <c r="N46" s="104">
        <v>21930.73689</v>
      </c>
      <c r="O46" s="104">
        <v>19877.144059999999</v>
      </c>
      <c r="P46" s="231">
        <v>16928.916109999998</v>
      </c>
      <c r="Q46" s="233">
        <v>21233.210999999996</v>
      </c>
      <c r="R46" s="414">
        <v>12130.339160000001</v>
      </c>
      <c r="S46" s="272">
        <v>4167.0225</v>
      </c>
      <c r="T46" s="235">
        <v>3529.8607499999989</v>
      </c>
    </row>
    <row r="47" spans="2:20" ht="24.95" customHeight="1" x14ac:dyDescent="0.2">
      <c r="B47" s="186" t="s">
        <v>104</v>
      </c>
      <c r="C47" s="188" t="s">
        <v>105</v>
      </c>
      <c r="D47" s="114">
        <v>64912.159620000057</v>
      </c>
      <c r="E47" s="113">
        <v>57360.252752611676</v>
      </c>
      <c r="F47" s="113">
        <v>41890.524052041284</v>
      </c>
      <c r="G47" s="113">
        <v>48637.418280878221</v>
      </c>
      <c r="H47" s="113">
        <v>47230.147310000037</v>
      </c>
      <c r="I47" s="113">
        <v>18429.132797118571</v>
      </c>
      <c r="J47" s="99">
        <v>56320.306919999995</v>
      </c>
      <c r="K47" s="101">
        <v>28681.760599999994</v>
      </c>
      <c r="L47" s="102">
        <v>12851.556580000002</v>
      </c>
      <c r="M47" s="104">
        <v>16721.53544</v>
      </c>
      <c r="N47" s="104">
        <v>20458.12588</v>
      </c>
      <c r="O47" s="104">
        <v>33034.356759999995</v>
      </c>
      <c r="P47" s="231">
        <v>26395.022750000004</v>
      </c>
      <c r="Q47" s="233">
        <v>23948.878400000001</v>
      </c>
      <c r="R47" s="414">
        <v>20125.856789999998</v>
      </c>
      <c r="S47" s="272">
        <v>24507.245219999997</v>
      </c>
      <c r="T47" s="235">
        <v>25173.76474000001</v>
      </c>
    </row>
    <row r="48" spans="2:20" ht="24.95" customHeight="1" x14ac:dyDescent="0.2">
      <c r="B48" s="186" t="s">
        <v>106</v>
      </c>
      <c r="C48" s="188" t="s">
        <v>107</v>
      </c>
      <c r="D48" s="115">
        <v>227443.19940999965</v>
      </c>
      <c r="E48" s="101">
        <v>227139.87257332887</v>
      </c>
      <c r="F48" s="101">
        <v>237913.15580453962</v>
      </c>
      <c r="G48" s="101">
        <v>239172.83052783</v>
      </c>
      <c r="H48" s="101">
        <v>237053.94575000036</v>
      </c>
      <c r="I48" s="113">
        <v>245330.0912092065</v>
      </c>
      <c r="J48" s="99">
        <v>148799.67418999993</v>
      </c>
      <c r="K48" s="101">
        <v>125145.68230999999</v>
      </c>
      <c r="L48" s="102">
        <v>106593.84843000001</v>
      </c>
      <c r="M48" s="104">
        <v>102943.39077999996</v>
      </c>
      <c r="N48" s="104">
        <v>109191.67900000002</v>
      </c>
      <c r="O48" s="104">
        <v>125311.32753000002</v>
      </c>
      <c r="P48" s="231">
        <v>113155.96345</v>
      </c>
      <c r="Q48" s="233">
        <v>127867.30818000011</v>
      </c>
      <c r="R48" s="414">
        <v>126612.34046000001</v>
      </c>
      <c r="S48" s="272">
        <v>131212.25565000001</v>
      </c>
      <c r="T48" s="235">
        <v>117359.48893000001</v>
      </c>
    </row>
    <row r="49" spans="2:20" ht="24.95" customHeight="1" x14ac:dyDescent="0.2">
      <c r="B49" s="186" t="s">
        <v>108</v>
      </c>
      <c r="C49" s="188" t="s">
        <v>109</v>
      </c>
      <c r="D49" s="115">
        <v>40565.654449999951</v>
      </c>
      <c r="E49" s="101">
        <v>42405.952513694414</v>
      </c>
      <c r="F49" s="101">
        <v>36869.086373680504</v>
      </c>
      <c r="G49" s="101">
        <v>26572.753975280153</v>
      </c>
      <c r="H49" s="101">
        <v>19080.231430000036</v>
      </c>
      <c r="I49" s="101">
        <v>19117.365385857061</v>
      </c>
      <c r="J49" s="99">
        <v>24810.603920000001</v>
      </c>
      <c r="K49" s="101">
        <v>27086.425330000009</v>
      </c>
      <c r="L49" s="102">
        <v>26284.451370000028</v>
      </c>
      <c r="M49" s="104">
        <v>24959.483629999988</v>
      </c>
      <c r="N49" s="104">
        <v>29050.902300000002</v>
      </c>
      <c r="O49" s="104">
        <v>26115.948849999993</v>
      </c>
      <c r="P49" s="231">
        <v>22894.314050000001</v>
      </c>
      <c r="Q49" s="233">
        <v>24388.546659999993</v>
      </c>
      <c r="R49" s="414">
        <v>24292.48718</v>
      </c>
      <c r="S49" s="272">
        <v>27515.723499999996</v>
      </c>
      <c r="T49" s="235">
        <v>25501.668449999997</v>
      </c>
    </row>
    <row r="50" spans="2:20" ht="24.95" customHeight="1" x14ac:dyDescent="0.2">
      <c r="B50" s="186" t="s">
        <v>110</v>
      </c>
      <c r="C50" s="187" t="s">
        <v>111</v>
      </c>
      <c r="D50" s="101">
        <v>6214.2639499999859</v>
      </c>
      <c r="E50" s="101">
        <v>11309.980722121429</v>
      </c>
      <c r="F50" s="101">
        <v>20850.262417810038</v>
      </c>
      <c r="G50" s="101">
        <v>16151.810764717869</v>
      </c>
      <c r="H50" s="101">
        <v>26983.358770000003</v>
      </c>
      <c r="I50" s="101">
        <v>20226.938787350897</v>
      </c>
      <c r="J50" s="99">
        <v>10162.425529999993</v>
      </c>
      <c r="K50" s="101">
        <v>8959.1936000000005</v>
      </c>
      <c r="L50" s="102">
        <v>7808.2138999999997</v>
      </c>
      <c r="M50" s="104">
        <v>6483.8365700000022</v>
      </c>
      <c r="N50" s="104">
        <v>5718.0836000000008</v>
      </c>
      <c r="O50" s="104">
        <v>7141.4562499999993</v>
      </c>
      <c r="P50" s="231">
        <v>6505.4304299999994</v>
      </c>
      <c r="Q50" s="233">
        <v>5292.8585699999994</v>
      </c>
      <c r="R50" s="414">
        <v>4779.5967299999993</v>
      </c>
      <c r="S50" s="272">
        <v>4692.5166099999997</v>
      </c>
      <c r="T50" s="235">
        <v>4076.5638800000015</v>
      </c>
    </row>
    <row r="51" spans="2:20" ht="24.95" customHeight="1" x14ac:dyDescent="0.2">
      <c r="B51" s="186" t="s">
        <v>112</v>
      </c>
      <c r="C51" s="187" t="s">
        <v>113</v>
      </c>
      <c r="D51" s="101">
        <v>15616.831380000001</v>
      </c>
      <c r="E51" s="101">
        <v>6404.4588458165526</v>
      </c>
      <c r="F51" s="101">
        <v>8003.3969134005019</v>
      </c>
      <c r="G51" s="101">
        <v>6698.8972093521152</v>
      </c>
      <c r="H51" s="101">
        <v>8756.6859199999963</v>
      </c>
      <c r="I51" s="101">
        <v>7833.171134557575</v>
      </c>
      <c r="J51" s="99">
        <v>12633.29111</v>
      </c>
      <c r="K51" s="101">
        <v>10031.014920000001</v>
      </c>
      <c r="L51" s="102">
        <v>4676.2089999999998</v>
      </c>
      <c r="M51" s="104">
        <v>5230.3277499999995</v>
      </c>
      <c r="N51" s="104">
        <v>10225.452930000001</v>
      </c>
      <c r="O51" s="104">
        <v>21766.130409999994</v>
      </c>
      <c r="P51" s="231">
        <v>12618.86577</v>
      </c>
      <c r="Q51" s="233">
        <v>54064.404999999999</v>
      </c>
      <c r="R51" s="414">
        <v>36868.199060000006</v>
      </c>
      <c r="S51" s="272">
        <v>22649.060439999997</v>
      </c>
      <c r="T51" s="235">
        <v>21247.164760000003</v>
      </c>
    </row>
    <row r="52" spans="2:20" ht="24.95" customHeight="1" x14ac:dyDescent="0.2">
      <c r="B52" s="186" t="s">
        <v>114</v>
      </c>
      <c r="C52" s="187" t="s">
        <v>115</v>
      </c>
      <c r="D52" s="101">
        <v>13355.881879999999</v>
      </c>
      <c r="E52" s="101">
        <v>14007.513813920319</v>
      </c>
      <c r="F52" s="101">
        <v>11322.412096142769</v>
      </c>
      <c r="G52" s="101">
        <v>6913.4685812685639</v>
      </c>
      <c r="H52" s="101">
        <v>12433.67148000001</v>
      </c>
      <c r="I52" s="101">
        <v>16013.738997250795</v>
      </c>
      <c r="J52" s="99">
        <v>20382.756429999998</v>
      </c>
      <c r="K52" s="101">
        <v>16322.015049999995</v>
      </c>
      <c r="L52" s="102">
        <v>19069.691469999998</v>
      </c>
      <c r="M52" s="104">
        <v>18227.794750000001</v>
      </c>
      <c r="N52" s="104">
        <v>26694.031210000001</v>
      </c>
      <c r="O52" s="104">
        <v>27746.501600000011</v>
      </c>
      <c r="P52" s="231">
        <v>21629.264699999992</v>
      </c>
      <c r="Q52" s="233">
        <v>20949.876700000001</v>
      </c>
      <c r="R52" s="414">
        <v>23139.367139999998</v>
      </c>
      <c r="S52" s="272">
        <v>21340.573610000007</v>
      </c>
      <c r="T52" s="235">
        <v>18728.926250000004</v>
      </c>
    </row>
    <row r="53" spans="2:20" ht="24.95" customHeight="1" x14ac:dyDescent="0.2">
      <c r="B53" s="186" t="s">
        <v>116</v>
      </c>
      <c r="C53" s="187" t="s">
        <v>117</v>
      </c>
      <c r="D53" s="101">
        <v>35177.102329999994</v>
      </c>
      <c r="E53" s="101">
        <v>13200.008235104382</v>
      </c>
      <c r="F53" s="101">
        <v>7191.7249616738409</v>
      </c>
      <c r="G53" s="101">
        <v>8511.7329025864601</v>
      </c>
      <c r="H53" s="101">
        <v>6148.8019999999979</v>
      </c>
      <c r="I53" s="101">
        <v>5434.3716421499848</v>
      </c>
      <c r="J53" s="99">
        <v>4207.5016200000009</v>
      </c>
      <c r="K53" s="101">
        <v>5005.437880000005</v>
      </c>
      <c r="L53" s="102">
        <v>3956.0079999999989</v>
      </c>
      <c r="M53" s="104">
        <v>4023.00893</v>
      </c>
      <c r="N53" s="104">
        <v>4512.7991399999992</v>
      </c>
      <c r="O53" s="104">
        <v>5643.9100499999986</v>
      </c>
      <c r="P53" s="231">
        <v>5223.5211400000007</v>
      </c>
      <c r="Q53" s="233">
        <v>4767.5177199999989</v>
      </c>
      <c r="R53" s="414">
        <v>5060.4407000000001</v>
      </c>
      <c r="S53" s="272">
        <v>5059.2337100000004</v>
      </c>
      <c r="T53" s="235">
        <v>5090.413340000001</v>
      </c>
    </row>
    <row r="54" spans="2:20" ht="24.95" customHeight="1" x14ac:dyDescent="0.2">
      <c r="B54" s="186" t="s">
        <v>118</v>
      </c>
      <c r="C54" s="187" t="s">
        <v>119</v>
      </c>
      <c r="D54" s="101">
        <v>107264.28128000008</v>
      </c>
      <c r="E54" s="101">
        <v>119960.48602849955</v>
      </c>
      <c r="F54" s="101">
        <v>148142.24035208073</v>
      </c>
      <c r="G54" s="101">
        <v>101777.02057911572</v>
      </c>
      <c r="H54" s="101">
        <v>101313.48890000011</v>
      </c>
      <c r="I54" s="101">
        <v>104338.60666229161</v>
      </c>
      <c r="J54" s="99">
        <v>83583.05639999987</v>
      </c>
      <c r="K54" s="101">
        <v>83476.98809999993</v>
      </c>
      <c r="L54" s="102">
        <v>78847.266549999971</v>
      </c>
      <c r="M54" s="104">
        <v>79110.394569999989</v>
      </c>
      <c r="N54" s="104">
        <v>76599.634290000016</v>
      </c>
      <c r="O54" s="104">
        <v>95869.359300000069</v>
      </c>
      <c r="P54" s="231">
        <v>107154.90528000011</v>
      </c>
      <c r="Q54" s="233">
        <v>107148.97840000009</v>
      </c>
      <c r="R54" s="414">
        <v>108678.05035</v>
      </c>
      <c r="S54" s="272">
        <v>100609.9817</v>
      </c>
      <c r="T54" s="235">
        <v>116291.95618999994</v>
      </c>
    </row>
    <row r="55" spans="2:20" ht="24.95" customHeight="1" x14ac:dyDescent="0.2">
      <c r="B55" s="186" t="s">
        <v>120</v>
      </c>
      <c r="C55" s="187" t="s">
        <v>121</v>
      </c>
      <c r="D55" s="101">
        <v>9338.1241200000131</v>
      </c>
      <c r="E55" s="101">
        <v>14315.778095910326</v>
      </c>
      <c r="F55" s="101">
        <v>18884.738927049562</v>
      </c>
      <c r="G55" s="101">
        <v>13835.727714218199</v>
      </c>
      <c r="H55" s="101">
        <v>7810.9877500000002</v>
      </c>
      <c r="I55" s="101">
        <v>6017.4340837665368</v>
      </c>
      <c r="J55" s="99">
        <v>11055.219620000003</v>
      </c>
      <c r="K55" s="101">
        <v>10835.400409999993</v>
      </c>
      <c r="L55" s="102">
        <v>10168.364179999999</v>
      </c>
      <c r="M55" s="104">
        <v>6929.9106899999988</v>
      </c>
      <c r="N55" s="104">
        <v>7452.0288500000006</v>
      </c>
      <c r="O55" s="104">
        <v>12617.860709999997</v>
      </c>
      <c r="P55" s="231">
        <v>13414.702840000011</v>
      </c>
      <c r="Q55" s="233">
        <v>14152.76758999999</v>
      </c>
      <c r="R55" s="414">
        <v>14507.80384</v>
      </c>
      <c r="S55" s="272">
        <v>12201.207440000002</v>
      </c>
      <c r="T55" s="235">
        <v>10517.170640000002</v>
      </c>
    </row>
    <row r="56" spans="2:20" ht="24.95" customHeight="1" x14ac:dyDescent="0.2">
      <c r="B56" s="186" t="s">
        <v>122</v>
      </c>
      <c r="C56" s="187" t="s">
        <v>123</v>
      </c>
      <c r="D56" s="101">
        <v>17220.631250000024</v>
      </c>
      <c r="E56" s="101">
        <v>23424.915908742929</v>
      </c>
      <c r="F56" s="101">
        <v>27651.460720970528</v>
      </c>
      <c r="G56" s="101">
        <v>19441.69582704936</v>
      </c>
      <c r="H56" s="101">
        <v>17526.024639999974</v>
      </c>
      <c r="I56" s="101">
        <v>17353.277512901695</v>
      </c>
      <c r="J56" s="99">
        <v>14111.817169999998</v>
      </c>
      <c r="K56" s="101">
        <v>13293.816309999987</v>
      </c>
      <c r="L56" s="102">
        <v>14036.130450000002</v>
      </c>
      <c r="M56" s="104">
        <v>14975.953139999994</v>
      </c>
      <c r="N56" s="104">
        <v>17317.161289999996</v>
      </c>
      <c r="O56" s="104">
        <v>19755.983489999981</v>
      </c>
      <c r="P56" s="231">
        <v>22037.351639999972</v>
      </c>
      <c r="Q56" s="233">
        <v>22223.547120000003</v>
      </c>
      <c r="R56" s="414">
        <v>25928.659460000003</v>
      </c>
      <c r="S56" s="272">
        <v>34684.932929999995</v>
      </c>
      <c r="T56" s="235">
        <v>32637.90817999998</v>
      </c>
    </row>
    <row r="57" spans="2:20" ht="24.95" customHeight="1" x14ac:dyDescent="0.2">
      <c r="B57" s="186" t="s">
        <v>124</v>
      </c>
      <c r="C57" s="179" t="s">
        <v>125</v>
      </c>
      <c r="D57" s="101">
        <v>43053.915750000073</v>
      </c>
      <c r="E57" s="101">
        <v>43338.125570105607</v>
      </c>
      <c r="F57" s="101">
        <v>27729.487342941455</v>
      </c>
      <c r="G57" s="101">
        <v>22295.019545560044</v>
      </c>
      <c r="H57" s="101">
        <v>14401.435369999988</v>
      </c>
      <c r="I57" s="101">
        <v>21187.334492795031</v>
      </c>
      <c r="J57" s="99">
        <v>57128.952409999962</v>
      </c>
      <c r="K57" s="101">
        <v>93990.511110000225</v>
      </c>
      <c r="L57" s="102">
        <v>95342.607220000034</v>
      </c>
      <c r="M57" s="104">
        <v>87827.243930000011</v>
      </c>
      <c r="N57" s="104">
        <v>97765.027020000009</v>
      </c>
      <c r="O57" s="104">
        <v>113711.72451999999</v>
      </c>
      <c r="P57" s="231">
        <v>115865.6153800001</v>
      </c>
      <c r="Q57" s="233">
        <v>111072.43248000002</v>
      </c>
      <c r="R57" s="414">
        <v>93322.591210000013</v>
      </c>
      <c r="S57" s="272">
        <v>87468.713210000016</v>
      </c>
      <c r="T57" s="235">
        <v>86327.911730000051</v>
      </c>
    </row>
    <row r="58" spans="2:20" ht="24.95" customHeight="1" x14ac:dyDescent="0.2">
      <c r="B58" s="186" t="s">
        <v>126</v>
      </c>
      <c r="C58" s="187" t="s">
        <v>127</v>
      </c>
      <c r="D58" s="101">
        <v>105670.29377999996</v>
      </c>
      <c r="E58" s="101">
        <v>132247.70935062604</v>
      </c>
      <c r="F58" s="101">
        <v>88622.376800182741</v>
      </c>
      <c r="G58" s="101">
        <v>129136.65630909757</v>
      </c>
      <c r="H58" s="101">
        <v>141840.80257000009</v>
      </c>
      <c r="I58" s="101">
        <v>305170.33822431858</v>
      </c>
      <c r="J58" s="99">
        <v>95602.223640000026</v>
      </c>
      <c r="K58" s="101">
        <v>112908.68187999995</v>
      </c>
      <c r="L58" s="102">
        <v>88129.837659999961</v>
      </c>
      <c r="M58" s="104">
        <v>53784.750240000001</v>
      </c>
      <c r="N58" s="104">
        <v>61233.535039999988</v>
      </c>
      <c r="O58" s="104">
        <v>86286.300329999969</v>
      </c>
      <c r="P58" s="231">
        <v>74647.54277</v>
      </c>
      <c r="Q58" s="233">
        <v>62261.486939999995</v>
      </c>
      <c r="R58" s="414">
        <v>42084.883520000003</v>
      </c>
      <c r="S58" s="272">
        <v>22099.318059999991</v>
      </c>
      <c r="T58" s="235">
        <v>26696.024590000005</v>
      </c>
    </row>
    <row r="59" spans="2:20" ht="24.95" customHeight="1" x14ac:dyDescent="0.2">
      <c r="B59" s="186" t="s">
        <v>128</v>
      </c>
      <c r="C59" s="187" t="s">
        <v>129</v>
      </c>
      <c r="D59" s="101">
        <v>2772.0181900000007</v>
      </c>
      <c r="E59" s="101">
        <v>4072.0599746910739</v>
      </c>
      <c r="F59" s="101">
        <v>5195.6542400093749</v>
      </c>
      <c r="G59" s="101">
        <v>5100.0544862558527</v>
      </c>
      <c r="H59" s="101">
        <v>2378.2699900000061</v>
      </c>
      <c r="I59" s="101">
        <v>3092.5419423927669</v>
      </c>
      <c r="J59" s="99">
        <v>13018.91636000001</v>
      </c>
      <c r="K59" s="101">
        <v>15680.502390000012</v>
      </c>
      <c r="L59" s="102">
        <v>18656.407390000026</v>
      </c>
      <c r="M59" s="104">
        <v>19355.30059000001</v>
      </c>
      <c r="N59" s="104">
        <v>18824.474430000013</v>
      </c>
      <c r="O59" s="104">
        <v>19262.707610000001</v>
      </c>
      <c r="P59" s="231">
        <v>18831.172079999997</v>
      </c>
      <c r="Q59" s="233">
        <v>22033.613129999998</v>
      </c>
      <c r="R59" s="414">
        <v>22805.171750000001</v>
      </c>
      <c r="S59" s="272">
        <v>21577.192129999996</v>
      </c>
      <c r="T59" s="235">
        <v>19866.126200000024</v>
      </c>
    </row>
    <row r="60" spans="2:20" ht="24.95" customHeight="1" x14ac:dyDescent="0.2">
      <c r="B60" s="186" t="s">
        <v>130</v>
      </c>
      <c r="C60" s="187" t="s">
        <v>157</v>
      </c>
      <c r="D60" s="101">
        <v>41652.610579999993</v>
      </c>
      <c r="E60" s="101">
        <v>57086.20897380996</v>
      </c>
      <c r="F60" s="101">
        <v>23784.241185851395</v>
      </c>
      <c r="G60" s="101">
        <v>83941.13010820956</v>
      </c>
      <c r="H60" s="101">
        <v>112345.99998000007</v>
      </c>
      <c r="I60" s="101">
        <v>105692.72121824464</v>
      </c>
      <c r="J60" s="99">
        <v>117208.61944000002</v>
      </c>
      <c r="K60" s="101">
        <v>94262.570549999989</v>
      </c>
      <c r="L60" s="102">
        <v>85739.23563000001</v>
      </c>
      <c r="M60" s="104">
        <v>85822.59901999998</v>
      </c>
      <c r="N60" s="104">
        <v>86580.974709999995</v>
      </c>
      <c r="O60" s="104">
        <v>91503.303689999986</v>
      </c>
      <c r="P60" s="231">
        <v>94549.062969999999</v>
      </c>
      <c r="Q60" s="233">
        <v>88636.458749999991</v>
      </c>
      <c r="R60" s="414">
        <v>93618.218270000012</v>
      </c>
      <c r="S60" s="272">
        <v>101981.83667</v>
      </c>
      <c r="T60" s="235">
        <v>100944.94503999993</v>
      </c>
    </row>
    <row r="61" spans="2:20" ht="24.95" customHeight="1" x14ac:dyDescent="0.2">
      <c r="B61" s="186" t="s">
        <v>132</v>
      </c>
      <c r="C61" s="187" t="s">
        <v>133</v>
      </c>
      <c r="D61" s="101">
        <v>19119.189050000001</v>
      </c>
      <c r="E61" s="101">
        <v>24073.415791007617</v>
      </c>
      <c r="F61" s="101">
        <v>16258.200193670396</v>
      </c>
      <c r="G61" s="101">
        <v>38243.170243702727</v>
      </c>
      <c r="H61" s="101">
        <v>25796.648300000019</v>
      </c>
      <c r="I61" s="101">
        <v>16772.635807794366</v>
      </c>
      <c r="J61" s="99">
        <v>35517.845290000005</v>
      </c>
      <c r="K61" s="101">
        <v>35747.054860000011</v>
      </c>
      <c r="L61" s="102">
        <v>31021.796540000018</v>
      </c>
      <c r="M61" s="104">
        <v>36624.550349999998</v>
      </c>
      <c r="N61" s="104">
        <v>47651.935010000001</v>
      </c>
      <c r="O61" s="104">
        <v>45824.482970000012</v>
      </c>
      <c r="P61" s="231">
        <v>40682.578529999999</v>
      </c>
      <c r="Q61" s="233">
        <v>37804.078790000021</v>
      </c>
      <c r="R61" s="414">
        <v>77138.613460000008</v>
      </c>
      <c r="S61" s="272">
        <v>122356.53169000003</v>
      </c>
      <c r="T61" s="235">
        <v>112608.11449999991</v>
      </c>
    </row>
    <row r="62" spans="2:20" ht="24.95" customHeight="1" x14ac:dyDescent="0.2">
      <c r="B62" s="189" t="s">
        <v>158</v>
      </c>
      <c r="C62" s="190" t="s">
        <v>159</v>
      </c>
      <c r="D62" s="116">
        <v>54454.303160000003</v>
      </c>
      <c r="E62" s="116">
        <v>25328.040573228267</v>
      </c>
      <c r="F62" s="116">
        <v>36568.836172723444</v>
      </c>
      <c r="G62" s="116">
        <v>56996.09192254598</v>
      </c>
      <c r="H62" s="116">
        <v>55741.313879999994</v>
      </c>
      <c r="I62" s="116">
        <v>34496.965525803549</v>
      </c>
      <c r="J62" s="107">
        <v>0</v>
      </c>
      <c r="K62" s="108">
        <v>0</v>
      </c>
      <c r="L62" s="117">
        <v>0</v>
      </c>
      <c r="M62" s="117">
        <v>0</v>
      </c>
      <c r="N62" s="118">
        <v>0</v>
      </c>
      <c r="O62" s="117">
        <v>0</v>
      </c>
      <c r="P62" s="117">
        <v>0</v>
      </c>
      <c r="Q62" s="118">
        <v>0</v>
      </c>
      <c r="R62" s="118">
        <v>0</v>
      </c>
      <c r="S62" s="273">
        <v>0</v>
      </c>
      <c r="T62" s="262">
        <v>0</v>
      </c>
    </row>
    <row r="63" spans="2:20" ht="20.100000000000001" customHeight="1" x14ac:dyDescent="0.2">
      <c r="B63" s="191"/>
      <c r="C63" s="192" t="s">
        <v>34</v>
      </c>
      <c r="D63" s="141">
        <f t="shared" ref="D63:I63" si="3">SUM(D42:D62)</f>
        <v>822567.83039999986</v>
      </c>
      <c r="E63" s="142">
        <f t="shared" si="3"/>
        <v>856859.88791737997</v>
      </c>
      <c r="F63" s="142">
        <f t="shared" si="3"/>
        <v>780864.91357196902</v>
      </c>
      <c r="G63" s="142">
        <f t="shared" si="3"/>
        <v>837157.43657490914</v>
      </c>
      <c r="H63" s="142">
        <f t="shared" si="3"/>
        <v>852422.21003000077</v>
      </c>
      <c r="I63" s="142">
        <f t="shared" si="3"/>
        <v>960289.06966024172</v>
      </c>
      <c r="J63" s="139">
        <f t="shared" ref="J63:R63" si="4">SUM(J42:J62)</f>
        <v>728015.11805999978</v>
      </c>
      <c r="K63" s="139">
        <f t="shared" si="4"/>
        <v>690179.43734000006</v>
      </c>
      <c r="L63" s="139">
        <f t="shared" si="4"/>
        <v>611026.12346999999</v>
      </c>
      <c r="M63" s="139">
        <f t="shared" si="4"/>
        <v>577190.93467999995</v>
      </c>
      <c r="N63" s="139">
        <f t="shared" si="4"/>
        <v>648858.94064000004</v>
      </c>
      <c r="O63" s="139">
        <f t="shared" si="4"/>
        <v>758522.70218000002</v>
      </c>
      <c r="P63" s="140">
        <f t="shared" si="4"/>
        <v>716463.10910000023</v>
      </c>
      <c r="Q63" s="139">
        <f t="shared" si="4"/>
        <v>758536.80703000014</v>
      </c>
      <c r="R63" s="139">
        <f t="shared" si="4"/>
        <v>739793.32631000003</v>
      </c>
      <c r="S63" s="236">
        <f t="shared" ref="S63:T63" si="5">SUM(S42:S62)</f>
        <v>759191.27472999995</v>
      </c>
      <c r="T63" s="143">
        <f t="shared" si="5"/>
        <v>751637.28247999982</v>
      </c>
    </row>
    <row r="64" spans="2:20" x14ac:dyDescent="0.2">
      <c r="B64" s="420"/>
      <c r="C64" s="422"/>
      <c r="D64" s="422"/>
      <c r="E64" s="422"/>
      <c r="F64" s="422"/>
      <c r="G64" s="422"/>
      <c r="H64" s="422"/>
      <c r="I64" s="422"/>
      <c r="J64" s="422"/>
      <c r="K64" s="422"/>
      <c r="L64" s="419"/>
      <c r="M64" s="419"/>
      <c r="N64" s="419"/>
      <c r="O64" s="419"/>
      <c r="P64" s="419"/>
      <c r="Q64" s="419"/>
    </row>
    <row r="66" spans="2:13" ht="18.75" x14ac:dyDescent="0.2">
      <c r="B66" s="57" t="s">
        <v>260</v>
      </c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</row>
    <row r="67" spans="2:13" x14ac:dyDescent="0.2"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</row>
    <row r="68" spans="2:13" ht="36" x14ac:dyDescent="0.2">
      <c r="B68" s="51" t="s">
        <v>162</v>
      </c>
      <c r="C68" s="52" t="s">
        <v>140</v>
      </c>
      <c r="D68" s="52" t="s">
        <v>141</v>
      </c>
      <c r="E68" s="52" t="s">
        <v>142</v>
      </c>
      <c r="F68" s="52" t="s">
        <v>143</v>
      </c>
      <c r="G68" s="52" t="s">
        <v>145</v>
      </c>
      <c r="H68" s="52" t="s">
        <v>163</v>
      </c>
      <c r="I68" s="52" t="s">
        <v>149</v>
      </c>
      <c r="J68" s="52" t="s">
        <v>164</v>
      </c>
      <c r="K68" s="53" t="s">
        <v>34</v>
      </c>
      <c r="L68" s="419"/>
      <c r="M68" s="419"/>
    </row>
    <row r="69" spans="2:13" x14ac:dyDescent="0.2">
      <c r="B69" s="119" t="s">
        <v>156</v>
      </c>
      <c r="C69" s="238">
        <v>1596.5331199999991</v>
      </c>
      <c r="D69" s="238">
        <v>60172.491609999975</v>
      </c>
      <c r="E69" s="238">
        <v>269888.51310999942</v>
      </c>
      <c r="F69" s="238">
        <v>3193.7115599999997</v>
      </c>
      <c r="G69" s="238">
        <v>113819.41772000064</v>
      </c>
      <c r="H69" s="238">
        <v>66749.211479999925</v>
      </c>
      <c r="I69" s="238">
        <v>249131.03512999957</v>
      </c>
      <c r="J69" s="238">
        <v>1989.0132900000012</v>
      </c>
      <c r="K69" s="239">
        <f t="shared" ref="K69:K74" si="6">SUM(C69:J69)</f>
        <v>766539.92701999971</v>
      </c>
      <c r="L69" s="419"/>
      <c r="M69" s="419"/>
    </row>
    <row r="70" spans="2:13" x14ac:dyDescent="0.2">
      <c r="B70" s="119">
        <v>2000</v>
      </c>
      <c r="C70" s="238">
        <v>3318.0579998557805</v>
      </c>
      <c r="D70" s="238">
        <v>58851.020516376942</v>
      </c>
      <c r="E70" s="238">
        <v>324279.73785436543</v>
      </c>
      <c r="F70" s="238">
        <v>3881.3211364746094</v>
      </c>
      <c r="G70" s="238">
        <v>127751.74942815083</v>
      </c>
      <c r="H70" s="238">
        <v>99043.570284444315</v>
      </c>
      <c r="I70" s="238">
        <v>212639.98711271287</v>
      </c>
      <c r="J70" s="238">
        <v>0</v>
      </c>
      <c r="K70" s="239">
        <f t="shared" si="6"/>
        <v>829765.44433238078</v>
      </c>
      <c r="L70" s="419"/>
      <c r="M70" s="419"/>
    </row>
    <row r="71" spans="2:13" x14ac:dyDescent="0.2">
      <c r="B71" s="119">
        <v>2001</v>
      </c>
      <c r="C71" s="238">
        <v>37635.491250578314</v>
      </c>
      <c r="D71" s="238">
        <v>57318.342864120379</v>
      </c>
      <c r="E71" s="238">
        <v>205831.1823476493</v>
      </c>
      <c r="F71" s="238">
        <v>1875.8153076171875</v>
      </c>
      <c r="G71" s="238">
        <v>129595.60230752682</v>
      </c>
      <c r="H71" s="240">
        <v>143884.21879776591</v>
      </c>
      <c r="I71" s="240">
        <v>167292.7365146064</v>
      </c>
      <c r="J71" s="240">
        <v>0</v>
      </c>
      <c r="K71" s="239">
        <f t="shared" si="6"/>
        <v>743433.38938986429</v>
      </c>
      <c r="L71" s="419"/>
      <c r="M71" s="419"/>
    </row>
    <row r="72" spans="2:13" x14ac:dyDescent="0.2">
      <c r="B72" s="119">
        <v>2002</v>
      </c>
      <c r="C72" s="238">
        <v>50311.719926123274</v>
      </c>
      <c r="D72" s="238">
        <v>62180.969877025986</v>
      </c>
      <c r="E72" s="238">
        <v>255360.38148219397</v>
      </c>
      <c r="F72" s="238">
        <v>0.20000000298023224</v>
      </c>
      <c r="G72" s="238">
        <v>130248.51046743307</v>
      </c>
      <c r="H72" s="238">
        <v>109315.23699482439</v>
      </c>
      <c r="I72" s="238">
        <v>229740.41782730538</v>
      </c>
      <c r="J72" s="238">
        <v>0</v>
      </c>
      <c r="K72" s="241">
        <f t="shared" si="6"/>
        <v>837157.43657490914</v>
      </c>
      <c r="L72" s="419"/>
      <c r="M72" s="419"/>
    </row>
    <row r="73" spans="2:13" x14ac:dyDescent="0.2">
      <c r="B73" s="119">
        <v>2003</v>
      </c>
      <c r="C73" s="238">
        <v>43639.402889999976</v>
      </c>
      <c r="D73" s="238">
        <v>56806.7883899999</v>
      </c>
      <c r="E73" s="238">
        <v>256779.54776999992</v>
      </c>
      <c r="F73" s="238">
        <v>20</v>
      </c>
      <c r="G73" s="238">
        <v>133036.39409999998</v>
      </c>
      <c r="H73" s="238">
        <v>137343.33589999983</v>
      </c>
      <c r="I73" s="238">
        <v>224796.74098000085</v>
      </c>
      <c r="J73" s="238">
        <v>0</v>
      </c>
      <c r="K73" s="241">
        <f t="shared" si="6"/>
        <v>852422.21003000042</v>
      </c>
      <c r="L73" s="419"/>
      <c r="M73" s="419"/>
    </row>
    <row r="74" spans="2:13" x14ac:dyDescent="0.2">
      <c r="B74" s="120">
        <v>2004</v>
      </c>
      <c r="C74" s="242">
        <v>47106.883826092351</v>
      </c>
      <c r="D74" s="242">
        <v>55360.499447074078</v>
      </c>
      <c r="E74" s="242">
        <v>392307.94770810881</v>
      </c>
      <c r="F74" s="242">
        <v>263.67999267578125</v>
      </c>
      <c r="G74" s="242">
        <v>125826.0411972686</v>
      </c>
      <c r="H74" s="242">
        <v>126986.54246094491</v>
      </c>
      <c r="I74" s="242">
        <v>212437.47502807714</v>
      </c>
      <c r="J74" s="242">
        <v>0</v>
      </c>
      <c r="K74" s="243">
        <f t="shared" si="6"/>
        <v>960289.06966024172</v>
      </c>
      <c r="L74" s="419"/>
      <c r="M74" s="419"/>
    </row>
    <row r="75" spans="2:13" x14ac:dyDescent="0.2">
      <c r="B75" s="121"/>
      <c r="C75" s="244"/>
      <c r="D75" s="244"/>
      <c r="E75" s="244"/>
      <c r="F75" s="244"/>
      <c r="G75" s="244"/>
      <c r="H75" s="244"/>
      <c r="I75" s="244"/>
      <c r="J75" s="244"/>
      <c r="K75" s="244"/>
      <c r="L75" s="419"/>
      <c r="M75" s="419"/>
    </row>
    <row r="76" spans="2:13" x14ac:dyDescent="0.2">
      <c r="B76" s="122">
        <v>2006</v>
      </c>
      <c r="C76" s="245">
        <v>45066.511619999997</v>
      </c>
      <c r="D76" s="246">
        <v>94198.706119999857</v>
      </c>
      <c r="E76" s="246">
        <v>101404.24702000002</v>
      </c>
      <c r="F76" s="246">
        <v>8663.7558300000001</v>
      </c>
      <c r="G76" s="246">
        <v>128808.95345999973</v>
      </c>
      <c r="H76" s="246">
        <v>136385.40144000013</v>
      </c>
      <c r="I76" s="246">
        <v>213193.76067000005</v>
      </c>
      <c r="J76" s="247">
        <v>293.78190000000001</v>
      </c>
      <c r="K76" s="248">
        <f t="shared" ref="K76:K84" si="7">SUM(C76:J76)</f>
        <v>728015.11805999966</v>
      </c>
      <c r="L76" s="419"/>
      <c r="M76" s="419"/>
    </row>
    <row r="77" spans="2:13" x14ac:dyDescent="0.2">
      <c r="B77" s="123">
        <v>2007</v>
      </c>
      <c r="C77" s="114">
        <v>21379.723439999998</v>
      </c>
      <c r="D77" s="113">
        <v>92213.133710000009</v>
      </c>
      <c r="E77" s="113">
        <v>116644.22230000001</v>
      </c>
      <c r="F77" s="113">
        <v>15645.566000000001</v>
      </c>
      <c r="G77" s="113">
        <v>140413.96313000005</v>
      </c>
      <c r="H77" s="113">
        <v>131237.45133000007</v>
      </c>
      <c r="I77" s="113">
        <v>172232.09743000005</v>
      </c>
      <c r="J77" s="249">
        <v>413.28</v>
      </c>
      <c r="K77" s="250">
        <f t="shared" si="7"/>
        <v>690179.43734000018</v>
      </c>
      <c r="L77" s="419"/>
      <c r="M77" s="419"/>
    </row>
    <row r="78" spans="2:13" x14ac:dyDescent="0.2">
      <c r="B78" s="123">
        <v>2008</v>
      </c>
      <c r="C78" s="251">
        <v>16503.830480000001</v>
      </c>
      <c r="D78" s="102">
        <v>89971.943350000089</v>
      </c>
      <c r="E78" s="102">
        <v>91747.481129999956</v>
      </c>
      <c r="F78" s="102">
        <v>19094.201480000003</v>
      </c>
      <c r="G78" s="102">
        <v>118309.77701999994</v>
      </c>
      <c r="H78" s="252">
        <v>136599.2199400001</v>
      </c>
      <c r="I78" s="102">
        <v>138081.28003000023</v>
      </c>
      <c r="J78" s="253">
        <v>718.39004</v>
      </c>
      <c r="K78" s="250">
        <f t="shared" si="7"/>
        <v>611026.12347000022</v>
      </c>
      <c r="L78" s="419"/>
      <c r="M78" s="419"/>
    </row>
    <row r="79" spans="2:13" x14ac:dyDescent="0.2">
      <c r="B79" s="119">
        <v>2009</v>
      </c>
      <c r="C79" s="251">
        <v>15008.04</v>
      </c>
      <c r="D79" s="102">
        <v>91339.646769999978</v>
      </c>
      <c r="E79" s="102">
        <v>64193.81136</v>
      </c>
      <c r="F79" s="102">
        <v>27379.138999999999</v>
      </c>
      <c r="G79" s="102">
        <v>120602.51009</v>
      </c>
      <c r="H79" s="252">
        <v>154742.36200999998</v>
      </c>
      <c r="I79" s="102">
        <v>103637.10125000001</v>
      </c>
      <c r="J79" s="253">
        <v>288.32420000000002</v>
      </c>
      <c r="K79" s="254">
        <f t="shared" si="7"/>
        <v>577190.93467999995</v>
      </c>
      <c r="L79" s="419"/>
      <c r="M79" s="419"/>
    </row>
    <row r="80" spans="2:13" x14ac:dyDescent="0.2">
      <c r="B80" s="123">
        <v>2010</v>
      </c>
      <c r="C80" s="251">
        <v>14607.065000000001</v>
      </c>
      <c r="D80" s="102">
        <v>89751.968749999985</v>
      </c>
      <c r="E80" s="102">
        <v>57818.264299999995</v>
      </c>
      <c r="F80" s="102">
        <v>28350.136999999999</v>
      </c>
      <c r="G80" s="102">
        <v>177246.61283000003</v>
      </c>
      <c r="H80" s="252">
        <v>150902.96573000005</v>
      </c>
      <c r="I80" s="102">
        <v>129891.22700000003</v>
      </c>
      <c r="J80" s="252">
        <v>290.7</v>
      </c>
      <c r="K80" s="254">
        <f t="shared" si="7"/>
        <v>648858.94061000005</v>
      </c>
      <c r="L80" s="419"/>
      <c r="M80" s="419"/>
    </row>
    <row r="81" spans="2:13" x14ac:dyDescent="0.2">
      <c r="B81" s="123">
        <v>2011</v>
      </c>
      <c r="C81" s="255">
        <v>13780.977989999999</v>
      </c>
      <c r="D81" s="104">
        <v>86212.377470000007</v>
      </c>
      <c r="E81" s="104">
        <v>69541.58</v>
      </c>
      <c r="F81" s="104">
        <v>41229.550999999992</v>
      </c>
      <c r="G81" s="104">
        <v>217379.76632000002</v>
      </c>
      <c r="H81" s="104">
        <v>171275.18557</v>
      </c>
      <c r="I81" s="104">
        <v>158711.50366999998</v>
      </c>
      <c r="J81" s="256">
        <v>391.76016000000004</v>
      </c>
      <c r="K81" s="250">
        <f t="shared" si="7"/>
        <v>758522.70217999991</v>
      </c>
      <c r="L81" s="419"/>
      <c r="M81" s="419"/>
    </row>
    <row r="82" spans="2:13" x14ac:dyDescent="0.2">
      <c r="B82" s="123">
        <v>2012</v>
      </c>
      <c r="C82" s="257">
        <v>17435.41</v>
      </c>
      <c r="D82" s="258">
        <v>78938.540249999991</v>
      </c>
      <c r="E82" s="258">
        <v>54954.74598</v>
      </c>
      <c r="F82" s="258">
        <v>34896.707999999999</v>
      </c>
      <c r="G82" s="258">
        <v>223006.89585999987</v>
      </c>
      <c r="H82" s="258">
        <v>154120.55352000028</v>
      </c>
      <c r="I82" s="258">
        <v>152794.0184900004</v>
      </c>
      <c r="J82" s="259">
        <v>316.23700000000002</v>
      </c>
      <c r="K82" s="250">
        <f t="shared" si="7"/>
        <v>716463.10910000047</v>
      </c>
      <c r="L82" s="419"/>
      <c r="M82" s="419"/>
    </row>
    <row r="83" spans="2:13" x14ac:dyDescent="0.2">
      <c r="B83" s="123">
        <v>2013</v>
      </c>
      <c r="C83" s="255">
        <v>20412.420000000002</v>
      </c>
      <c r="D83" s="104">
        <v>77926.63162</v>
      </c>
      <c r="E83" s="104">
        <v>89985.756919999985</v>
      </c>
      <c r="F83" s="104">
        <v>31547.374</v>
      </c>
      <c r="G83" s="104">
        <v>229952.79571999999</v>
      </c>
      <c r="H83" s="104">
        <v>148284.46143999996</v>
      </c>
      <c r="I83" s="104">
        <v>160117.67127000002</v>
      </c>
      <c r="J83" s="104">
        <v>309.69605999999999</v>
      </c>
      <c r="K83" s="254">
        <f t="shared" si="7"/>
        <v>758536.80703000003</v>
      </c>
      <c r="L83" s="419"/>
      <c r="M83" s="419"/>
    </row>
    <row r="84" spans="2:13" x14ac:dyDescent="0.2">
      <c r="B84" s="119">
        <v>2014</v>
      </c>
      <c r="C84" s="257">
        <v>23269.224999999999</v>
      </c>
      <c r="D84" s="258">
        <v>83222.538080000013</v>
      </c>
      <c r="E84" s="258">
        <v>56081.632669999992</v>
      </c>
      <c r="F84" s="258">
        <v>30837.448</v>
      </c>
      <c r="G84" s="104">
        <v>221130.46067999996</v>
      </c>
      <c r="H84" s="104">
        <v>207807.01348000002</v>
      </c>
      <c r="I84" s="104">
        <v>116852.0074</v>
      </c>
      <c r="J84" s="256">
        <v>593.00099999999998</v>
      </c>
      <c r="K84" s="254">
        <f t="shared" si="7"/>
        <v>739793.32631000003</v>
      </c>
      <c r="L84" s="419"/>
      <c r="M84" s="419"/>
    </row>
    <row r="85" spans="2:13" x14ac:dyDescent="0.2">
      <c r="B85" s="120">
        <v>2015</v>
      </c>
      <c r="C85" s="415">
        <v>22524.690000000002</v>
      </c>
      <c r="D85" s="415">
        <v>72485.559900000022</v>
      </c>
      <c r="E85" s="415">
        <v>37808.69857</v>
      </c>
      <c r="F85" s="415">
        <v>24413.79</v>
      </c>
      <c r="G85" s="423">
        <v>259663.92439000003</v>
      </c>
      <c r="H85" s="423">
        <v>244808.60873000009</v>
      </c>
      <c r="I85" s="423">
        <v>97262</v>
      </c>
      <c r="J85" s="423">
        <v>223.99899999999997</v>
      </c>
      <c r="K85" s="462">
        <f>SUM(C85:J85)</f>
        <v>759191.27059000009</v>
      </c>
    </row>
    <row r="86" spans="2:13" x14ac:dyDescent="0.2">
      <c r="B86" s="276">
        <v>2016</v>
      </c>
      <c r="C86" s="277">
        <v>25171.883999999998</v>
      </c>
      <c r="D86" s="277">
        <v>64866.566630000008</v>
      </c>
      <c r="E86" s="277">
        <v>43708.329800000021</v>
      </c>
      <c r="F86" s="277">
        <v>15765.799999999997</v>
      </c>
      <c r="G86" s="424">
        <v>242393.43229999996</v>
      </c>
      <c r="H86" s="424">
        <v>242505.06990000035</v>
      </c>
      <c r="I86" s="424">
        <v>116870.25884999998</v>
      </c>
      <c r="J86" s="424">
        <v>356</v>
      </c>
      <c r="K86" s="278">
        <f>SUM(C86:J86)</f>
        <v>751637.34148000029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A20"/>
  <sheetViews>
    <sheetView showGridLines="0" workbookViewId="0"/>
  </sheetViews>
  <sheetFormatPr defaultRowHeight="12.75" x14ac:dyDescent="0.2"/>
  <cols>
    <col min="1" max="1" width="5.7109375" style="54" customWidth="1"/>
    <col min="2" max="2" width="33.5703125" style="54" customWidth="1"/>
    <col min="3" max="4" width="16.85546875" style="54" customWidth="1"/>
    <col min="5" max="5" width="16" style="54" customWidth="1"/>
    <col min="6" max="6" width="15.42578125" style="54" customWidth="1"/>
    <col min="7" max="7" width="17" style="54" customWidth="1"/>
    <col min="8" max="8" width="15.7109375" style="54" customWidth="1"/>
    <col min="9" max="9" width="15" style="54" customWidth="1"/>
    <col min="10" max="10" width="11.42578125" style="54" customWidth="1"/>
    <col min="11" max="11" width="9.140625" style="54"/>
    <col min="12" max="12" width="14.42578125" style="54" customWidth="1"/>
    <col min="13" max="13" width="12.5703125" style="54" customWidth="1"/>
    <col min="14" max="17" width="12" style="54" customWidth="1"/>
    <col min="18" max="18" width="14.28515625" style="54" customWidth="1"/>
    <col min="19" max="19" width="12" style="54" customWidth="1"/>
    <col min="20" max="16384" width="9.140625" style="54"/>
  </cols>
  <sheetData>
    <row r="1" spans="1:105" x14ac:dyDescent="0.2">
      <c r="A1" s="286"/>
    </row>
    <row r="2" spans="1:105" ht="18.75" x14ac:dyDescent="0.2">
      <c r="B2" s="57" t="s">
        <v>242</v>
      </c>
      <c r="E2" s="287"/>
    </row>
    <row r="3" spans="1:105" ht="18.75" x14ac:dyDescent="0.2">
      <c r="B3" s="288" t="s">
        <v>17</v>
      </c>
    </row>
    <row r="4" spans="1:105" ht="15.75" x14ac:dyDescent="0.2">
      <c r="B4" s="289"/>
    </row>
    <row r="5" spans="1:105" ht="12.75" customHeight="1" x14ac:dyDescent="0.2">
      <c r="B5" s="465" t="s">
        <v>23</v>
      </c>
      <c r="C5" s="471" t="s">
        <v>13</v>
      </c>
      <c r="D5" s="472"/>
      <c r="E5" s="472"/>
      <c r="F5" s="472"/>
      <c r="G5" s="473"/>
      <c r="H5" s="469" t="s">
        <v>171</v>
      </c>
    </row>
    <row r="6" spans="1:105" s="34" customFormat="1" ht="37.5" customHeight="1" x14ac:dyDescent="0.2">
      <c r="A6" s="32"/>
      <c r="B6" s="466"/>
      <c r="C6" s="19" t="s">
        <v>166</v>
      </c>
      <c r="D6" s="19" t="s">
        <v>167</v>
      </c>
      <c r="E6" s="19" t="s">
        <v>168</v>
      </c>
      <c r="F6" s="19" t="s">
        <v>169</v>
      </c>
      <c r="G6" s="19" t="s">
        <v>170</v>
      </c>
      <c r="H6" s="47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33"/>
    </row>
    <row r="7" spans="1:105" ht="24.95" customHeight="1" x14ac:dyDescent="0.2">
      <c r="B7" s="290" t="s">
        <v>25</v>
      </c>
      <c r="C7" s="293" t="s">
        <v>226</v>
      </c>
      <c r="D7" s="291" t="s">
        <v>226</v>
      </c>
      <c r="E7" s="291" t="s">
        <v>226</v>
      </c>
      <c r="F7" s="267">
        <v>38.602354000000005</v>
      </c>
      <c r="G7" s="267">
        <v>8.8739999999999999E-2</v>
      </c>
      <c r="H7" s="97">
        <f>SUM(C7:G7)</f>
        <v>38.691094000000007</v>
      </c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</row>
    <row r="8" spans="1:105" ht="24.95" customHeight="1" x14ac:dyDescent="0.2">
      <c r="B8" s="211" t="s">
        <v>26</v>
      </c>
      <c r="C8" s="293" t="s">
        <v>226</v>
      </c>
      <c r="D8" s="294" t="s">
        <v>226</v>
      </c>
      <c r="E8" s="55" t="s">
        <v>226</v>
      </c>
      <c r="F8" s="55" t="s">
        <v>226</v>
      </c>
      <c r="G8" s="55" t="s">
        <v>226</v>
      </c>
      <c r="H8" s="98">
        <f t="shared" ref="H8:H12" si="0">SUM(C8:G8)</f>
        <v>0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</row>
    <row r="9" spans="1:105" ht="24.95" customHeight="1" x14ac:dyDescent="0.2">
      <c r="B9" s="195" t="s">
        <v>27</v>
      </c>
      <c r="C9" s="293" t="s">
        <v>226</v>
      </c>
      <c r="D9" s="267">
        <v>88.485528999999985</v>
      </c>
      <c r="E9" s="267">
        <v>396.68990099999951</v>
      </c>
      <c r="F9" s="267">
        <v>140.49407199999999</v>
      </c>
      <c r="G9" s="55" t="s">
        <v>226</v>
      </c>
      <c r="H9" s="98">
        <f t="shared" si="0"/>
        <v>625.66950199999951</v>
      </c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</row>
    <row r="10" spans="1:105" ht="24.95" customHeight="1" x14ac:dyDescent="0.2">
      <c r="B10" s="195" t="s">
        <v>28</v>
      </c>
      <c r="C10" s="267">
        <v>996.88281900000027</v>
      </c>
      <c r="D10" s="267">
        <v>154.32312600000009</v>
      </c>
      <c r="E10" s="267">
        <v>725.84808199999998</v>
      </c>
      <c r="F10" s="267">
        <v>559.10906100000022</v>
      </c>
      <c r="G10" s="267">
        <v>270.30273999999991</v>
      </c>
      <c r="H10" s="98">
        <f t="shared" si="0"/>
        <v>2706.4658280000008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</row>
    <row r="11" spans="1:105" ht="24.95" customHeight="1" x14ac:dyDescent="0.2">
      <c r="B11" s="196" t="s">
        <v>29</v>
      </c>
      <c r="C11" s="267">
        <v>4.0074630000000004</v>
      </c>
      <c r="D11" s="294" t="s">
        <v>226</v>
      </c>
      <c r="E11" s="294" t="s">
        <v>226</v>
      </c>
      <c r="F11" s="55" t="s">
        <v>226</v>
      </c>
      <c r="G11" s="55" t="s">
        <v>226</v>
      </c>
      <c r="H11" s="98">
        <f t="shared" si="0"/>
        <v>4.0074630000000004</v>
      </c>
    </row>
    <row r="12" spans="1:105" ht="24.95" customHeight="1" x14ac:dyDescent="0.2">
      <c r="B12" s="197" t="s">
        <v>14</v>
      </c>
      <c r="C12" s="267">
        <v>109.45499999999998</v>
      </c>
      <c r="D12" s="267">
        <v>7.1400000000000005E-2</v>
      </c>
      <c r="E12" s="267">
        <v>277.28312099999988</v>
      </c>
      <c r="F12" s="267">
        <v>61.034548999999998</v>
      </c>
      <c r="G12" s="267">
        <v>99.305000000000007</v>
      </c>
      <c r="H12" s="98">
        <f t="shared" si="0"/>
        <v>547.14906999999994</v>
      </c>
    </row>
    <row r="13" spans="1:105" ht="21.75" customHeight="1" x14ac:dyDescent="0.2">
      <c r="B13" s="198" t="s">
        <v>34</v>
      </c>
      <c r="C13" s="224">
        <f t="shared" ref="C13:H13" si="1">SUM(C7:C12)</f>
        <v>1110.3452820000002</v>
      </c>
      <c r="D13" s="199">
        <f t="shared" si="1"/>
        <v>242.88005500000008</v>
      </c>
      <c r="E13" s="199">
        <f t="shared" si="1"/>
        <v>1399.8211039999994</v>
      </c>
      <c r="F13" s="199">
        <f t="shared" si="1"/>
        <v>799.24003600000015</v>
      </c>
      <c r="G13" s="199">
        <f t="shared" si="1"/>
        <v>369.69647999999989</v>
      </c>
      <c r="H13" s="295">
        <f t="shared" si="1"/>
        <v>3921.9829570000002</v>
      </c>
    </row>
    <row r="14" spans="1:105" ht="17.25" customHeight="1" x14ac:dyDescent="0.2">
      <c r="C14" s="291" t="s">
        <v>226</v>
      </c>
    </row>
    <row r="15" spans="1:105" ht="17.25" customHeight="1" x14ac:dyDescent="0.2">
      <c r="B15" s="296" t="s">
        <v>32</v>
      </c>
      <c r="C15" s="297"/>
      <c r="D15" s="297"/>
      <c r="E15" s="297"/>
      <c r="F15" s="297"/>
      <c r="G15" s="297"/>
      <c r="H15" s="297"/>
      <c r="I15" s="298"/>
    </row>
    <row r="16" spans="1:105" ht="15" customHeight="1" x14ac:dyDescent="0.2">
      <c r="B16" s="298" t="s">
        <v>39</v>
      </c>
      <c r="C16" s="298"/>
      <c r="D16" s="298"/>
      <c r="E16" s="298"/>
      <c r="F16" s="298"/>
      <c r="G16" s="298"/>
      <c r="H16" s="298"/>
      <c r="I16" s="298"/>
    </row>
    <row r="17" spans="2:10" ht="15" customHeight="1" x14ac:dyDescent="0.2">
      <c r="B17" s="54" t="s">
        <v>30</v>
      </c>
    </row>
    <row r="18" spans="2:10" ht="15" customHeight="1" x14ac:dyDescent="0.2">
      <c r="B18" s="467" t="s">
        <v>40</v>
      </c>
      <c r="C18" s="467"/>
      <c r="D18" s="467"/>
      <c r="E18" s="467"/>
      <c r="F18" s="467"/>
      <c r="G18" s="467"/>
      <c r="H18" s="467"/>
      <c r="I18" s="467"/>
      <c r="J18" s="468"/>
    </row>
    <row r="19" spans="2:10" ht="15" customHeight="1" x14ac:dyDescent="0.2">
      <c r="B19" s="519" t="s">
        <v>264</v>
      </c>
      <c r="C19" s="519"/>
      <c r="D19" s="519"/>
      <c r="E19" s="519"/>
      <c r="F19" s="519"/>
      <c r="G19" s="519"/>
      <c r="H19" s="519"/>
      <c r="I19" s="519"/>
    </row>
    <row r="20" spans="2:10" ht="15" customHeight="1" x14ac:dyDescent="0.2">
      <c r="B20" s="300"/>
      <c r="C20" s="300"/>
      <c r="D20" s="300"/>
      <c r="E20" s="300"/>
      <c r="F20" s="300"/>
      <c r="G20" s="300"/>
      <c r="H20" s="300"/>
      <c r="I20" s="300"/>
    </row>
  </sheetData>
  <mergeCells count="5">
    <mergeCell ref="B5:B6"/>
    <mergeCell ref="B18:J18"/>
    <mergeCell ref="H5:H6"/>
    <mergeCell ref="C5:G5"/>
    <mergeCell ref="B19:I19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72"/>
  <sheetViews>
    <sheetView showGridLines="0" workbookViewId="0"/>
  </sheetViews>
  <sheetFormatPr defaultRowHeight="12.75" x14ac:dyDescent="0.2"/>
  <cols>
    <col min="1" max="1" width="4.28515625" style="14" customWidth="1"/>
    <col min="2" max="2" width="15.140625" style="14" customWidth="1"/>
    <col min="3" max="3" width="19" style="14" customWidth="1"/>
    <col min="4" max="4" width="17.5703125" style="14" customWidth="1"/>
    <col min="5" max="5" width="14.28515625" style="14" customWidth="1"/>
    <col min="6" max="6" width="15.85546875" style="14" customWidth="1"/>
    <col min="7" max="7" width="11.5703125" style="14" customWidth="1"/>
    <col min="8" max="8" width="14.85546875" style="14" customWidth="1"/>
    <col min="9" max="9" width="14.140625" style="14" customWidth="1"/>
    <col min="10" max="10" width="14.7109375" style="14" customWidth="1"/>
    <col min="11" max="11" width="14" style="14" customWidth="1"/>
    <col min="12" max="16384" width="9.140625" style="14"/>
  </cols>
  <sheetData>
    <row r="1" spans="1:11" x14ac:dyDescent="0.2">
      <c r="A1" s="13"/>
    </row>
    <row r="2" spans="1:11" ht="18.75" x14ac:dyDescent="0.2">
      <c r="B2" s="57" t="s">
        <v>243</v>
      </c>
      <c r="C2" s="54"/>
      <c r="D2" s="55"/>
      <c r="E2" s="54"/>
      <c r="F2" s="54"/>
      <c r="G2" s="54"/>
      <c r="H2" s="54"/>
      <c r="I2" s="54"/>
      <c r="J2" s="54"/>
      <c r="K2" s="54"/>
    </row>
    <row r="3" spans="1:11" ht="18.75" x14ac:dyDescent="0.3">
      <c r="B3" s="31" t="s">
        <v>17</v>
      </c>
      <c r="C3" s="54"/>
      <c r="D3" s="55"/>
      <c r="E3" s="54"/>
      <c r="F3" s="54"/>
      <c r="G3" s="54"/>
      <c r="H3" s="54"/>
      <c r="I3" s="54"/>
      <c r="J3" s="54"/>
      <c r="K3" s="54"/>
    </row>
    <row r="4" spans="1:11" x14ac:dyDescent="0.2">
      <c r="D4" s="56"/>
    </row>
    <row r="5" spans="1:11" x14ac:dyDescent="0.2">
      <c r="B5" s="148"/>
      <c r="C5" s="149"/>
      <c r="D5" s="487" t="s">
        <v>85</v>
      </c>
      <c r="E5" s="487"/>
      <c r="F5" s="487"/>
      <c r="G5" s="487"/>
      <c r="H5" s="487"/>
      <c r="I5" s="487"/>
      <c r="J5" s="487"/>
      <c r="K5" s="146"/>
    </row>
    <row r="6" spans="1:11" ht="25.5" x14ac:dyDescent="0.2">
      <c r="B6" s="127" t="s">
        <v>162</v>
      </c>
      <c r="C6" s="150" t="s">
        <v>12</v>
      </c>
      <c r="D6" s="151" t="s">
        <v>172</v>
      </c>
      <c r="E6" s="19" t="s">
        <v>166</v>
      </c>
      <c r="F6" s="19" t="s">
        <v>167</v>
      </c>
      <c r="G6" s="19" t="s">
        <v>168</v>
      </c>
      <c r="H6" s="19" t="s">
        <v>169</v>
      </c>
      <c r="I6" s="19" t="s">
        <v>170</v>
      </c>
      <c r="J6" s="130" t="s">
        <v>173</v>
      </c>
      <c r="K6" s="147" t="s">
        <v>171</v>
      </c>
    </row>
    <row r="7" spans="1:11" x14ac:dyDescent="0.2">
      <c r="B7" s="474" t="s">
        <v>174</v>
      </c>
      <c r="C7" s="477" t="s">
        <v>175</v>
      </c>
      <c r="D7" s="152" t="s">
        <v>176</v>
      </c>
      <c r="E7" s="76">
        <v>164</v>
      </c>
      <c r="F7" s="76">
        <v>213</v>
      </c>
      <c r="G7" s="76">
        <v>103</v>
      </c>
      <c r="H7" s="76">
        <v>259</v>
      </c>
      <c r="I7" s="76">
        <v>189</v>
      </c>
      <c r="J7" s="76">
        <v>102</v>
      </c>
      <c r="K7" s="77">
        <f>SUM(E7:J7)</f>
        <v>1030</v>
      </c>
    </row>
    <row r="8" spans="1:11" x14ac:dyDescent="0.2">
      <c r="B8" s="475"/>
      <c r="C8" s="478"/>
      <c r="D8" s="153" t="s">
        <v>177</v>
      </c>
      <c r="E8" s="76">
        <v>560</v>
      </c>
      <c r="F8" s="76">
        <v>389</v>
      </c>
      <c r="G8" s="76">
        <v>881</v>
      </c>
      <c r="H8" s="76">
        <v>1078</v>
      </c>
      <c r="I8" s="76">
        <v>419</v>
      </c>
      <c r="J8" s="76">
        <v>1212</v>
      </c>
      <c r="K8" s="78">
        <f t="shared" ref="K8:K55" si="0">SUM(E8:J8)</f>
        <v>4539</v>
      </c>
    </row>
    <row r="9" spans="1:11" x14ac:dyDescent="0.2">
      <c r="B9" s="475"/>
      <c r="C9" s="488"/>
      <c r="D9" s="154" t="s">
        <v>178</v>
      </c>
      <c r="E9" s="76">
        <v>120</v>
      </c>
      <c r="F9" s="76">
        <v>34</v>
      </c>
      <c r="G9" s="76">
        <v>57</v>
      </c>
      <c r="H9" s="76">
        <v>41</v>
      </c>
      <c r="I9" s="76">
        <v>99</v>
      </c>
      <c r="J9" s="76">
        <v>187</v>
      </c>
      <c r="K9" s="78">
        <f t="shared" si="0"/>
        <v>538</v>
      </c>
    </row>
    <row r="10" spans="1:11" x14ac:dyDescent="0.2">
      <c r="B10" s="475"/>
      <c r="C10" s="155" t="s">
        <v>179</v>
      </c>
      <c r="D10" s="156"/>
      <c r="E10" s="79">
        <f>SUBTOTAL(9,E7:E9)</f>
        <v>844</v>
      </c>
      <c r="F10" s="79">
        <f>SUBTOTAL(9,F7:F9)</f>
        <v>636</v>
      </c>
      <c r="G10" s="79"/>
      <c r="H10" s="79"/>
      <c r="I10" s="79">
        <f>SUBTOTAL(9,I7:I9)</f>
        <v>707</v>
      </c>
      <c r="J10" s="79">
        <f>SUBTOTAL(9,J7:J9)</f>
        <v>1501</v>
      </c>
      <c r="K10" s="80">
        <f>SUBTOTAL(9,K7:K9)</f>
        <v>6107</v>
      </c>
    </row>
    <row r="11" spans="1:11" x14ac:dyDescent="0.2">
      <c r="B11" s="475"/>
      <c r="C11" s="489" t="s">
        <v>180</v>
      </c>
      <c r="D11" s="157" t="s">
        <v>176</v>
      </c>
      <c r="E11" s="81">
        <v>9</v>
      </c>
      <c r="F11" s="82">
        <v>99</v>
      </c>
      <c r="G11" s="82">
        <v>120</v>
      </c>
      <c r="H11" s="82">
        <v>784</v>
      </c>
      <c r="I11" s="82">
        <v>0</v>
      </c>
      <c r="J11" s="82">
        <v>190.2</v>
      </c>
      <c r="K11" s="78">
        <f t="shared" si="0"/>
        <v>1202.2</v>
      </c>
    </row>
    <row r="12" spans="1:11" x14ac:dyDescent="0.2">
      <c r="B12" s="475"/>
      <c r="C12" s="483"/>
      <c r="D12" s="157" t="s">
        <v>177</v>
      </c>
      <c r="E12" s="81">
        <v>0</v>
      </c>
      <c r="F12" s="82">
        <v>57</v>
      </c>
      <c r="G12" s="82">
        <v>217</v>
      </c>
      <c r="H12" s="82">
        <v>611</v>
      </c>
      <c r="I12" s="82">
        <v>115</v>
      </c>
      <c r="J12" s="82">
        <v>0</v>
      </c>
      <c r="K12" s="78">
        <f t="shared" si="0"/>
        <v>1000</v>
      </c>
    </row>
    <row r="13" spans="1:11" x14ac:dyDescent="0.2">
      <c r="B13" s="475"/>
      <c r="C13" s="490"/>
      <c r="D13" s="157" t="s">
        <v>178</v>
      </c>
      <c r="E13" s="81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78">
        <f t="shared" si="0"/>
        <v>0</v>
      </c>
    </row>
    <row r="14" spans="1:11" x14ac:dyDescent="0.2">
      <c r="B14" s="475"/>
      <c r="C14" s="132" t="s">
        <v>181</v>
      </c>
      <c r="D14" s="156"/>
      <c r="E14" s="79">
        <f>SUBTOTAL(9,E11:E13)</f>
        <v>9</v>
      </c>
      <c r="F14" s="79">
        <f>SUBTOTAL(9,F11:F13)</f>
        <v>156</v>
      </c>
      <c r="G14" s="79"/>
      <c r="H14" s="79"/>
      <c r="I14" s="79">
        <f>SUBTOTAL(9,I11:I13)</f>
        <v>115</v>
      </c>
      <c r="J14" s="79">
        <f>SUBTOTAL(9,J11:J13)</f>
        <v>190.2</v>
      </c>
      <c r="K14" s="80">
        <f>SUBTOTAL(9,K11:K13)</f>
        <v>2202.1999999999998</v>
      </c>
    </row>
    <row r="15" spans="1:11" x14ac:dyDescent="0.2">
      <c r="B15" s="475"/>
      <c r="C15" s="491" t="s">
        <v>182</v>
      </c>
      <c r="D15" s="157" t="s">
        <v>176</v>
      </c>
      <c r="E15" s="81">
        <v>250</v>
      </c>
      <c r="F15" s="82">
        <v>79</v>
      </c>
      <c r="G15" s="82">
        <v>31</v>
      </c>
      <c r="H15" s="82">
        <v>1</v>
      </c>
      <c r="I15" s="82">
        <v>215</v>
      </c>
      <c r="J15" s="82">
        <v>36</v>
      </c>
      <c r="K15" s="78">
        <f t="shared" si="0"/>
        <v>612</v>
      </c>
    </row>
    <row r="16" spans="1:11" x14ac:dyDescent="0.2">
      <c r="B16" s="475"/>
      <c r="C16" s="492"/>
      <c r="D16" s="157" t="s">
        <v>177</v>
      </c>
      <c r="E16" s="81">
        <v>0</v>
      </c>
      <c r="F16" s="82">
        <v>40</v>
      </c>
      <c r="G16" s="82">
        <v>1</v>
      </c>
      <c r="H16" s="82">
        <v>0</v>
      </c>
      <c r="I16" s="82">
        <v>0</v>
      </c>
      <c r="J16" s="82">
        <v>2</v>
      </c>
      <c r="K16" s="78">
        <f t="shared" si="0"/>
        <v>43</v>
      </c>
    </row>
    <row r="17" spans="2:11" x14ac:dyDescent="0.2">
      <c r="B17" s="475"/>
      <c r="C17" s="493"/>
      <c r="D17" s="157" t="s">
        <v>178</v>
      </c>
      <c r="E17" s="81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78">
        <f t="shared" si="0"/>
        <v>0</v>
      </c>
    </row>
    <row r="18" spans="2:11" x14ac:dyDescent="0.2">
      <c r="B18" s="475"/>
      <c r="C18" s="158" t="s">
        <v>183</v>
      </c>
      <c r="D18" s="156"/>
      <c r="E18" s="79">
        <f>SUBTOTAL(9,E15:E17)</f>
        <v>250</v>
      </c>
      <c r="F18" s="79">
        <f>SUBTOTAL(9,F15:F17)</f>
        <v>119</v>
      </c>
      <c r="G18" s="79"/>
      <c r="H18" s="79"/>
      <c r="I18" s="79">
        <f>SUBTOTAL(9,I15:I17)</f>
        <v>215</v>
      </c>
      <c r="J18" s="79">
        <f>SUBTOTAL(9,J15:J17)</f>
        <v>38</v>
      </c>
      <c r="K18" s="80">
        <f>SUBTOTAL(9,K15:K17)</f>
        <v>655</v>
      </c>
    </row>
    <row r="19" spans="2:11" x14ac:dyDescent="0.2">
      <c r="B19" s="475"/>
      <c r="C19" s="489" t="s">
        <v>184</v>
      </c>
      <c r="D19" s="157" t="s">
        <v>176</v>
      </c>
      <c r="E19" s="81">
        <v>4</v>
      </c>
      <c r="F19" s="82">
        <v>128</v>
      </c>
      <c r="G19" s="82">
        <v>112</v>
      </c>
      <c r="H19" s="82">
        <v>286</v>
      </c>
      <c r="I19" s="82">
        <v>9</v>
      </c>
      <c r="J19" s="82">
        <v>11</v>
      </c>
      <c r="K19" s="78">
        <f t="shared" si="0"/>
        <v>550</v>
      </c>
    </row>
    <row r="20" spans="2:11" x14ac:dyDescent="0.2">
      <c r="B20" s="475"/>
      <c r="C20" s="483"/>
      <c r="D20" s="157" t="s">
        <v>177</v>
      </c>
      <c r="E20" s="81">
        <v>0</v>
      </c>
      <c r="F20" s="82">
        <v>63</v>
      </c>
      <c r="G20" s="82">
        <v>28</v>
      </c>
      <c r="H20" s="82">
        <v>3</v>
      </c>
      <c r="I20" s="82">
        <v>16</v>
      </c>
      <c r="J20" s="82">
        <v>102</v>
      </c>
      <c r="K20" s="78">
        <f t="shared" si="0"/>
        <v>212</v>
      </c>
    </row>
    <row r="21" spans="2:11" x14ac:dyDescent="0.2">
      <c r="B21" s="475"/>
      <c r="C21" s="490"/>
      <c r="D21" s="157" t="s">
        <v>178</v>
      </c>
      <c r="E21" s="81">
        <v>6</v>
      </c>
      <c r="F21" s="82">
        <v>0</v>
      </c>
      <c r="G21" s="82">
        <v>0</v>
      </c>
      <c r="H21" s="82">
        <v>2</v>
      </c>
      <c r="I21" s="82">
        <v>0</v>
      </c>
      <c r="J21" s="82">
        <v>82</v>
      </c>
      <c r="K21" s="78">
        <f t="shared" si="0"/>
        <v>90</v>
      </c>
    </row>
    <row r="22" spans="2:11" x14ac:dyDescent="0.2">
      <c r="B22" s="476"/>
      <c r="C22" s="136" t="s">
        <v>185</v>
      </c>
      <c r="D22" s="156"/>
      <c r="E22" s="83">
        <f>SUBTOTAL(9,E19:E21)</f>
        <v>10</v>
      </c>
      <c r="F22" s="83">
        <f>SUBTOTAL(9,F19:F21)</f>
        <v>191</v>
      </c>
      <c r="G22" s="83"/>
      <c r="H22" s="83"/>
      <c r="I22" s="83">
        <f>SUBTOTAL(9,I19:I21)</f>
        <v>25</v>
      </c>
      <c r="J22" s="83">
        <f>SUBTOTAL(9,J19:J21)</f>
        <v>195</v>
      </c>
      <c r="K22" s="77">
        <f>SUBTOTAL(9,K19:K21)</f>
        <v>852</v>
      </c>
    </row>
    <row r="23" spans="2:11" x14ac:dyDescent="0.2">
      <c r="B23" s="159" t="s">
        <v>186</v>
      </c>
      <c r="C23" s="137"/>
      <c r="D23" s="160"/>
      <c r="E23" s="26">
        <f>SUBTOTAL(9,E7:E21)</f>
        <v>1113</v>
      </c>
      <c r="F23" s="26">
        <f>SUBTOTAL(9,F7:F21)</f>
        <v>1102</v>
      </c>
      <c r="G23" s="26">
        <f t="shared" ref="G23:H23" si="1">SUBTOTAL(9,G7:G21)</f>
        <v>1550</v>
      </c>
      <c r="H23" s="26">
        <f t="shared" si="1"/>
        <v>3065</v>
      </c>
      <c r="I23" s="26">
        <f>SUBTOTAL(9,I7:I21)</f>
        <v>1062</v>
      </c>
      <c r="J23" s="26">
        <f>SUBTOTAL(9,J7:J21)</f>
        <v>1924.2</v>
      </c>
      <c r="K23" s="36">
        <f>SUBTOTAL(9,K7:K21)</f>
        <v>9816.2000000000007</v>
      </c>
    </row>
    <row r="24" spans="2:11" x14ac:dyDescent="0.2">
      <c r="B24" s="474" t="s">
        <v>187</v>
      </c>
      <c r="C24" s="477" t="s">
        <v>175</v>
      </c>
      <c r="D24" s="157" t="s">
        <v>176</v>
      </c>
      <c r="E24" s="81">
        <v>83.5</v>
      </c>
      <c r="F24" s="82">
        <v>105.5</v>
      </c>
      <c r="G24" s="82">
        <v>167</v>
      </c>
      <c r="H24" s="82">
        <v>172.8</v>
      </c>
      <c r="I24" s="82">
        <v>223.4</v>
      </c>
      <c r="J24" s="82">
        <v>67.599999999999994</v>
      </c>
      <c r="K24" s="78">
        <f t="shared" si="0"/>
        <v>819.8</v>
      </c>
    </row>
    <row r="25" spans="2:11" x14ac:dyDescent="0.2">
      <c r="B25" s="475"/>
      <c r="C25" s="478"/>
      <c r="D25" s="157" t="s">
        <v>177</v>
      </c>
      <c r="E25" s="81">
        <v>747.6</v>
      </c>
      <c r="F25" s="82">
        <v>420.7</v>
      </c>
      <c r="G25" s="82">
        <v>1469.9</v>
      </c>
      <c r="H25" s="82">
        <v>1251.9000000000001</v>
      </c>
      <c r="I25" s="82">
        <v>611.6</v>
      </c>
      <c r="J25" s="82">
        <v>1326.4</v>
      </c>
      <c r="K25" s="78">
        <f t="shared" si="0"/>
        <v>5828.1</v>
      </c>
    </row>
    <row r="26" spans="2:11" x14ac:dyDescent="0.2">
      <c r="B26" s="475"/>
      <c r="C26" s="478"/>
      <c r="D26" s="157" t="s">
        <v>178</v>
      </c>
      <c r="E26" s="81">
        <v>20.399999999999999</v>
      </c>
      <c r="F26" s="82">
        <v>8.5</v>
      </c>
      <c r="G26" s="82">
        <v>68.900000000000006</v>
      </c>
      <c r="H26" s="82">
        <v>60</v>
      </c>
      <c r="I26" s="82">
        <v>15.5</v>
      </c>
      <c r="J26" s="82">
        <v>231.3</v>
      </c>
      <c r="K26" s="78">
        <f t="shared" si="0"/>
        <v>404.6</v>
      </c>
    </row>
    <row r="27" spans="2:11" x14ac:dyDescent="0.2">
      <c r="B27" s="475"/>
      <c r="C27" s="161" t="s">
        <v>179</v>
      </c>
      <c r="D27" s="156"/>
      <c r="E27" s="79">
        <f>SUBTOTAL(9,E24:E26)</f>
        <v>851.5</v>
      </c>
      <c r="F27" s="79">
        <f>SUBTOTAL(9,F24:F26)</f>
        <v>534.70000000000005</v>
      </c>
      <c r="G27" s="79"/>
      <c r="H27" s="79"/>
      <c r="I27" s="79">
        <f>SUBTOTAL(9,I24:I26)</f>
        <v>850.5</v>
      </c>
      <c r="J27" s="79">
        <f>SUBTOTAL(9,J24:J26)</f>
        <v>1625.3</v>
      </c>
      <c r="K27" s="80">
        <f>SUBTOTAL(9,K24:K26)</f>
        <v>7052.5000000000009</v>
      </c>
    </row>
    <row r="28" spans="2:11" x14ac:dyDescent="0.2">
      <c r="B28" s="475"/>
      <c r="C28" s="489" t="s">
        <v>180</v>
      </c>
      <c r="D28" s="157" t="s">
        <v>176</v>
      </c>
      <c r="E28" s="81">
        <v>747.5</v>
      </c>
      <c r="F28" s="82">
        <v>2.4</v>
      </c>
      <c r="G28" s="82">
        <v>214.9</v>
      </c>
      <c r="H28" s="82">
        <v>426.4</v>
      </c>
      <c r="I28" s="82">
        <v>0</v>
      </c>
      <c r="J28" s="82">
        <v>121.9</v>
      </c>
      <c r="K28" s="78">
        <f t="shared" si="0"/>
        <v>1513.1</v>
      </c>
    </row>
    <row r="29" spans="2:11" x14ac:dyDescent="0.2">
      <c r="B29" s="475"/>
      <c r="C29" s="483"/>
      <c r="D29" s="157" t="s">
        <v>177</v>
      </c>
      <c r="E29" s="81">
        <v>315.89999999999998</v>
      </c>
      <c r="F29" s="82">
        <v>36.4</v>
      </c>
      <c r="G29" s="82">
        <v>39.299999999999997</v>
      </c>
      <c r="H29" s="82">
        <v>890.2</v>
      </c>
      <c r="I29" s="82">
        <v>0</v>
      </c>
      <c r="J29" s="82">
        <v>0</v>
      </c>
      <c r="K29" s="78">
        <f t="shared" si="0"/>
        <v>1281.8</v>
      </c>
    </row>
    <row r="30" spans="2:11" x14ac:dyDescent="0.2">
      <c r="B30" s="475"/>
      <c r="C30" s="490"/>
      <c r="D30" s="157" t="s">
        <v>178</v>
      </c>
      <c r="E30" s="81">
        <v>0</v>
      </c>
      <c r="F30" s="82">
        <v>0</v>
      </c>
      <c r="G30" s="82">
        <v>0</v>
      </c>
      <c r="H30" s="82">
        <v>1.4</v>
      </c>
      <c r="I30" s="82">
        <v>0</v>
      </c>
      <c r="J30" s="82">
        <v>0</v>
      </c>
      <c r="K30" s="78">
        <f t="shared" si="0"/>
        <v>1.4</v>
      </c>
    </row>
    <row r="31" spans="2:11" x14ac:dyDescent="0.2">
      <c r="B31" s="475"/>
      <c r="C31" s="132" t="s">
        <v>181</v>
      </c>
      <c r="D31" s="156"/>
      <c r="E31" s="79">
        <f>SUBTOTAL(9,E28:E30)</f>
        <v>1063.4000000000001</v>
      </c>
      <c r="F31" s="79">
        <f>SUBTOTAL(9,F28:F30)</f>
        <v>38.799999999999997</v>
      </c>
      <c r="G31" s="79"/>
      <c r="H31" s="79"/>
      <c r="I31" s="79">
        <f>SUBTOTAL(9,I28:I30)</f>
        <v>0</v>
      </c>
      <c r="J31" s="79">
        <f>SUBTOTAL(9,J28:J30)</f>
        <v>121.9</v>
      </c>
      <c r="K31" s="80">
        <f>SUBTOTAL(9,K28:K30)</f>
        <v>2796.2999999999997</v>
      </c>
    </row>
    <row r="32" spans="2:11" x14ac:dyDescent="0.2">
      <c r="B32" s="475"/>
      <c r="C32" s="491" t="s">
        <v>182</v>
      </c>
      <c r="D32" s="157" t="s">
        <v>176</v>
      </c>
      <c r="E32" s="81">
        <v>122.7</v>
      </c>
      <c r="F32" s="82">
        <v>94.9</v>
      </c>
      <c r="G32" s="82">
        <v>54.5</v>
      </c>
      <c r="H32" s="82">
        <v>33.799999999999997</v>
      </c>
      <c r="I32" s="82">
        <v>147.5</v>
      </c>
      <c r="J32" s="82">
        <v>365.3</v>
      </c>
      <c r="K32" s="78">
        <f t="shared" si="0"/>
        <v>818.7</v>
      </c>
    </row>
    <row r="33" spans="2:11" x14ac:dyDescent="0.2">
      <c r="B33" s="475"/>
      <c r="C33" s="492"/>
      <c r="D33" s="157" t="s">
        <v>177</v>
      </c>
      <c r="E33" s="81">
        <v>28.7</v>
      </c>
      <c r="F33" s="82">
        <v>0.2</v>
      </c>
      <c r="G33" s="82">
        <v>0</v>
      </c>
      <c r="H33" s="82">
        <v>6.3</v>
      </c>
      <c r="I33" s="82">
        <v>0</v>
      </c>
      <c r="J33" s="82">
        <v>0</v>
      </c>
      <c r="K33" s="78">
        <f t="shared" si="0"/>
        <v>35.199999999999996</v>
      </c>
    </row>
    <row r="34" spans="2:11" x14ac:dyDescent="0.2">
      <c r="B34" s="475"/>
      <c r="C34" s="493"/>
      <c r="D34" s="157" t="s">
        <v>178</v>
      </c>
      <c r="E34" s="81">
        <v>0</v>
      </c>
      <c r="F34" s="82">
        <v>0.3</v>
      </c>
      <c r="G34" s="82">
        <v>0</v>
      </c>
      <c r="H34" s="82">
        <v>0</v>
      </c>
      <c r="I34" s="82">
        <v>0</v>
      </c>
      <c r="J34" s="82">
        <v>0</v>
      </c>
      <c r="K34" s="78">
        <f t="shared" si="0"/>
        <v>0.3</v>
      </c>
    </row>
    <row r="35" spans="2:11" x14ac:dyDescent="0.2">
      <c r="B35" s="475"/>
      <c r="C35" s="158" t="s">
        <v>183</v>
      </c>
      <c r="D35" s="156"/>
      <c r="E35" s="79">
        <f>SUBTOTAL(9,E32:E34)</f>
        <v>151.4</v>
      </c>
      <c r="F35" s="79">
        <f>SUBTOTAL(9,F32:F34)</f>
        <v>95.4</v>
      </c>
      <c r="G35" s="79"/>
      <c r="H35" s="79"/>
      <c r="I35" s="79">
        <f>SUBTOTAL(9,I32:I34)</f>
        <v>147.5</v>
      </c>
      <c r="J35" s="79">
        <f>SUBTOTAL(9,J32:J34)</f>
        <v>365.3</v>
      </c>
      <c r="K35" s="80">
        <f>SUBTOTAL(9,K32:K34)</f>
        <v>854.2</v>
      </c>
    </row>
    <row r="36" spans="2:11" x14ac:dyDescent="0.2">
      <c r="B36" s="475"/>
      <c r="C36" s="489" t="s">
        <v>184</v>
      </c>
      <c r="D36" s="157" t="s">
        <v>176</v>
      </c>
      <c r="E36" s="81">
        <v>0</v>
      </c>
      <c r="F36" s="82">
        <v>18.047040006637573</v>
      </c>
      <c r="G36" s="82">
        <v>1.9199999809265136E-2</v>
      </c>
      <c r="H36" s="82">
        <v>0.3042799987792969</v>
      </c>
      <c r="I36" s="82">
        <v>0</v>
      </c>
      <c r="J36" s="82">
        <v>0</v>
      </c>
      <c r="K36" s="78">
        <f t="shared" si="0"/>
        <v>18.370520005226137</v>
      </c>
    </row>
    <row r="37" spans="2:11" x14ac:dyDescent="0.2">
      <c r="B37" s="475"/>
      <c r="C37" s="483"/>
      <c r="D37" s="157" t="s">
        <v>177</v>
      </c>
      <c r="E37" s="81">
        <v>2.66</v>
      </c>
      <c r="F37" s="82">
        <v>144.90690002441406</v>
      </c>
      <c r="G37" s="82">
        <v>9.4568999490737919</v>
      </c>
      <c r="H37" s="82">
        <v>0.51228000450134281</v>
      </c>
      <c r="I37" s="82">
        <v>2.5495999599844219</v>
      </c>
      <c r="J37" s="82">
        <v>0</v>
      </c>
      <c r="K37" s="78">
        <f t="shared" si="0"/>
        <v>160.08567993797362</v>
      </c>
    </row>
    <row r="38" spans="2:11" x14ac:dyDescent="0.2">
      <c r="B38" s="475"/>
      <c r="C38" s="490"/>
      <c r="D38" s="157" t="s">
        <v>178</v>
      </c>
      <c r="E38" s="81">
        <v>0</v>
      </c>
      <c r="F38" s="82">
        <v>0</v>
      </c>
      <c r="G38" s="82">
        <v>8.5540000915527339E-2</v>
      </c>
      <c r="H38" s="82">
        <v>1.8439120464324952</v>
      </c>
      <c r="I38" s="82">
        <v>0</v>
      </c>
      <c r="J38" s="82">
        <v>0</v>
      </c>
      <c r="K38" s="78">
        <f t="shared" si="0"/>
        <v>1.9294520473480226</v>
      </c>
    </row>
    <row r="39" spans="2:11" x14ac:dyDescent="0.2">
      <c r="B39" s="475"/>
      <c r="C39" s="136" t="s">
        <v>185</v>
      </c>
      <c r="D39" s="156"/>
      <c r="E39" s="83">
        <f>SUBTOTAL(9,E36:E38)</f>
        <v>2.66</v>
      </c>
      <c r="F39" s="83">
        <f>SUBTOTAL(9,F36:F38)</f>
        <v>162.95394003105162</v>
      </c>
      <c r="G39" s="83"/>
      <c r="H39" s="83"/>
      <c r="I39" s="83">
        <f>SUBTOTAL(9,I36:I38)</f>
        <v>2.5495999599844219</v>
      </c>
      <c r="J39" s="83">
        <f>SUBTOTAL(9,J36:J38)</f>
        <v>0</v>
      </c>
      <c r="K39" s="77">
        <f>SUBTOTAL(9,K36:K38)</f>
        <v>180.38565199054779</v>
      </c>
    </row>
    <row r="40" spans="2:11" x14ac:dyDescent="0.2">
      <c r="B40" s="66" t="s">
        <v>188</v>
      </c>
      <c r="C40" s="137"/>
      <c r="D40" s="160"/>
      <c r="E40" s="26">
        <f>SUBTOTAL(9,E24:E38)</f>
        <v>2068.96</v>
      </c>
      <c r="F40" s="26">
        <f>SUBTOTAL(9,F24:F38)</f>
        <v>831.85394003105159</v>
      </c>
      <c r="G40" s="26">
        <f t="shared" ref="G40:H40" si="2">SUBTOTAL(9,G24:G38)</f>
        <v>2024.0616399497987</v>
      </c>
      <c r="H40" s="26">
        <f t="shared" si="2"/>
        <v>2845.4604720497141</v>
      </c>
      <c r="I40" s="26">
        <f>SUBTOTAL(9,I24:I38)</f>
        <v>1000.5495999599844</v>
      </c>
      <c r="J40" s="26">
        <f>SUBTOTAL(9,J24:J38)</f>
        <v>2112.5</v>
      </c>
      <c r="K40" s="36">
        <f>SUBTOTAL(9,K24:K38)</f>
        <v>10883.385651990549</v>
      </c>
    </row>
    <row r="41" spans="2:11" x14ac:dyDescent="0.2">
      <c r="B41" s="474" t="s">
        <v>189</v>
      </c>
      <c r="C41" s="478" t="s">
        <v>178</v>
      </c>
      <c r="D41" s="157" t="s">
        <v>176</v>
      </c>
      <c r="E41" s="81">
        <v>6.4630000000000001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78">
        <f t="shared" si="0"/>
        <v>6.4630000000000001</v>
      </c>
    </row>
    <row r="42" spans="2:11" x14ac:dyDescent="0.2">
      <c r="B42" s="475"/>
      <c r="C42" s="478"/>
      <c r="D42" s="157" t="s">
        <v>177</v>
      </c>
      <c r="E42" s="81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78">
        <f t="shared" si="0"/>
        <v>0</v>
      </c>
    </row>
    <row r="43" spans="2:11" x14ac:dyDescent="0.2">
      <c r="B43" s="475"/>
      <c r="C43" s="478"/>
      <c r="D43" s="157" t="s">
        <v>178</v>
      </c>
      <c r="E43" s="81">
        <v>22.11</v>
      </c>
      <c r="F43" s="82">
        <v>0</v>
      </c>
      <c r="G43" s="82">
        <v>0</v>
      </c>
      <c r="H43" s="82">
        <v>79.238382517149205</v>
      </c>
      <c r="I43" s="82">
        <v>0</v>
      </c>
      <c r="J43" s="82">
        <v>0</v>
      </c>
      <c r="K43" s="78">
        <f t="shared" si="0"/>
        <v>101.3483825171492</v>
      </c>
    </row>
    <row r="44" spans="2:11" x14ac:dyDescent="0.2">
      <c r="B44" s="475"/>
      <c r="C44" s="161" t="s">
        <v>190</v>
      </c>
      <c r="D44" s="156"/>
      <c r="E44" s="79">
        <f>SUBTOTAL(9,E41:E43)</f>
        <v>28.573</v>
      </c>
      <c r="F44" s="79">
        <f>SUBTOTAL(9,F41:F43)</f>
        <v>0</v>
      </c>
      <c r="G44" s="79"/>
      <c r="H44" s="79"/>
      <c r="I44" s="79">
        <f>SUBTOTAL(9,I41:I43)</f>
        <v>0</v>
      </c>
      <c r="J44" s="79">
        <f>SUBTOTAL(9,J41:J43)</f>
        <v>0</v>
      </c>
      <c r="K44" s="80">
        <f>SUBTOTAL(9,K41:K43)</f>
        <v>107.8113825171492</v>
      </c>
    </row>
    <row r="45" spans="2:11" x14ac:dyDescent="0.2">
      <c r="B45" s="475"/>
      <c r="C45" s="483" t="s">
        <v>180</v>
      </c>
      <c r="D45" s="157" t="s">
        <v>176</v>
      </c>
      <c r="E45" s="81">
        <v>874.4433797805309</v>
      </c>
      <c r="F45" s="82">
        <v>123.7912613170147</v>
      </c>
      <c r="G45" s="82">
        <v>442.33533262634279</v>
      </c>
      <c r="H45" s="82">
        <v>803.2337428785562</v>
      </c>
      <c r="I45" s="82">
        <v>582.62624321031569</v>
      </c>
      <c r="J45" s="82">
        <v>248.92828003263475</v>
      </c>
      <c r="K45" s="78">
        <f t="shared" si="0"/>
        <v>3075.358239845395</v>
      </c>
    </row>
    <row r="46" spans="2:11" x14ac:dyDescent="0.2">
      <c r="B46" s="475"/>
      <c r="C46" s="483"/>
      <c r="D46" s="157" t="s">
        <v>177</v>
      </c>
      <c r="E46" s="81">
        <v>455.2585996266082</v>
      </c>
      <c r="F46" s="82">
        <v>374.34998057619481</v>
      </c>
      <c r="G46" s="82">
        <v>1153.6503733525276</v>
      </c>
      <c r="H46" s="82">
        <v>1827.645409980543</v>
      </c>
      <c r="I46" s="82">
        <v>883.18528793647886</v>
      </c>
      <c r="J46" s="82">
        <v>1296.3753881870509</v>
      </c>
      <c r="K46" s="78">
        <f t="shared" si="0"/>
        <v>5990.4650396594034</v>
      </c>
    </row>
    <row r="47" spans="2:11" x14ac:dyDescent="0.2">
      <c r="B47" s="475"/>
      <c r="C47" s="483"/>
      <c r="D47" s="157" t="s">
        <v>178</v>
      </c>
      <c r="E47" s="81">
        <v>15.805440138816833</v>
      </c>
      <c r="F47" s="82">
        <v>3.7109100037515161</v>
      </c>
      <c r="G47" s="82">
        <v>99.302920230865482</v>
      </c>
      <c r="H47" s="82">
        <v>62.093191600799564</v>
      </c>
      <c r="I47" s="82">
        <v>38.842619533061978</v>
      </c>
      <c r="J47" s="82">
        <v>263.75470160675047</v>
      </c>
      <c r="K47" s="78">
        <f t="shared" si="0"/>
        <v>483.50978311404583</v>
      </c>
    </row>
    <row r="48" spans="2:11" x14ac:dyDescent="0.2">
      <c r="B48" s="475"/>
      <c r="C48" s="132" t="s">
        <v>181</v>
      </c>
      <c r="D48" s="156"/>
      <c r="E48" s="79">
        <f>SUBTOTAL(9,E45:E47)</f>
        <v>1345.5074195459558</v>
      </c>
      <c r="F48" s="79">
        <f>SUBTOTAL(9,F45:F47)</f>
        <v>501.852151896961</v>
      </c>
      <c r="G48" s="79"/>
      <c r="H48" s="79"/>
      <c r="I48" s="79">
        <f>SUBTOTAL(9,I45:I47)</f>
        <v>1504.6541506798565</v>
      </c>
      <c r="J48" s="79">
        <f>SUBTOTAL(9,J45:J47)</f>
        <v>1809.0583698264363</v>
      </c>
      <c r="K48" s="80">
        <f>SUBTOTAL(9,K45:K47)</f>
        <v>9549.3330626188454</v>
      </c>
    </row>
    <row r="49" spans="2:11" x14ac:dyDescent="0.2">
      <c r="B49" s="475"/>
      <c r="C49" s="492" t="s">
        <v>182</v>
      </c>
      <c r="D49" s="157" t="s">
        <v>176</v>
      </c>
      <c r="E49" s="81">
        <v>138.34637019348145</v>
      </c>
      <c r="F49" s="82">
        <v>94.867200012207036</v>
      </c>
      <c r="G49" s="82">
        <v>87.642797069549559</v>
      </c>
      <c r="H49" s="82">
        <v>7.8994999999999997</v>
      </c>
      <c r="I49" s="82">
        <v>198.03399999999999</v>
      </c>
      <c r="J49" s="82">
        <v>407.08</v>
      </c>
      <c r="K49" s="78">
        <f t="shared" si="0"/>
        <v>933.86986727523799</v>
      </c>
    </row>
    <row r="50" spans="2:11" x14ac:dyDescent="0.2">
      <c r="B50" s="475"/>
      <c r="C50" s="492"/>
      <c r="D50" s="157" t="s">
        <v>177</v>
      </c>
      <c r="E50" s="81">
        <v>115.30976010131836</v>
      </c>
      <c r="F50" s="82">
        <v>0</v>
      </c>
      <c r="G50" s="82">
        <v>0</v>
      </c>
      <c r="H50" s="82">
        <v>2.6023500061035154</v>
      </c>
      <c r="I50" s="82">
        <v>0</v>
      </c>
      <c r="J50" s="82">
        <v>0</v>
      </c>
      <c r="K50" s="78">
        <f t="shared" si="0"/>
        <v>117.91211010742188</v>
      </c>
    </row>
    <row r="51" spans="2:11" x14ac:dyDescent="0.2">
      <c r="B51" s="475"/>
      <c r="C51" s="492"/>
      <c r="D51" s="157" t="s">
        <v>178</v>
      </c>
      <c r="E51" s="81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78">
        <f t="shared" si="0"/>
        <v>0</v>
      </c>
    </row>
    <row r="52" spans="2:11" x14ac:dyDescent="0.2">
      <c r="B52" s="475"/>
      <c r="C52" s="158" t="s">
        <v>183</v>
      </c>
      <c r="D52" s="156"/>
      <c r="E52" s="79">
        <f>SUBTOTAL(9,E49:E51)</f>
        <v>253.65613029479982</v>
      </c>
      <c r="F52" s="79">
        <f>SUBTOTAL(9,F49:F51)</f>
        <v>94.867200012207036</v>
      </c>
      <c r="G52" s="79"/>
      <c r="H52" s="79"/>
      <c r="I52" s="79">
        <f>SUBTOTAL(9,I49:I51)</f>
        <v>198.03399999999999</v>
      </c>
      <c r="J52" s="79">
        <f>SUBTOTAL(9,J49:J51)</f>
        <v>407.08</v>
      </c>
      <c r="K52" s="80">
        <f>SUBTOTAL(9,K49:K51)</f>
        <v>1051.78197738266</v>
      </c>
    </row>
    <row r="53" spans="2:11" x14ac:dyDescent="0.2">
      <c r="B53" s="475"/>
      <c r="C53" s="483" t="s">
        <v>184</v>
      </c>
      <c r="D53" s="157" t="s">
        <v>176</v>
      </c>
      <c r="E53" s="81">
        <v>0</v>
      </c>
      <c r="F53" s="82">
        <v>8.2375700168609622</v>
      </c>
      <c r="G53" s="82">
        <v>7.2137882690429684</v>
      </c>
      <c r="H53" s="82">
        <v>0.59299999999999997</v>
      </c>
      <c r="I53" s="82">
        <v>0</v>
      </c>
      <c r="J53" s="82">
        <v>0</v>
      </c>
      <c r="K53" s="78">
        <f t="shared" si="0"/>
        <v>16.044358285903932</v>
      </c>
    </row>
    <row r="54" spans="2:11" x14ac:dyDescent="0.2">
      <c r="B54" s="475"/>
      <c r="C54" s="483"/>
      <c r="D54" s="157" t="s">
        <v>177</v>
      </c>
      <c r="E54" s="81">
        <v>1.716</v>
      </c>
      <c r="F54" s="82">
        <v>136.21153603363038</v>
      </c>
      <c r="G54" s="82">
        <v>3.8687600877285004</v>
      </c>
      <c r="H54" s="82">
        <v>1.3479999542236328E-2</v>
      </c>
      <c r="I54" s="82">
        <v>0</v>
      </c>
      <c r="J54" s="82">
        <v>0</v>
      </c>
      <c r="K54" s="78">
        <f t="shared" si="0"/>
        <v>141.80977612090112</v>
      </c>
    </row>
    <row r="55" spans="2:11" x14ac:dyDescent="0.2">
      <c r="B55" s="475"/>
      <c r="C55" s="490"/>
      <c r="D55" s="162" t="s">
        <v>178</v>
      </c>
      <c r="E55" s="84">
        <v>0</v>
      </c>
      <c r="F55" s="85">
        <v>0</v>
      </c>
      <c r="G55" s="85">
        <v>0</v>
      </c>
      <c r="H55" s="85">
        <v>1.0573149909973145</v>
      </c>
      <c r="I55" s="85">
        <v>0</v>
      </c>
      <c r="J55" s="85">
        <v>0</v>
      </c>
      <c r="K55" s="86">
        <f t="shared" si="0"/>
        <v>1.0573149909973145</v>
      </c>
    </row>
    <row r="56" spans="2:11" x14ac:dyDescent="0.2">
      <c r="B56" s="475"/>
      <c r="C56" s="132" t="s">
        <v>185</v>
      </c>
      <c r="D56" s="156"/>
      <c r="E56" s="82">
        <f>SUBTOTAL(9,E53:E55)</f>
        <v>1.716</v>
      </c>
      <c r="F56" s="82">
        <f>SUBTOTAL(9,F53:F55)</f>
        <v>144.44910605049134</v>
      </c>
      <c r="G56" s="82"/>
      <c r="H56" s="82"/>
      <c r="I56" s="82">
        <f>SUBTOTAL(9,I53:I55)</f>
        <v>0</v>
      </c>
      <c r="J56" s="82">
        <f>SUBTOTAL(9,J53:J55)</f>
        <v>0</v>
      </c>
      <c r="K56" s="78">
        <f>SUBTOTAL(9,K53:K55)</f>
        <v>158.91144939780239</v>
      </c>
    </row>
    <row r="57" spans="2:11" x14ac:dyDescent="0.2">
      <c r="B57" s="66" t="s">
        <v>191</v>
      </c>
      <c r="C57" s="137"/>
      <c r="D57" s="163"/>
      <c r="E57" s="26">
        <f>SUBTOTAL(9,E41:E55)</f>
        <v>1629.4525498407556</v>
      </c>
      <c r="F57" s="26">
        <f>SUBTOTAL(9,F41:F55)</f>
        <v>741.16845795965946</v>
      </c>
      <c r="G57" s="26">
        <f t="shared" ref="G57:H57" si="3">SUBTOTAL(9,G41:G55)</f>
        <v>1794.0139716360568</v>
      </c>
      <c r="H57" s="26">
        <f t="shared" si="3"/>
        <v>2784.3763719736908</v>
      </c>
      <c r="I57" s="26">
        <f>SUBTOTAL(9,I41:I55)</f>
        <v>1702.6881506798563</v>
      </c>
      <c r="J57" s="26">
        <f>SUBTOTAL(9,J41:J55)</f>
        <v>2216.1383698264362</v>
      </c>
      <c r="K57" s="36">
        <f>SUBTOTAL(9,K41:K55)</f>
        <v>10867.837871916458</v>
      </c>
    </row>
    <row r="58" spans="2:11" x14ac:dyDescent="0.2">
      <c r="B58" s="474">
        <v>2005</v>
      </c>
      <c r="C58" s="477" t="s">
        <v>178</v>
      </c>
      <c r="D58" s="152" t="s">
        <v>176</v>
      </c>
      <c r="E58" s="87">
        <v>41.478999999999999</v>
      </c>
      <c r="F58" s="87">
        <v>0</v>
      </c>
      <c r="G58" s="87">
        <v>0</v>
      </c>
      <c r="H58" s="87">
        <v>1.21300001144409E-2</v>
      </c>
      <c r="I58" s="87">
        <v>0</v>
      </c>
      <c r="J58" s="88">
        <v>0</v>
      </c>
      <c r="K58" s="78">
        <f>SUM(E58:J58)</f>
        <v>41.491130000114438</v>
      </c>
    </row>
    <row r="59" spans="2:11" x14ac:dyDescent="0.2">
      <c r="B59" s="475"/>
      <c r="C59" s="478"/>
      <c r="D59" s="153" t="s">
        <v>177</v>
      </c>
      <c r="E59" s="87">
        <v>0</v>
      </c>
      <c r="F59" s="87">
        <v>0</v>
      </c>
      <c r="G59" s="87">
        <v>0</v>
      </c>
      <c r="H59" s="87">
        <v>0.469170018970966</v>
      </c>
      <c r="I59" s="87">
        <v>0</v>
      </c>
      <c r="J59" s="87">
        <v>0</v>
      </c>
      <c r="K59" s="78">
        <f>SUM(E59:J59)</f>
        <v>0.469170018970966</v>
      </c>
    </row>
    <row r="60" spans="2:11" x14ac:dyDescent="0.2">
      <c r="B60" s="475"/>
      <c r="C60" s="478"/>
      <c r="D60" s="154" t="s">
        <v>178</v>
      </c>
      <c r="E60" s="87">
        <v>3.3889999999999998</v>
      </c>
      <c r="F60" s="87">
        <v>0</v>
      </c>
      <c r="G60" s="87">
        <v>0</v>
      </c>
      <c r="H60" s="87">
        <v>65.757783657814002</v>
      </c>
      <c r="I60" s="87">
        <v>0</v>
      </c>
      <c r="J60" s="87">
        <v>47.614309509277298</v>
      </c>
      <c r="K60" s="78">
        <f>SUM(E60:J60)</f>
        <v>116.7610931670913</v>
      </c>
    </row>
    <row r="61" spans="2:11" x14ac:dyDescent="0.2">
      <c r="B61" s="475"/>
      <c r="C61" s="161" t="s">
        <v>190</v>
      </c>
      <c r="D61" s="156"/>
      <c r="E61" s="79">
        <f t="shared" ref="E61:K61" si="4">SUBTOTAL(9,E58:E60)</f>
        <v>44.868000000000002</v>
      </c>
      <c r="F61" s="79">
        <f t="shared" si="4"/>
        <v>0</v>
      </c>
      <c r="G61" s="79">
        <f t="shared" si="4"/>
        <v>0</v>
      </c>
      <c r="H61" s="79">
        <f t="shared" si="4"/>
        <v>66.239083676899412</v>
      </c>
      <c r="I61" s="79">
        <f t="shared" si="4"/>
        <v>0</v>
      </c>
      <c r="J61" s="79">
        <f t="shared" si="4"/>
        <v>47.614309509277298</v>
      </c>
      <c r="K61" s="80">
        <f t="shared" si="4"/>
        <v>158.7213931861767</v>
      </c>
    </row>
    <row r="62" spans="2:11" x14ac:dyDescent="0.2">
      <c r="B62" s="475"/>
      <c r="C62" s="483" t="s">
        <v>180</v>
      </c>
      <c r="D62" s="152" t="s">
        <v>176</v>
      </c>
      <c r="E62" s="87">
        <v>80.417369597472302</v>
      </c>
      <c r="F62" s="87">
        <v>150.22523905140201</v>
      </c>
      <c r="G62" s="87">
        <v>374.35212144207998</v>
      </c>
      <c r="H62" s="87">
        <v>809.52818204784398</v>
      </c>
      <c r="I62" s="87">
        <v>689.78166992646504</v>
      </c>
      <c r="J62" s="87">
        <v>545.10745927032804</v>
      </c>
      <c r="K62" s="77">
        <f>SUM(E62:J62)</f>
        <v>2649.4120413355913</v>
      </c>
    </row>
    <row r="63" spans="2:11" x14ac:dyDescent="0.2">
      <c r="B63" s="475"/>
      <c r="C63" s="483"/>
      <c r="D63" s="153" t="s">
        <v>177</v>
      </c>
      <c r="E63" s="87">
        <v>562.698351733923</v>
      </c>
      <c r="F63" s="87">
        <v>371.66598928425202</v>
      </c>
      <c r="G63" s="87">
        <v>1120.9281673780099</v>
      </c>
      <c r="H63" s="87">
        <v>1731.6510735673201</v>
      </c>
      <c r="I63" s="87">
        <v>817.534029837042</v>
      </c>
      <c r="J63" s="87">
        <v>1247.6062728405</v>
      </c>
      <c r="K63" s="78">
        <f>SUM(E63:J63)</f>
        <v>5852.0838846410461</v>
      </c>
    </row>
    <row r="64" spans="2:11" x14ac:dyDescent="0.2">
      <c r="B64" s="475"/>
      <c r="C64" s="483"/>
      <c r="D64" s="154" t="s">
        <v>178</v>
      </c>
      <c r="E64" s="87">
        <v>1.8519999980926499E-2</v>
      </c>
      <c r="F64" s="87">
        <v>3.8640256971977598</v>
      </c>
      <c r="G64" s="87">
        <v>14.691769409179599</v>
      </c>
      <c r="H64" s="87">
        <v>5.61235630798339</v>
      </c>
      <c r="I64" s="87">
        <v>0.11575999951362601</v>
      </c>
      <c r="J64" s="87">
        <v>41.724740356445302</v>
      </c>
      <c r="K64" s="86">
        <f>SUM(E64:J64)</f>
        <v>66.027171770300598</v>
      </c>
    </row>
    <row r="65" spans="2:11" x14ac:dyDescent="0.2">
      <c r="B65" s="475"/>
      <c r="C65" s="132" t="s">
        <v>181</v>
      </c>
      <c r="D65" s="156"/>
      <c r="E65" s="79">
        <f t="shared" ref="E65:K65" si="5">SUBTOTAL(9,E62:E64)</f>
        <v>643.1342413313763</v>
      </c>
      <c r="F65" s="79">
        <f t="shared" si="5"/>
        <v>525.75525403285178</v>
      </c>
      <c r="G65" s="79">
        <f t="shared" si="5"/>
        <v>1509.9720582292696</v>
      </c>
      <c r="H65" s="79">
        <f t="shared" si="5"/>
        <v>2546.7916119231472</v>
      </c>
      <c r="I65" s="79">
        <f t="shared" si="5"/>
        <v>1507.4314597630205</v>
      </c>
      <c r="J65" s="79">
        <f t="shared" si="5"/>
        <v>1834.4384724672734</v>
      </c>
      <c r="K65" s="80">
        <f t="shared" si="5"/>
        <v>8567.5230977469364</v>
      </c>
    </row>
    <row r="66" spans="2:11" x14ac:dyDescent="0.2">
      <c r="B66" s="475"/>
      <c r="C66" s="484" t="s">
        <v>182</v>
      </c>
      <c r="D66" s="152" t="s">
        <v>176</v>
      </c>
      <c r="E66" s="87">
        <v>146.244370315552</v>
      </c>
      <c r="F66" s="87">
        <v>65.403699951171802</v>
      </c>
      <c r="G66" s="87">
        <v>65.978129882812496</v>
      </c>
      <c r="H66" s="87">
        <v>2.895</v>
      </c>
      <c r="I66" s="87">
        <v>108.333349731445</v>
      </c>
      <c r="J66" s="87">
        <v>596.31799999999998</v>
      </c>
      <c r="K66" s="78">
        <f>SUM(E66:J66)</f>
        <v>985.17254988098125</v>
      </c>
    </row>
    <row r="67" spans="2:11" x14ac:dyDescent="0.2">
      <c r="B67" s="475"/>
      <c r="C67" s="484"/>
      <c r="D67" s="153" t="s">
        <v>177</v>
      </c>
      <c r="E67" s="87">
        <v>78.692999999999998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78">
        <f>SUM(E67:J67)</f>
        <v>78.692999999999998</v>
      </c>
    </row>
    <row r="68" spans="2:11" x14ac:dyDescent="0.2">
      <c r="B68" s="475"/>
      <c r="C68" s="484"/>
      <c r="D68" s="154" t="s">
        <v>178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78">
        <f>SUM(E68:J68)</f>
        <v>0</v>
      </c>
    </row>
    <row r="69" spans="2:11" x14ac:dyDescent="0.2">
      <c r="B69" s="475"/>
      <c r="C69" s="158" t="s">
        <v>183</v>
      </c>
      <c r="D69" s="156"/>
      <c r="E69" s="79">
        <f t="shared" ref="E69:K69" si="6">SUBTOTAL(9,E66:E68)</f>
        <v>224.93737031555202</v>
      </c>
      <c r="F69" s="79">
        <f t="shared" si="6"/>
        <v>65.403699951171802</v>
      </c>
      <c r="G69" s="79">
        <f t="shared" si="6"/>
        <v>65.978129882812496</v>
      </c>
      <c r="H69" s="79">
        <f t="shared" si="6"/>
        <v>2.895</v>
      </c>
      <c r="I69" s="79">
        <f t="shared" si="6"/>
        <v>108.333349731445</v>
      </c>
      <c r="J69" s="79">
        <f t="shared" si="6"/>
        <v>596.31799999999998</v>
      </c>
      <c r="K69" s="80">
        <f t="shared" si="6"/>
        <v>1063.8655498809812</v>
      </c>
    </row>
    <row r="70" spans="2:11" x14ac:dyDescent="0.2">
      <c r="B70" s="475"/>
      <c r="C70" s="485" t="s">
        <v>184</v>
      </c>
      <c r="D70" s="152" t="s">
        <v>176</v>
      </c>
      <c r="E70" s="87">
        <v>763.80600000000004</v>
      </c>
      <c r="F70" s="87">
        <v>6.7000000000000004E-2</v>
      </c>
      <c r="G70" s="87">
        <v>2.8572860851287798</v>
      </c>
      <c r="H70" s="87">
        <v>1.9E-2</v>
      </c>
      <c r="I70" s="87">
        <v>0</v>
      </c>
      <c r="J70" s="87">
        <v>1.1779999999999999</v>
      </c>
      <c r="K70" s="78">
        <f>SUM(E70:J70)</f>
        <v>767.9272860851288</v>
      </c>
    </row>
    <row r="71" spans="2:11" x14ac:dyDescent="0.2">
      <c r="B71" s="475"/>
      <c r="C71" s="485"/>
      <c r="D71" s="153" t="s">
        <v>177</v>
      </c>
      <c r="E71" s="87">
        <v>1.9570000000000001</v>
      </c>
      <c r="F71" s="87">
        <v>152.596</v>
      </c>
      <c r="G71" s="87">
        <v>4.8210800666809002</v>
      </c>
      <c r="H71" s="87">
        <v>7.4989526414871204</v>
      </c>
      <c r="I71" s="87">
        <v>0</v>
      </c>
      <c r="J71" s="87">
        <v>40.353000000000002</v>
      </c>
      <c r="K71" s="78">
        <f>SUM(E71:J71)</f>
        <v>207.22603270816802</v>
      </c>
    </row>
    <row r="72" spans="2:11" x14ac:dyDescent="0.2">
      <c r="B72" s="475"/>
      <c r="C72" s="486"/>
      <c r="D72" s="154" t="s">
        <v>178</v>
      </c>
      <c r="E72" s="87">
        <v>0</v>
      </c>
      <c r="F72" s="87">
        <v>0</v>
      </c>
      <c r="G72" s="87">
        <v>0</v>
      </c>
      <c r="H72" s="87">
        <v>0.85341624546050998</v>
      </c>
      <c r="I72" s="87">
        <v>0</v>
      </c>
      <c r="J72" s="87">
        <v>18.274999999999999</v>
      </c>
      <c r="K72" s="86">
        <f>SUM(E72:J72)</f>
        <v>19.12841624546051</v>
      </c>
    </row>
    <row r="73" spans="2:11" x14ac:dyDescent="0.2">
      <c r="B73" s="476"/>
      <c r="C73" s="133" t="s">
        <v>185</v>
      </c>
      <c r="D73" s="156"/>
      <c r="E73" s="79">
        <f t="shared" ref="E73:K73" si="7">SUBTOTAL(9,E70:E72)</f>
        <v>765.76300000000003</v>
      </c>
      <c r="F73" s="79">
        <f t="shared" si="7"/>
        <v>152.66300000000001</v>
      </c>
      <c r="G73" s="79">
        <f t="shared" si="7"/>
        <v>7.67836615180968</v>
      </c>
      <c r="H73" s="79">
        <f t="shared" si="7"/>
        <v>8.3713688869476304</v>
      </c>
      <c r="I73" s="79">
        <f t="shared" si="7"/>
        <v>0</v>
      </c>
      <c r="J73" s="79">
        <f t="shared" si="7"/>
        <v>59.805999999999997</v>
      </c>
      <c r="K73" s="80">
        <f t="shared" si="7"/>
        <v>994.28173503875735</v>
      </c>
    </row>
    <row r="74" spans="2:11" x14ac:dyDescent="0.2">
      <c r="B74" s="66" t="s">
        <v>192</v>
      </c>
      <c r="C74" s="135"/>
      <c r="D74" s="163"/>
      <c r="E74" s="26">
        <f t="shared" ref="E74:K74" si="8">SUBTOTAL(9,E58:E72)</f>
        <v>1678.7026116469285</v>
      </c>
      <c r="F74" s="26">
        <f t="shared" si="8"/>
        <v>743.82195398402359</v>
      </c>
      <c r="G74" s="26">
        <f t="shared" si="8"/>
        <v>1583.6285542638918</v>
      </c>
      <c r="H74" s="26">
        <f t="shared" si="8"/>
        <v>2624.2970644869943</v>
      </c>
      <c r="I74" s="26">
        <f t="shared" si="8"/>
        <v>1615.7648094944655</v>
      </c>
      <c r="J74" s="26">
        <f t="shared" si="8"/>
        <v>2538.1767819765505</v>
      </c>
      <c r="K74" s="36">
        <f t="shared" si="8"/>
        <v>10784.391775852851</v>
      </c>
    </row>
    <row r="75" spans="2:11" x14ac:dyDescent="0.2">
      <c r="B75" s="474">
        <v>2006</v>
      </c>
      <c r="C75" s="477" t="s">
        <v>178</v>
      </c>
      <c r="D75" s="152" t="s">
        <v>176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479" t="s">
        <v>193</v>
      </c>
      <c r="K75" s="78">
        <f>SUM(E75:J75)</f>
        <v>0</v>
      </c>
    </row>
    <row r="76" spans="2:11" x14ac:dyDescent="0.2">
      <c r="B76" s="475"/>
      <c r="C76" s="478"/>
      <c r="D76" s="153" t="s">
        <v>177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480"/>
      <c r="K76" s="78">
        <f>SUM(E76:J76)</f>
        <v>0</v>
      </c>
    </row>
    <row r="77" spans="2:11" x14ac:dyDescent="0.2">
      <c r="B77" s="475"/>
      <c r="C77" s="478"/>
      <c r="D77" s="154" t="s">
        <v>178</v>
      </c>
      <c r="E77" s="89">
        <v>43.418999999999997</v>
      </c>
      <c r="F77" s="89">
        <v>0</v>
      </c>
      <c r="G77" s="89">
        <v>0</v>
      </c>
      <c r="H77" s="89">
        <v>98.655463859884094</v>
      </c>
      <c r="I77" s="89">
        <v>22.713639892578101</v>
      </c>
      <c r="J77" s="480"/>
      <c r="K77" s="78">
        <f>SUM(E77:J77)</f>
        <v>164.78810375246218</v>
      </c>
    </row>
    <row r="78" spans="2:11" x14ac:dyDescent="0.2">
      <c r="B78" s="475"/>
      <c r="C78" s="161" t="s">
        <v>190</v>
      </c>
      <c r="D78" s="156"/>
      <c r="E78" s="79">
        <f t="shared" ref="E78:K78" si="9">SUBTOTAL(9,E75:E77)</f>
        <v>43.418999999999997</v>
      </c>
      <c r="F78" s="79">
        <f t="shared" si="9"/>
        <v>0</v>
      </c>
      <c r="G78" s="79">
        <f t="shared" si="9"/>
        <v>0</v>
      </c>
      <c r="H78" s="79">
        <f t="shared" si="9"/>
        <v>98.655463859884094</v>
      </c>
      <c r="I78" s="79">
        <f t="shared" si="9"/>
        <v>22.713639892578101</v>
      </c>
      <c r="J78" s="480"/>
      <c r="K78" s="80">
        <f t="shared" si="9"/>
        <v>164.78810375246218</v>
      </c>
    </row>
    <row r="79" spans="2:11" x14ac:dyDescent="0.2">
      <c r="B79" s="475"/>
      <c r="C79" s="483" t="s">
        <v>180</v>
      </c>
      <c r="D79" s="152" t="s">
        <v>176</v>
      </c>
      <c r="E79" s="90">
        <v>147.208899702266</v>
      </c>
      <c r="F79" s="91">
        <v>199.94108354604199</v>
      </c>
      <c r="G79" s="91">
        <v>996.78334147747796</v>
      </c>
      <c r="H79" s="91">
        <v>701.12990107941596</v>
      </c>
      <c r="I79" s="91">
        <v>665.92316040915296</v>
      </c>
      <c r="J79" s="480"/>
      <c r="K79" s="77">
        <f>SUM(E79:J79)</f>
        <v>2710.9863862143548</v>
      </c>
    </row>
    <row r="80" spans="2:11" x14ac:dyDescent="0.2">
      <c r="B80" s="475"/>
      <c r="C80" s="483"/>
      <c r="D80" s="153" t="s">
        <v>177</v>
      </c>
      <c r="E80" s="92">
        <v>2043.7621637243101</v>
      </c>
      <c r="F80" s="76">
        <v>340.48019500634399</v>
      </c>
      <c r="G80" s="76">
        <v>623.46076414930099</v>
      </c>
      <c r="H80" s="76">
        <v>1461.44504213961</v>
      </c>
      <c r="I80" s="76">
        <v>509.394665466368</v>
      </c>
      <c r="J80" s="480"/>
      <c r="K80" s="78">
        <f>SUM(E80:J80)</f>
        <v>4978.5428304859333</v>
      </c>
    </row>
    <row r="81" spans="2:11" x14ac:dyDescent="0.2">
      <c r="B81" s="475"/>
      <c r="C81" s="483"/>
      <c r="D81" s="154" t="s">
        <v>178</v>
      </c>
      <c r="E81" s="93">
        <v>3.5319999694824203E-2</v>
      </c>
      <c r="F81" s="94">
        <v>1.5654307805299701</v>
      </c>
      <c r="G81" s="94">
        <v>14.924696401834399</v>
      </c>
      <c r="H81" s="94">
        <v>3.8820000000000001</v>
      </c>
      <c r="I81" s="94">
        <v>0</v>
      </c>
      <c r="J81" s="480"/>
      <c r="K81" s="86">
        <f>SUM(E81:J81)</f>
        <v>20.407447182059194</v>
      </c>
    </row>
    <row r="82" spans="2:11" x14ac:dyDescent="0.2">
      <c r="B82" s="475"/>
      <c r="C82" s="132" t="s">
        <v>181</v>
      </c>
      <c r="D82" s="156"/>
      <c r="E82" s="79">
        <f t="shared" ref="E82:K82" si="10">SUBTOTAL(9,E79:E81)</f>
        <v>2191.006383426271</v>
      </c>
      <c r="F82" s="79">
        <f t="shared" si="10"/>
        <v>541.98670933291589</v>
      </c>
      <c r="G82" s="79">
        <f t="shared" si="10"/>
        <v>1635.1688020286133</v>
      </c>
      <c r="H82" s="79">
        <f t="shared" si="10"/>
        <v>2166.456943219026</v>
      </c>
      <c r="I82" s="79">
        <f t="shared" si="10"/>
        <v>1175.3178258755211</v>
      </c>
      <c r="J82" s="480"/>
      <c r="K82" s="80">
        <f t="shared" si="10"/>
        <v>7709.9366638823476</v>
      </c>
    </row>
    <row r="83" spans="2:11" x14ac:dyDescent="0.2">
      <c r="B83" s="475"/>
      <c r="C83" s="484" t="s">
        <v>182</v>
      </c>
      <c r="D83" s="152" t="s">
        <v>176</v>
      </c>
      <c r="E83" s="92">
        <v>537.01107986450199</v>
      </c>
      <c r="F83" s="91">
        <v>38.962000000000003</v>
      </c>
      <c r="G83" s="91">
        <v>478.56802929687501</v>
      </c>
      <c r="H83" s="91">
        <v>0.61</v>
      </c>
      <c r="I83" s="76">
        <v>96.736119873046903</v>
      </c>
      <c r="J83" s="480"/>
      <c r="K83" s="78">
        <f>SUM(E83:J83)</f>
        <v>1151.8872290344236</v>
      </c>
    </row>
    <row r="84" spans="2:11" x14ac:dyDescent="0.2">
      <c r="B84" s="475"/>
      <c r="C84" s="484"/>
      <c r="D84" s="153" t="s">
        <v>177</v>
      </c>
      <c r="E84" s="92">
        <v>0</v>
      </c>
      <c r="F84" s="76">
        <v>0</v>
      </c>
      <c r="G84" s="76">
        <v>0</v>
      </c>
      <c r="H84" s="76">
        <v>0</v>
      </c>
      <c r="I84" s="76">
        <v>0.94715997314453104</v>
      </c>
      <c r="J84" s="480"/>
      <c r="K84" s="78">
        <f>SUM(E84:J84)</f>
        <v>0.94715997314453104</v>
      </c>
    </row>
    <row r="85" spans="2:11" x14ac:dyDescent="0.2">
      <c r="B85" s="475"/>
      <c r="C85" s="484"/>
      <c r="D85" s="154" t="s">
        <v>178</v>
      </c>
      <c r="E85" s="92">
        <v>0</v>
      </c>
      <c r="F85" s="94">
        <v>0</v>
      </c>
      <c r="G85" s="94">
        <v>0</v>
      </c>
      <c r="H85" s="94">
        <v>0</v>
      </c>
      <c r="I85" s="76">
        <v>0</v>
      </c>
      <c r="J85" s="480"/>
      <c r="K85" s="78">
        <f>SUM(E85:J85)</f>
        <v>0</v>
      </c>
    </row>
    <row r="86" spans="2:11" x14ac:dyDescent="0.2">
      <c r="B86" s="475"/>
      <c r="C86" s="158" t="s">
        <v>183</v>
      </c>
      <c r="D86" s="156"/>
      <c r="E86" s="79">
        <f t="shared" ref="E86:K86" si="11">SUBTOTAL(9,E83:E85)</f>
        <v>537.01107986450199</v>
      </c>
      <c r="F86" s="79">
        <f t="shared" si="11"/>
        <v>38.962000000000003</v>
      </c>
      <c r="G86" s="79">
        <f t="shared" si="11"/>
        <v>478.56802929687501</v>
      </c>
      <c r="H86" s="79">
        <f t="shared" si="11"/>
        <v>0.61</v>
      </c>
      <c r="I86" s="79">
        <f t="shared" si="11"/>
        <v>97.683279846191439</v>
      </c>
      <c r="J86" s="480"/>
      <c r="K86" s="80">
        <f t="shared" si="11"/>
        <v>1152.8343890075682</v>
      </c>
    </row>
    <row r="87" spans="2:11" x14ac:dyDescent="0.2">
      <c r="B87" s="475"/>
      <c r="C87" s="485" t="s">
        <v>184</v>
      </c>
      <c r="D87" s="152" t="s">
        <v>176</v>
      </c>
      <c r="E87" s="76">
        <v>339.68203125000002</v>
      </c>
      <c r="F87" s="76">
        <v>4.1449999999999996</v>
      </c>
      <c r="G87" s="76">
        <v>5.0952798442840503</v>
      </c>
      <c r="H87" s="76">
        <v>0</v>
      </c>
      <c r="I87" s="76">
        <v>0</v>
      </c>
      <c r="J87" s="480"/>
      <c r="K87" s="78">
        <f>SUM(E87:J87)</f>
        <v>348.92231109428405</v>
      </c>
    </row>
    <row r="88" spans="2:11" x14ac:dyDescent="0.2">
      <c r="B88" s="475"/>
      <c r="C88" s="485"/>
      <c r="D88" s="153" t="s">
        <v>177</v>
      </c>
      <c r="E88" s="76">
        <v>1.0444000015258701</v>
      </c>
      <c r="F88" s="76">
        <v>114.43574853515599</v>
      </c>
      <c r="G88" s="76">
        <v>3.3477600097656199</v>
      </c>
      <c r="H88" s="76">
        <v>4.5430593080520598</v>
      </c>
      <c r="I88" s="76">
        <v>0</v>
      </c>
      <c r="J88" s="480"/>
      <c r="K88" s="78">
        <f>SUM(E88:J88)</f>
        <v>123.37096785449955</v>
      </c>
    </row>
    <row r="89" spans="2:11" x14ac:dyDescent="0.2">
      <c r="B89" s="475"/>
      <c r="C89" s="486"/>
      <c r="D89" s="154" t="s">
        <v>178</v>
      </c>
      <c r="E89" s="76">
        <v>8.8225399780273399</v>
      </c>
      <c r="F89" s="76">
        <v>0</v>
      </c>
      <c r="G89" s="76">
        <v>0</v>
      </c>
      <c r="H89" s="76">
        <v>0</v>
      </c>
      <c r="I89" s="76">
        <v>0</v>
      </c>
      <c r="J89" s="480"/>
      <c r="K89" s="86">
        <f>SUM(E89:J89)</f>
        <v>8.8225399780273399</v>
      </c>
    </row>
    <row r="90" spans="2:11" x14ac:dyDescent="0.2">
      <c r="B90" s="476"/>
      <c r="C90" s="133" t="s">
        <v>185</v>
      </c>
      <c r="D90" s="156"/>
      <c r="E90" s="79">
        <f t="shared" ref="E90:K90" si="12">SUBTOTAL(9,E87:E89)</f>
        <v>349.54897122955322</v>
      </c>
      <c r="F90" s="79">
        <f t="shared" si="12"/>
        <v>118.58074853515599</v>
      </c>
      <c r="G90" s="79">
        <f t="shared" si="12"/>
        <v>8.4430398540496707</v>
      </c>
      <c r="H90" s="79">
        <f t="shared" si="12"/>
        <v>4.5430593080520598</v>
      </c>
      <c r="I90" s="79">
        <f t="shared" si="12"/>
        <v>0</v>
      </c>
      <c r="J90" s="482"/>
      <c r="K90" s="80">
        <f t="shared" si="12"/>
        <v>481.11581892681096</v>
      </c>
    </row>
    <row r="91" spans="2:11" x14ac:dyDescent="0.2">
      <c r="B91" s="66" t="s">
        <v>194</v>
      </c>
      <c r="C91" s="135"/>
      <c r="D91" s="163"/>
      <c r="E91" s="26">
        <f t="shared" ref="E91:K91" si="13">SUBTOTAL(9,E75:E89)</f>
        <v>3120.9854345203257</v>
      </c>
      <c r="F91" s="26">
        <f t="shared" si="13"/>
        <v>699.52945786807186</v>
      </c>
      <c r="G91" s="26">
        <f t="shared" si="13"/>
        <v>2122.1798711795382</v>
      </c>
      <c r="H91" s="26">
        <f t="shared" si="13"/>
        <v>2270.2654663869621</v>
      </c>
      <c r="I91" s="26">
        <f t="shared" si="13"/>
        <v>1295.7147456142905</v>
      </c>
      <c r="J91" s="95"/>
      <c r="K91" s="36">
        <f t="shared" si="13"/>
        <v>9508.674975569189</v>
      </c>
    </row>
    <row r="92" spans="2:11" x14ac:dyDescent="0.2">
      <c r="B92" s="474">
        <v>2007</v>
      </c>
      <c r="C92" s="477" t="s">
        <v>178</v>
      </c>
      <c r="D92" s="152" t="s">
        <v>176</v>
      </c>
      <c r="E92" s="89">
        <v>3.79</v>
      </c>
      <c r="F92" s="89">
        <v>0</v>
      </c>
      <c r="G92" s="89">
        <v>0</v>
      </c>
      <c r="H92" s="89">
        <v>0</v>
      </c>
      <c r="I92" s="89">
        <v>0</v>
      </c>
      <c r="J92" s="479" t="s">
        <v>193</v>
      </c>
      <c r="K92" s="78">
        <f t="shared" ref="K92:K106" si="14">SUM(E92:J92)</f>
        <v>3.79</v>
      </c>
    </row>
    <row r="93" spans="2:11" x14ac:dyDescent="0.2">
      <c r="B93" s="475"/>
      <c r="C93" s="478"/>
      <c r="D93" s="153" t="s">
        <v>177</v>
      </c>
      <c r="E93" s="89">
        <v>0</v>
      </c>
      <c r="F93" s="89">
        <v>0</v>
      </c>
      <c r="G93" s="89">
        <v>0</v>
      </c>
      <c r="H93" s="89">
        <v>0.11489999866485595</v>
      </c>
      <c r="I93" s="89">
        <v>0</v>
      </c>
      <c r="J93" s="480"/>
      <c r="K93" s="78">
        <f t="shared" si="14"/>
        <v>0.11489999866485595</v>
      </c>
    </row>
    <row r="94" spans="2:11" x14ac:dyDescent="0.2">
      <c r="B94" s="475"/>
      <c r="C94" s="478"/>
      <c r="D94" s="154" t="s">
        <v>178</v>
      </c>
      <c r="E94" s="89">
        <v>45.908059936523436</v>
      </c>
      <c r="F94" s="89">
        <v>0</v>
      </c>
      <c r="G94" s="89">
        <v>0</v>
      </c>
      <c r="H94" s="89">
        <v>71.331830040708184</v>
      </c>
      <c r="I94" s="89">
        <v>17.950625827426091</v>
      </c>
      <c r="J94" s="480"/>
      <c r="K94" s="78">
        <f t="shared" si="14"/>
        <v>135.19051580465771</v>
      </c>
    </row>
    <row r="95" spans="2:11" x14ac:dyDescent="0.2">
      <c r="B95" s="475"/>
      <c r="C95" s="161" t="s">
        <v>190</v>
      </c>
      <c r="D95" s="164"/>
      <c r="E95" s="79">
        <f>SUM(E92:E94)</f>
        <v>49.698059936523435</v>
      </c>
      <c r="F95" s="79">
        <f t="shared" ref="F95:K95" si="15">SUM(F92:F94)</f>
        <v>0</v>
      </c>
      <c r="G95" s="79">
        <f t="shared" si="15"/>
        <v>0</v>
      </c>
      <c r="H95" s="79">
        <f t="shared" si="15"/>
        <v>71.446730039373037</v>
      </c>
      <c r="I95" s="79">
        <f t="shared" si="15"/>
        <v>17.950625827426091</v>
      </c>
      <c r="J95" s="480"/>
      <c r="K95" s="80">
        <f t="shared" si="15"/>
        <v>139.09541580332257</v>
      </c>
    </row>
    <row r="96" spans="2:11" x14ac:dyDescent="0.2">
      <c r="B96" s="475"/>
      <c r="C96" s="483" t="s">
        <v>180</v>
      </c>
      <c r="D96" s="152" t="s">
        <v>176</v>
      </c>
      <c r="E96" s="76">
        <v>202.30373989141734</v>
      </c>
      <c r="F96" s="76">
        <v>197.07039256069064</v>
      </c>
      <c r="G96" s="76">
        <v>575.99521415909032</v>
      </c>
      <c r="H96" s="76">
        <v>493.98079357051847</v>
      </c>
      <c r="I96" s="76">
        <v>402.18344964706898</v>
      </c>
      <c r="J96" s="481"/>
      <c r="K96" s="77">
        <f t="shared" si="14"/>
        <v>1871.5335898287858</v>
      </c>
    </row>
    <row r="97" spans="2:11" x14ac:dyDescent="0.2">
      <c r="B97" s="475"/>
      <c r="C97" s="483"/>
      <c r="D97" s="153" t="s">
        <v>177</v>
      </c>
      <c r="E97" s="76">
        <v>1921.7516464757362</v>
      </c>
      <c r="F97" s="76">
        <v>294.30535813261105</v>
      </c>
      <c r="G97" s="76">
        <v>740.73572907127652</v>
      </c>
      <c r="H97" s="76">
        <v>1635.951569356233</v>
      </c>
      <c r="I97" s="76">
        <v>535.92933958660069</v>
      </c>
      <c r="J97" s="481"/>
      <c r="K97" s="78">
        <f t="shared" si="14"/>
        <v>5128.6736426224579</v>
      </c>
    </row>
    <row r="98" spans="2:11" x14ac:dyDescent="0.2">
      <c r="B98" s="475"/>
      <c r="C98" s="483"/>
      <c r="D98" s="154" t="s">
        <v>178</v>
      </c>
      <c r="E98" s="76">
        <v>0</v>
      </c>
      <c r="F98" s="76">
        <v>0.76342999958992008</v>
      </c>
      <c r="G98" s="76">
        <v>13.358690097570419</v>
      </c>
      <c r="H98" s="76">
        <v>3.3050000000000002</v>
      </c>
      <c r="I98" s="76">
        <v>0</v>
      </c>
      <c r="J98" s="481"/>
      <c r="K98" s="86">
        <f t="shared" si="14"/>
        <v>17.427120097160341</v>
      </c>
    </row>
    <row r="99" spans="2:11" x14ac:dyDescent="0.2">
      <c r="B99" s="475"/>
      <c r="C99" s="132" t="s">
        <v>181</v>
      </c>
      <c r="D99" s="164"/>
      <c r="E99" s="79">
        <f>SUM(E96:E98)</f>
        <v>2124.0553863671535</v>
      </c>
      <c r="F99" s="79">
        <f t="shared" ref="F99:K99" si="16">SUM(F96:F98)</f>
        <v>492.13918069289161</v>
      </c>
      <c r="G99" s="79">
        <f t="shared" si="16"/>
        <v>1330.0896333279372</v>
      </c>
      <c r="H99" s="79">
        <f t="shared" si="16"/>
        <v>2133.2373629267513</v>
      </c>
      <c r="I99" s="79">
        <f t="shared" si="16"/>
        <v>938.11278923366967</v>
      </c>
      <c r="J99" s="480"/>
      <c r="K99" s="80">
        <f t="shared" si="16"/>
        <v>7017.6343525484044</v>
      </c>
    </row>
    <row r="100" spans="2:11" x14ac:dyDescent="0.2">
      <c r="B100" s="475"/>
      <c r="C100" s="484" t="s">
        <v>182</v>
      </c>
      <c r="D100" s="152" t="s">
        <v>176</v>
      </c>
      <c r="E100" s="76">
        <v>389.96472998046875</v>
      </c>
      <c r="F100" s="76">
        <v>42.415999999999997</v>
      </c>
      <c r="G100" s="76">
        <v>244.10120000076293</v>
      </c>
      <c r="H100" s="76">
        <v>0</v>
      </c>
      <c r="I100" s="76">
        <v>0.54</v>
      </c>
      <c r="J100" s="481"/>
      <c r="K100" s="77">
        <f t="shared" si="14"/>
        <v>677.02192998123166</v>
      </c>
    </row>
    <row r="101" spans="2:11" x14ac:dyDescent="0.2">
      <c r="B101" s="475"/>
      <c r="C101" s="484"/>
      <c r="D101" s="153" t="s">
        <v>177</v>
      </c>
      <c r="E101" s="76">
        <v>23.449239746093749</v>
      </c>
      <c r="F101" s="76">
        <v>0</v>
      </c>
      <c r="G101" s="76">
        <v>65.702627929687495</v>
      </c>
      <c r="H101" s="76">
        <v>0</v>
      </c>
      <c r="I101" s="76">
        <v>0</v>
      </c>
      <c r="J101" s="481"/>
      <c r="K101" s="78">
        <f t="shared" si="14"/>
        <v>89.151867675781247</v>
      </c>
    </row>
    <row r="102" spans="2:11" x14ac:dyDescent="0.2">
      <c r="B102" s="475"/>
      <c r="C102" s="484"/>
      <c r="D102" s="154" t="s">
        <v>178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481"/>
      <c r="K102" s="86">
        <f t="shared" si="14"/>
        <v>0</v>
      </c>
    </row>
    <row r="103" spans="2:11" x14ac:dyDescent="0.2">
      <c r="B103" s="475"/>
      <c r="C103" s="158" t="s">
        <v>183</v>
      </c>
      <c r="D103" s="164"/>
      <c r="E103" s="79">
        <f>SUM(E100:E102)</f>
        <v>413.41396972656247</v>
      </c>
      <c r="F103" s="79">
        <f t="shared" ref="F103:K103" si="17">SUM(F100:F102)</f>
        <v>42.415999999999997</v>
      </c>
      <c r="G103" s="79">
        <f t="shared" si="17"/>
        <v>309.80382793045044</v>
      </c>
      <c r="H103" s="79">
        <f t="shared" si="17"/>
        <v>0</v>
      </c>
      <c r="I103" s="79">
        <f t="shared" si="17"/>
        <v>0.54</v>
      </c>
      <c r="J103" s="480"/>
      <c r="K103" s="80">
        <f t="shared" si="17"/>
        <v>766.17379765701287</v>
      </c>
    </row>
    <row r="104" spans="2:11" x14ac:dyDescent="0.2">
      <c r="B104" s="475"/>
      <c r="C104" s="485" t="s">
        <v>184</v>
      </c>
      <c r="D104" s="152" t="s">
        <v>176</v>
      </c>
      <c r="E104" s="76">
        <v>314.00234423828124</v>
      </c>
      <c r="F104" s="76">
        <v>1.0999999999999999E-2</v>
      </c>
      <c r="G104" s="76">
        <v>156.61932031250001</v>
      </c>
      <c r="H104" s="76">
        <v>0</v>
      </c>
      <c r="I104" s="76">
        <v>0</v>
      </c>
      <c r="J104" s="481"/>
      <c r="K104" s="77">
        <f t="shared" si="14"/>
        <v>470.63266455078127</v>
      </c>
    </row>
    <row r="105" spans="2:11" x14ac:dyDescent="0.2">
      <c r="B105" s="475"/>
      <c r="C105" s="485"/>
      <c r="D105" s="153" t="s">
        <v>177</v>
      </c>
      <c r="E105" s="76">
        <v>0</v>
      </c>
      <c r="F105" s="76">
        <v>7.3611999998092648</v>
      </c>
      <c r="G105" s="76">
        <v>3.3465800170898437</v>
      </c>
      <c r="H105" s="76">
        <v>0</v>
      </c>
      <c r="I105" s="76">
        <v>0</v>
      </c>
      <c r="J105" s="481"/>
      <c r="K105" s="78">
        <f t="shared" si="14"/>
        <v>10.707780016899108</v>
      </c>
    </row>
    <row r="106" spans="2:11" x14ac:dyDescent="0.2">
      <c r="B106" s="475"/>
      <c r="C106" s="486"/>
      <c r="D106" s="154" t="s">
        <v>178</v>
      </c>
      <c r="E106" s="76">
        <v>0</v>
      </c>
      <c r="F106" s="76">
        <v>0</v>
      </c>
      <c r="G106" s="76">
        <v>0</v>
      </c>
      <c r="H106" s="76">
        <v>3.2923499450683593</v>
      </c>
      <c r="I106" s="76">
        <v>0</v>
      </c>
      <c r="J106" s="481"/>
      <c r="K106" s="86">
        <f t="shared" si="14"/>
        <v>3.2923499450683593</v>
      </c>
    </row>
    <row r="107" spans="2:11" x14ac:dyDescent="0.2">
      <c r="B107" s="476"/>
      <c r="C107" s="133" t="s">
        <v>185</v>
      </c>
      <c r="D107" s="164"/>
      <c r="E107" s="79">
        <f>SUM(E104:E106)</f>
        <v>314.00234423828124</v>
      </c>
      <c r="F107" s="79">
        <f t="shared" ref="F107:K107" si="18">SUM(F104:F106)</f>
        <v>7.3721999998092649</v>
      </c>
      <c r="G107" s="79">
        <f t="shared" si="18"/>
        <v>159.96590032958986</v>
      </c>
      <c r="H107" s="79">
        <f t="shared" si="18"/>
        <v>3.2923499450683593</v>
      </c>
      <c r="I107" s="79">
        <f t="shared" si="18"/>
        <v>0</v>
      </c>
      <c r="J107" s="482"/>
      <c r="K107" s="80">
        <f t="shared" si="18"/>
        <v>484.63279451274872</v>
      </c>
    </row>
    <row r="108" spans="2:11" x14ac:dyDescent="0.2">
      <c r="B108" s="66" t="s">
        <v>195</v>
      </c>
      <c r="C108" s="135"/>
      <c r="D108" s="163"/>
      <c r="E108" s="26">
        <f>+E107+E103+E99+E95</f>
        <v>2901.1697602685208</v>
      </c>
      <c r="F108" s="26">
        <f t="shared" ref="F108:K108" si="19">+F107+F103+F99+F95</f>
        <v>541.92738069270092</v>
      </c>
      <c r="G108" s="26">
        <f t="shared" si="19"/>
        <v>1799.8593615879777</v>
      </c>
      <c r="H108" s="26">
        <f t="shared" si="19"/>
        <v>2207.9764429111929</v>
      </c>
      <c r="I108" s="26">
        <f t="shared" si="19"/>
        <v>956.60341506109569</v>
      </c>
      <c r="J108" s="26"/>
      <c r="K108" s="36">
        <f t="shared" si="19"/>
        <v>8407.5363605214879</v>
      </c>
    </row>
    <row r="109" spans="2:11" x14ac:dyDescent="0.2">
      <c r="B109" s="474">
        <v>2008</v>
      </c>
      <c r="C109" s="477" t="s">
        <v>178</v>
      </c>
      <c r="D109" s="152" t="s">
        <v>176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479" t="s">
        <v>193</v>
      </c>
      <c r="K109" s="78">
        <f>SUM(E109:J109)</f>
        <v>0</v>
      </c>
    </row>
    <row r="110" spans="2:11" x14ac:dyDescent="0.2">
      <c r="B110" s="475"/>
      <c r="C110" s="478"/>
      <c r="D110" s="153" t="s">
        <v>177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480"/>
      <c r="K110" s="78">
        <f>SUM(E110:J110)</f>
        <v>0</v>
      </c>
    </row>
    <row r="111" spans="2:11" x14ac:dyDescent="0.2">
      <c r="B111" s="475"/>
      <c r="C111" s="478"/>
      <c r="D111" s="154" t="s">
        <v>178</v>
      </c>
      <c r="E111" s="89">
        <v>59.516999999999996</v>
      </c>
      <c r="F111" s="89">
        <v>0</v>
      </c>
      <c r="G111" s="89">
        <v>0</v>
      </c>
      <c r="H111" s="89">
        <v>36.214420390095896</v>
      </c>
      <c r="I111" s="89">
        <v>25.305371183201672</v>
      </c>
      <c r="J111" s="480"/>
      <c r="K111" s="78">
        <f>SUM(E111:J111)</f>
        <v>121.03679157329756</v>
      </c>
    </row>
    <row r="112" spans="2:11" x14ac:dyDescent="0.2">
      <c r="B112" s="475"/>
      <c r="C112" s="161" t="s">
        <v>190</v>
      </c>
      <c r="D112" s="164"/>
      <c r="E112" s="79">
        <f>SUM(E109:E111)</f>
        <v>59.516999999999996</v>
      </c>
      <c r="F112" s="79">
        <f>SUM(F109:F111)</f>
        <v>0</v>
      </c>
      <c r="G112" s="79">
        <f>SUM(G109:G111)</f>
        <v>0</v>
      </c>
      <c r="H112" s="79">
        <f>SUM(H109:H111)</f>
        <v>36.214420390095896</v>
      </c>
      <c r="I112" s="79">
        <f>SUM(I109:I111)</f>
        <v>25.305371183201672</v>
      </c>
      <c r="J112" s="480"/>
      <c r="K112" s="80">
        <f>SUM(K109:K111)</f>
        <v>121.03679157329756</v>
      </c>
    </row>
    <row r="113" spans="2:11" x14ac:dyDescent="0.2">
      <c r="B113" s="475"/>
      <c r="C113" s="483" t="s">
        <v>180</v>
      </c>
      <c r="D113" s="152" t="s">
        <v>176</v>
      </c>
      <c r="E113" s="76">
        <v>35.815150225393467</v>
      </c>
      <c r="F113" s="76">
        <v>80.239269466716792</v>
      </c>
      <c r="G113" s="76">
        <v>351.9011090039611</v>
      </c>
      <c r="H113" s="76">
        <v>797.64946356880671</v>
      </c>
      <c r="I113" s="76">
        <v>236.73684850591422</v>
      </c>
      <c r="J113" s="481"/>
      <c r="K113" s="77">
        <f>SUM(E113:J113)</f>
        <v>1502.3418407707923</v>
      </c>
    </row>
    <row r="114" spans="2:11" x14ac:dyDescent="0.2">
      <c r="B114" s="475"/>
      <c r="C114" s="483"/>
      <c r="D114" s="153" t="s">
        <v>177</v>
      </c>
      <c r="E114" s="76">
        <v>1861.4744755666852</v>
      </c>
      <c r="F114" s="76">
        <v>252.43165777242373</v>
      </c>
      <c r="G114" s="76">
        <v>796.38087159737211</v>
      </c>
      <c r="H114" s="76">
        <v>1022.5754165685884</v>
      </c>
      <c r="I114" s="76">
        <v>379.5155799029954</v>
      </c>
      <c r="J114" s="481"/>
      <c r="K114" s="78">
        <f>SUM(E114:J114)</f>
        <v>4312.3780014080648</v>
      </c>
    </row>
    <row r="115" spans="2:11" x14ac:dyDescent="0.2">
      <c r="B115" s="475"/>
      <c r="C115" s="483"/>
      <c r="D115" s="154" t="s">
        <v>178</v>
      </c>
      <c r="E115" s="76">
        <v>25.053969442367556</v>
      </c>
      <c r="F115" s="76">
        <v>1.3958800062686203</v>
      </c>
      <c r="G115" s="76">
        <v>18.00737005416304</v>
      </c>
      <c r="H115" s="76">
        <v>9.3790399999618526</v>
      </c>
      <c r="I115" s="76">
        <v>0</v>
      </c>
      <c r="J115" s="481"/>
      <c r="K115" s="86">
        <f>SUM(E115:J115)</f>
        <v>53.836259502761074</v>
      </c>
    </row>
    <row r="116" spans="2:11" x14ac:dyDescent="0.2">
      <c r="B116" s="475"/>
      <c r="C116" s="132" t="s">
        <v>181</v>
      </c>
      <c r="D116" s="164"/>
      <c r="E116" s="79">
        <f>SUM(E113:E115)</f>
        <v>1922.3435952344462</v>
      </c>
      <c r="F116" s="79">
        <f>SUM(F113:F115)</f>
        <v>334.06680724540911</v>
      </c>
      <c r="G116" s="79">
        <f>SUM(G113:G115)</f>
        <v>1166.289350655496</v>
      </c>
      <c r="H116" s="79">
        <f>SUM(H113:H115)</f>
        <v>1829.6039201373569</v>
      </c>
      <c r="I116" s="79">
        <f>SUM(I113:I115)</f>
        <v>616.25242840890962</v>
      </c>
      <c r="J116" s="480"/>
      <c r="K116" s="80">
        <f>SUM(K113:K115)</f>
        <v>5868.5561016816182</v>
      </c>
    </row>
    <row r="117" spans="2:11" x14ac:dyDescent="0.2">
      <c r="B117" s="475"/>
      <c r="C117" s="484" t="s">
        <v>182</v>
      </c>
      <c r="D117" s="152" t="s">
        <v>176</v>
      </c>
      <c r="E117" s="76">
        <v>247.64443994140626</v>
      </c>
      <c r="F117" s="76">
        <v>67.546559753417966</v>
      </c>
      <c r="G117" s="76">
        <v>240.88775341701506</v>
      </c>
      <c r="H117" s="76">
        <v>0</v>
      </c>
      <c r="I117" s="76">
        <v>0</v>
      </c>
      <c r="J117" s="481"/>
      <c r="K117" s="77">
        <f>SUM(E117:J117)</f>
        <v>556.07875311183921</v>
      </c>
    </row>
    <row r="118" spans="2:11" x14ac:dyDescent="0.2">
      <c r="B118" s="475"/>
      <c r="C118" s="484"/>
      <c r="D118" s="153" t="s">
        <v>177</v>
      </c>
      <c r="E118" s="76">
        <v>21.361920074462891</v>
      </c>
      <c r="F118" s="76">
        <v>0</v>
      </c>
      <c r="G118" s="76">
        <v>26.03856018066406</v>
      </c>
      <c r="H118" s="76">
        <v>0</v>
      </c>
      <c r="I118" s="76">
        <v>0</v>
      </c>
      <c r="J118" s="481"/>
      <c r="K118" s="78">
        <f>SUM(E118:J118)</f>
        <v>47.400480255126951</v>
      </c>
    </row>
    <row r="119" spans="2:11" x14ac:dyDescent="0.2">
      <c r="B119" s="475"/>
      <c r="C119" s="484"/>
      <c r="D119" s="154" t="s">
        <v>178</v>
      </c>
      <c r="E119" s="76">
        <v>0</v>
      </c>
      <c r="F119" s="76">
        <v>0</v>
      </c>
      <c r="G119" s="76">
        <v>0</v>
      </c>
      <c r="H119" s="76">
        <v>0</v>
      </c>
      <c r="I119" s="76">
        <v>0</v>
      </c>
      <c r="J119" s="481"/>
      <c r="K119" s="86">
        <f>SUM(E119:J119)</f>
        <v>0</v>
      </c>
    </row>
    <row r="120" spans="2:11" x14ac:dyDescent="0.2">
      <c r="B120" s="475"/>
      <c r="C120" s="158" t="s">
        <v>183</v>
      </c>
      <c r="D120" s="164"/>
      <c r="E120" s="79">
        <f>SUM(E117:E119)</f>
        <v>269.00636001586918</v>
      </c>
      <c r="F120" s="79">
        <f>SUM(F117:F119)</f>
        <v>67.546559753417966</v>
      </c>
      <c r="G120" s="79">
        <f>SUM(G117:G119)</f>
        <v>266.9263135976791</v>
      </c>
      <c r="H120" s="79">
        <f>SUM(H117:H119)</f>
        <v>0</v>
      </c>
      <c r="I120" s="79">
        <f>SUM(I117:I119)</f>
        <v>0</v>
      </c>
      <c r="J120" s="480"/>
      <c r="K120" s="80">
        <f>SUM(K117:K119)</f>
        <v>603.47923336696613</v>
      </c>
    </row>
    <row r="121" spans="2:11" x14ac:dyDescent="0.2">
      <c r="B121" s="475"/>
      <c r="C121" s="485" t="s">
        <v>184</v>
      </c>
      <c r="D121" s="152" t="s">
        <v>176</v>
      </c>
      <c r="E121" s="76">
        <v>487.1677353515625</v>
      </c>
      <c r="F121" s="76">
        <v>0</v>
      </c>
      <c r="G121" s="76">
        <v>29.128681640625</v>
      </c>
      <c r="H121" s="76">
        <v>0</v>
      </c>
      <c r="I121" s="76">
        <v>0</v>
      </c>
      <c r="J121" s="481"/>
      <c r="K121" s="77">
        <f>SUM(E121:J121)</f>
        <v>516.29641699218746</v>
      </c>
    </row>
    <row r="122" spans="2:11" x14ac:dyDescent="0.2">
      <c r="B122" s="475"/>
      <c r="C122" s="485"/>
      <c r="D122" s="153" t="s">
        <v>177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481"/>
      <c r="K122" s="78">
        <f>SUM(E122:J122)</f>
        <v>0</v>
      </c>
    </row>
    <row r="123" spans="2:11" x14ac:dyDescent="0.2">
      <c r="B123" s="475"/>
      <c r="C123" s="486"/>
      <c r="D123" s="154" t="s">
        <v>178</v>
      </c>
      <c r="E123" s="76">
        <v>0</v>
      </c>
      <c r="F123" s="76">
        <v>0</v>
      </c>
      <c r="G123" s="76">
        <v>0</v>
      </c>
      <c r="H123" s="76">
        <v>0</v>
      </c>
      <c r="I123" s="76">
        <v>0</v>
      </c>
      <c r="J123" s="481"/>
      <c r="K123" s="86">
        <f>SUM(E123:J123)</f>
        <v>0</v>
      </c>
    </row>
    <row r="124" spans="2:11" x14ac:dyDescent="0.2">
      <c r="B124" s="476"/>
      <c r="C124" s="133" t="s">
        <v>185</v>
      </c>
      <c r="D124" s="164"/>
      <c r="E124" s="79">
        <f>SUM(E121:E123)</f>
        <v>487.1677353515625</v>
      </c>
      <c r="F124" s="79">
        <f>SUM(F121:F123)</f>
        <v>0</v>
      </c>
      <c r="G124" s="79">
        <f>SUM(G121:G123)</f>
        <v>29.128681640625</v>
      </c>
      <c r="H124" s="79">
        <f>SUM(H121:H123)</f>
        <v>0</v>
      </c>
      <c r="I124" s="79">
        <f>SUM(I121:I123)</f>
        <v>0</v>
      </c>
      <c r="J124" s="482"/>
      <c r="K124" s="80">
        <f>SUM(K121:K123)</f>
        <v>516.29641699218746</v>
      </c>
    </row>
    <row r="125" spans="2:11" x14ac:dyDescent="0.2">
      <c r="B125" s="66" t="s">
        <v>196</v>
      </c>
      <c r="C125" s="135"/>
      <c r="D125" s="163"/>
      <c r="E125" s="26">
        <f>+E124+E120+E116+E112</f>
        <v>2738.0346906018776</v>
      </c>
      <c r="F125" s="26">
        <f>+F124+F120+F116+F112</f>
        <v>401.61336699882708</v>
      </c>
      <c r="G125" s="26">
        <f>+G124+G120+G116+G112</f>
        <v>1462.3443458938002</v>
      </c>
      <c r="H125" s="26">
        <f>+H124+H120+H116+H112</f>
        <v>1865.8183405274528</v>
      </c>
      <c r="I125" s="26">
        <f>+I124+I120+I116+I112</f>
        <v>641.55779959211134</v>
      </c>
      <c r="J125" s="26"/>
      <c r="K125" s="36">
        <f>+K124+K120+K116+K112</f>
        <v>7109.3685436140695</v>
      </c>
    </row>
    <row r="126" spans="2:11" x14ac:dyDescent="0.2">
      <c r="B126" s="474">
        <v>2009</v>
      </c>
      <c r="C126" s="477" t="s">
        <v>178</v>
      </c>
      <c r="D126" s="152" t="s">
        <v>176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479" t="s">
        <v>193</v>
      </c>
      <c r="K126" s="78">
        <f>SUM(E126:J126)</f>
        <v>0</v>
      </c>
    </row>
    <row r="127" spans="2:11" x14ac:dyDescent="0.2">
      <c r="B127" s="475"/>
      <c r="C127" s="478"/>
      <c r="D127" s="153" t="s">
        <v>177</v>
      </c>
      <c r="E127" s="89">
        <v>0</v>
      </c>
      <c r="F127" s="89">
        <v>0</v>
      </c>
      <c r="G127" s="89">
        <v>0</v>
      </c>
      <c r="H127" s="89">
        <v>1.66E-3</v>
      </c>
      <c r="I127" s="89"/>
      <c r="J127" s="480"/>
      <c r="K127" s="78">
        <f>SUM(E127:J127)</f>
        <v>1.66E-3</v>
      </c>
    </row>
    <row r="128" spans="2:11" x14ac:dyDescent="0.2">
      <c r="B128" s="475"/>
      <c r="C128" s="478"/>
      <c r="D128" s="154" t="s">
        <v>178</v>
      </c>
      <c r="E128" s="89">
        <v>31.954000000000001</v>
      </c>
      <c r="F128" s="89"/>
      <c r="G128" s="89">
        <v>0</v>
      </c>
      <c r="H128" s="89">
        <v>26.387099999999993</v>
      </c>
      <c r="I128" s="89">
        <v>19.177810000000001</v>
      </c>
      <c r="J128" s="480"/>
      <c r="K128" s="78">
        <f>SUM(E128:J128)</f>
        <v>77.518910000000005</v>
      </c>
    </row>
    <row r="129" spans="2:11" x14ac:dyDescent="0.2">
      <c r="B129" s="475"/>
      <c r="C129" s="161" t="s">
        <v>190</v>
      </c>
      <c r="D129" s="164"/>
      <c r="E129" s="79">
        <f>SUM(E126:E128)</f>
        <v>31.954000000000001</v>
      </c>
      <c r="F129" s="79">
        <f>SUM(F126:F128)</f>
        <v>0</v>
      </c>
      <c r="G129" s="79">
        <f>SUM(G126:G128)</f>
        <v>0</v>
      </c>
      <c r="H129" s="79">
        <f>SUM(H126:H128)</f>
        <v>26.388759999999994</v>
      </c>
      <c r="I129" s="79">
        <f>SUM(I126:I128)</f>
        <v>19.177810000000001</v>
      </c>
      <c r="J129" s="480"/>
      <c r="K129" s="80">
        <f>SUM(K126:K128)</f>
        <v>77.520570000000006</v>
      </c>
    </row>
    <row r="130" spans="2:11" x14ac:dyDescent="0.2">
      <c r="B130" s="475"/>
      <c r="C130" s="483" t="s">
        <v>180</v>
      </c>
      <c r="D130" s="152" t="s">
        <v>176</v>
      </c>
      <c r="E130" s="76">
        <v>32.793940000000006</v>
      </c>
      <c r="F130" s="76">
        <v>61.022120000000015</v>
      </c>
      <c r="G130" s="76">
        <v>132.53564999999998</v>
      </c>
      <c r="H130" s="76">
        <v>484.71279999999996</v>
      </c>
      <c r="I130" s="76">
        <v>200.14440999999999</v>
      </c>
      <c r="J130" s="481"/>
      <c r="K130" s="77">
        <f>SUM(E130:J130)</f>
        <v>911.20891999999992</v>
      </c>
    </row>
    <row r="131" spans="2:11" x14ac:dyDescent="0.2">
      <c r="B131" s="475"/>
      <c r="C131" s="483"/>
      <c r="D131" s="153" t="s">
        <v>177</v>
      </c>
      <c r="E131" s="76">
        <v>1752.6225000000006</v>
      </c>
      <c r="F131" s="76">
        <v>255.09806999999986</v>
      </c>
      <c r="G131" s="76">
        <v>611.88532000000009</v>
      </c>
      <c r="H131" s="76">
        <v>777.98224000000005</v>
      </c>
      <c r="I131" s="76">
        <v>178.70045999999985</v>
      </c>
      <c r="J131" s="481"/>
      <c r="K131" s="78">
        <f>SUM(E131:J131)</f>
        <v>3576.288590000001</v>
      </c>
    </row>
    <row r="132" spans="2:11" x14ac:dyDescent="0.2">
      <c r="B132" s="475"/>
      <c r="C132" s="483"/>
      <c r="D132" s="154" t="s">
        <v>178</v>
      </c>
      <c r="E132" s="76">
        <v>5.8990799999999988</v>
      </c>
      <c r="F132" s="76">
        <v>1.5896400000000004</v>
      </c>
      <c r="G132" s="76">
        <v>16.409109999999998</v>
      </c>
      <c r="H132" s="76">
        <v>2.9895399999999999</v>
      </c>
      <c r="I132" s="89">
        <v>0</v>
      </c>
      <c r="J132" s="481"/>
      <c r="K132" s="86">
        <f>SUM(E132:J132)</f>
        <v>26.887369999999997</v>
      </c>
    </row>
    <row r="133" spans="2:11" x14ac:dyDescent="0.2">
      <c r="B133" s="475"/>
      <c r="C133" s="132" t="s">
        <v>181</v>
      </c>
      <c r="D133" s="164"/>
      <c r="E133" s="79">
        <f>SUM(E130:E132)</f>
        <v>1791.3155200000006</v>
      </c>
      <c r="F133" s="79">
        <f>SUM(F130:F132)</f>
        <v>317.70982999999984</v>
      </c>
      <c r="G133" s="79">
        <f>SUM(G130:G132)</f>
        <v>760.83008000000018</v>
      </c>
      <c r="H133" s="79">
        <f>SUM(H130:H132)</f>
        <v>1265.6845800000001</v>
      </c>
      <c r="I133" s="79">
        <f>SUM(I130:I132)</f>
        <v>378.84486999999984</v>
      </c>
      <c r="J133" s="480"/>
      <c r="K133" s="80">
        <f>SUM(K130:K132)</f>
        <v>4514.3848800000014</v>
      </c>
    </row>
    <row r="134" spans="2:11" x14ac:dyDescent="0.2">
      <c r="B134" s="475"/>
      <c r="C134" s="484" t="s">
        <v>182</v>
      </c>
      <c r="D134" s="152" t="s">
        <v>176</v>
      </c>
      <c r="E134" s="76">
        <v>123.84889999999999</v>
      </c>
      <c r="F134" s="76">
        <v>10.001999999999999</v>
      </c>
      <c r="G134" s="76">
        <v>24.211430000000004</v>
      </c>
      <c r="H134" s="76">
        <v>0</v>
      </c>
      <c r="I134" s="76">
        <v>0</v>
      </c>
      <c r="J134" s="481"/>
      <c r="K134" s="77">
        <f>SUM(E134:J134)</f>
        <v>158.06233</v>
      </c>
    </row>
    <row r="135" spans="2:11" x14ac:dyDescent="0.2">
      <c r="B135" s="475"/>
      <c r="C135" s="484"/>
      <c r="D135" s="153" t="s">
        <v>177</v>
      </c>
      <c r="E135" s="76">
        <v>0</v>
      </c>
      <c r="F135" s="76">
        <v>16.199000000000002</v>
      </c>
      <c r="G135" s="76">
        <v>3.3547799999999999</v>
      </c>
      <c r="H135" s="76">
        <v>0</v>
      </c>
      <c r="I135" s="76">
        <v>0</v>
      </c>
      <c r="J135" s="481"/>
      <c r="K135" s="78">
        <f>SUM(E135:J135)</f>
        <v>19.553780000000003</v>
      </c>
    </row>
    <row r="136" spans="2:11" x14ac:dyDescent="0.2">
      <c r="B136" s="475"/>
      <c r="C136" s="484"/>
      <c r="D136" s="154" t="s">
        <v>178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481"/>
      <c r="K136" s="86">
        <f>SUM(E136:J136)</f>
        <v>0</v>
      </c>
    </row>
    <row r="137" spans="2:11" x14ac:dyDescent="0.2">
      <c r="B137" s="475"/>
      <c r="C137" s="158" t="s">
        <v>183</v>
      </c>
      <c r="D137" s="164"/>
      <c r="E137" s="79">
        <f>SUM(E134:E136)</f>
        <v>123.84889999999999</v>
      </c>
      <c r="F137" s="79">
        <f>SUM(F134:F136)</f>
        <v>26.201000000000001</v>
      </c>
      <c r="G137" s="79">
        <f>SUM(G134:G136)</f>
        <v>27.566210000000005</v>
      </c>
      <c r="H137" s="79">
        <f>SUM(H134:H136)</f>
        <v>0</v>
      </c>
      <c r="I137" s="79">
        <f>SUM(I134:I136)</f>
        <v>0</v>
      </c>
      <c r="J137" s="480"/>
      <c r="K137" s="80">
        <f>SUM(K134:K136)</f>
        <v>177.61610999999999</v>
      </c>
    </row>
    <row r="138" spans="2:11" x14ac:dyDescent="0.2">
      <c r="B138" s="475"/>
      <c r="C138" s="485" t="s">
        <v>184</v>
      </c>
      <c r="D138" s="152" t="s">
        <v>176</v>
      </c>
      <c r="E138" s="76">
        <v>404.11635999999999</v>
      </c>
      <c r="F138" s="76">
        <v>0</v>
      </c>
      <c r="G138" s="76">
        <v>0</v>
      </c>
      <c r="H138" s="76">
        <v>0</v>
      </c>
      <c r="I138" s="76">
        <v>0</v>
      </c>
      <c r="J138" s="481"/>
      <c r="K138" s="77">
        <f>SUM(E138:J138)</f>
        <v>404.11635999999999</v>
      </c>
    </row>
    <row r="139" spans="2:11" x14ac:dyDescent="0.2">
      <c r="B139" s="475"/>
      <c r="C139" s="485"/>
      <c r="D139" s="153" t="s">
        <v>177</v>
      </c>
      <c r="E139" s="76">
        <v>0</v>
      </c>
      <c r="F139" s="76">
        <v>0</v>
      </c>
      <c r="G139" s="76">
        <v>0</v>
      </c>
      <c r="H139" s="76">
        <v>0</v>
      </c>
      <c r="I139" s="76">
        <v>0</v>
      </c>
      <c r="J139" s="481"/>
      <c r="K139" s="78">
        <f>SUM(E139:J139)</f>
        <v>0</v>
      </c>
    </row>
    <row r="140" spans="2:11" x14ac:dyDescent="0.2">
      <c r="B140" s="475"/>
      <c r="C140" s="486"/>
      <c r="D140" s="154" t="s">
        <v>178</v>
      </c>
      <c r="E140" s="76">
        <v>0</v>
      </c>
      <c r="F140" s="76">
        <v>0</v>
      </c>
      <c r="G140" s="76">
        <v>0</v>
      </c>
      <c r="H140" s="76">
        <v>0</v>
      </c>
      <c r="I140" s="76">
        <v>0</v>
      </c>
      <c r="J140" s="481"/>
      <c r="K140" s="86">
        <f>SUM(E140:J140)</f>
        <v>0</v>
      </c>
    </row>
    <row r="141" spans="2:11" x14ac:dyDescent="0.2">
      <c r="B141" s="476"/>
      <c r="C141" s="133" t="s">
        <v>185</v>
      </c>
      <c r="D141" s="164"/>
      <c r="E141" s="79">
        <f>SUM(E138:E140)</f>
        <v>404.11635999999999</v>
      </c>
      <c r="F141" s="79">
        <f>SUM(F138:F140)</f>
        <v>0</v>
      </c>
      <c r="G141" s="79">
        <f>SUM(G138:G140)</f>
        <v>0</v>
      </c>
      <c r="H141" s="79">
        <f>SUM(H138:H140)</f>
        <v>0</v>
      </c>
      <c r="I141" s="79">
        <f>SUM(I138:I140)</f>
        <v>0</v>
      </c>
      <c r="J141" s="482"/>
      <c r="K141" s="80">
        <f>SUM(K138:K140)</f>
        <v>404.11635999999999</v>
      </c>
    </row>
    <row r="142" spans="2:11" x14ac:dyDescent="0.2">
      <c r="B142" s="66" t="s">
        <v>197</v>
      </c>
      <c r="C142" s="135"/>
      <c r="D142" s="163"/>
      <c r="E142" s="26">
        <f>+E141+E137+E133+E129</f>
        <v>2351.2347800000007</v>
      </c>
      <c r="F142" s="26">
        <f>+F141+F137+F133+F129</f>
        <v>343.91082999999986</v>
      </c>
      <c r="G142" s="26">
        <f>+G141+G137+G133+G129</f>
        <v>788.39629000000014</v>
      </c>
      <c r="H142" s="26">
        <f>+H141+H137+H133+H129</f>
        <v>1292.0733400000001</v>
      </c>
      <c r="I142" s="26">
        <f>+I141+I137+I133+I129</f>
        <v>398.02267999999987</v>
      </c>
      <c r="J142" s="26"/>
      <c r="K142" s="38">
        <f>+K141+K137+K133+K129</f>
        <v>5173.637920000001</v>
      </c>
    </row>
    <row r="143" spans="2:11" x14ac:dyDescent="0.2">
      <c r="B143" s="474">
        <v>2010</v>
      </c>
      <c r="C143" s="477" t="s">
        <v>178</v>
      </c>
      <c r="D143" s="152" t="s">
        <v>176</v>
      </c>
      <c r="E143" s="89">
        <v>0</v>
      </c>
      <c r="F143" s="89">
        <v>0</v>
      </c>
      <c r="G143" s="89">
        <v>0</v>
      </c>
      <c r="H143" s="89">
        <v>0.91600000000000004</v>
      </c>
      <c r="I143" s="89">
        <v>0</v>
      </c>
      <c r="J143" s="479" t="s">
        <v>193</v>
      </c>
      <c r="K143" s="78">
        <f>SUM(E143:J143)</f>
        <v>0.91600000000000004</v>
      </c>
    </row>
    <row r="144" spans="2:11" x14ac:dyDescent="0.2">
      <c r="B144" s="475"/>
      <c r="C144" s="478"/>
      <c r="D144" s="153" t="s">
        <v>177</v>
      </c>
      <c r="E144" s="89">
        <v>0</v>
      </c>
      <c r="F144" s="89">
        <v>0</v>
      </c>
      <c r="G144" s="89">
        <v>0</v>
      </c>
      <c r="H144" s="89">
        <v>0</v>
      </c>
      <c r="I144" s="89">
        <v>0</v>
      </c>
      <c r="J144" s="480"/>
      <c r="K144" s="78">
        <f>SUM(E144:J144)</f>
        <v>0</v>
      </c>
    </row>
    <row r="145" spans="2:11" x14ac:dyDescent="0.2">
      <c r="B145" s="475"/>
      <c r="C145" s="478"/>
      <c r="D145" s="154" t="s">
        <v>178</v>
      </c>
      <c r="E145" s="89">
        <v>29.408000000000001</v>
      </c>
      <c r="F145" s="89"/>
      <c r="G145" s="89">
        <v>0</v>
      </c>
      <c r="H145" s="89">
        <v>25.805</v>
      </c>
      <c r="I145" s="89">
        <v>15.129</v>
      </c>
      <c r="J145" s="480"/>
      <c r="K145" s="78">
        <f>SUM(E145:J145)</f>
        <v>70.341999999999999</v>
      </c>
    </row>
    <row r="146" spans="2:11" x14ac:dyDescent="0.2">
      <c r="B146" s="475"/>
      <c r="C146" s="161" t="s">
        <v>190</v>
      </c>
      <c r="D146" s="164"/>
      <c r="E146" s="79">
        <f>SUM(E143:E145)</f>
        <v>29.408000000000001</v>
      </c>
      <c r="F146" s="79">
        <f>SUM(F143:F145)</f>
        <v>0</v>
      </c>
      <c r="G146" s="79">
        <f>SUM(G143:G145)</f>
        <v>0</v>
      </c>
      <c r="H146" s="79">
        <f>SUM(H143:H145)</f>
        <v>26.721</v>
      </c>
      <c r="I146" s="79">
        <f>SUM(I143:I145)</f>
        <v>15.129</v>
      </c>
      <c r="J146" s="480"/>
      <c r="K146" s="80">
        <f>SUM(K143:K145)</f>
        <v>71.257999999999996</v>
      </c>
    </row>
    <row r="147" spans="2:11" x14ac:dyDescent="0.2">
      <c r="B147" s="475"/>
      <c r="C147" s="483" t="s">
        <v>180</v>
      </c>
      <c r="D147" s="152" t="s">
        <v>176</v>
      </c>
      <c r="E147" s="76">
        <v>59.641000000000012</v>
      </c>
      <c r="F147" s="76">
        <v>64.961000000000013</v>
      </c>
      <c r="G147" s="76">
        <v>150.387</v>
      </c>
      <c r="H147" s="76">
        <v>487.70600000000002</v>
      </c>
      <c r="I147" s="76">
        <v>205.18600000000001</v>
      </c>
      <c r="J147" s="481"/>
      <c r="K147" s="77">
        <f>SUM(E147:J147)</f>
        <v>967.88100000000009</v>
      </c>
    </row>
    <row r="148" spans="2:11" x14ac:dyDescent="0.2">
      <c r="B148" s="475"/>
      <c r="C148" s="483"/>
      <c r="D148" s="153" t="s">
        <v>177</v>
      </c>
      <c r="E148" s="76">
        <v>2050.1259999999997</v>
      </c>
      <c r="F148" s="76">
        <v>239.30100000000002</v>
      </c>
      <c r="G148" s="76">
        <v>631.78199999999947</v>
      </c>
      <c r="H148" s="76">
        <v>652.71299999999985</v>
      </c>
      <c r="I148" s="76">
        <v>153.50199999999995</v>
      </c>
      <c r="J148" s="481"/>
      <c r="K148" s="78">
        <f>SUM(E148:J148)</f>
        <v>3727.4239999999986</v>
      </c>
    </row>
    <row r="149" spans="2:11" x14ac:dyDescent="0.2">
      <c r="B149" s="475"/>
      <c r="C149" s="483"/>
      <c r="D149" s="154" t="s">
        <v>178</v>
      </c>
      <c r="E149" s="76">
        <v>13.715</v>
      </c>
      <c r="F149" s="76">
        <v>1.3120000000000001</v>
      </c>
      <c r="G149" s="76">
        <v>20.401</v>
      </c>
      <c r="H149" s="76">
        <v>2.234</v>
      </c>
      <c r="I149" s="89">
        <v>1.4999999999999999E-2</v>
      </c>
      <c r="J149" s="481"/>
      <c r="K149" s="86">
        <f>SUM(E149:J149)</f>
        <v>37.677</v>
      </c>
    </row>
    <row r="150" spans="2:11" x14ac:dyDescent="0.2">
      <c r="B150" s="475"/>
      <c r="C150" s="132" t="s">
        <v>181</v>
      </c>
      <c r="D150" s="164"/>
      <c r="E150" s="79">
        <f>SUM(E147:E149)</f>
        <v>2123.482</v>
      </c>
      <c r="F150" s="79">
        <f>SUM(F147:F149)</f>
        <v>305.57400000000007</v>
      </c>
      <c r="G150" s="79">
        <f>SUM(G147:G149)</f>
        <v>802.56999999999937</v>
      </c>
      <c r="H150" s="79">
        <f>SUM(H147:H149)</f>
        <v>1142.6529999999998</v>
      </c>
      <c r="I150" s="79">
        <f>SUM(I147:I149)</f>
        <v>358.70299999999997</v>
      </c>
      <c r="J150" s="480"/>
      <c r="K150" s="80">
        <f>SUM(K147:K149)</f>
        <v>4732.9819999999982</v>
      </c>
    </row>
    <row r="151" spans="2:11" x14ac:dyDescent="0.2">
      <c r="B151" s="475"/>
      <c r="C151" s="484" t="s">
        <v>182</v>
      </c>
      <c r="D151" s="152" t="s">
        <v>176</v>
      </c>
      <c r="E151" s="76">
        <v>0</v>
      </c>
      <c r="F151" s="76">
        <v>8.8740000000000006</v>
      </c>
      <c r="G151" s="76">
        <v>250.43</v>
      </c>
      <c r="H151" s="76">
        <v>33.42</v>
      </c>
      <c r="I151" s="76">
        <v>0</v>
      </c>
      <c r="J151" s="481"/>
      <c r="K151" s="77">
        <f>SUM(E151:J151)</f>
        <v>292.72400000000005</v>
      </c>
    </row>
    <row r="152" spans="2:11" x14ac:dyDescent="0.2">
      <c r="B152" s="475"/>
      <c r="C152" s="484"/>
      <c r="D152" s="153" t="s">
        <v>177</v>
      </c>
      <c r="E152" s="76">
        <v>0</v>
      </c>
      <c r="F152" s="76">
        <v>0</v>
      </c>
      <c r="G152" s="76">
        <v>1.8360000000000001</v>
      </c>
      <c r="H152" s="76">
        <v>0</v>
      </c>
      <c r="I152" s="76">
        <v>0</v>
      </c>
      <c r="J152" s="481"/>
      <c r="K152" s="78">
        <f>SUM(E152:J152)</f>
        <v>1.8360000000000001</v>
      </c>
    </row>
    <row r="153" spans="2:11" x14ac:dyDescent="0.2">
      <c r="B153" s="475"/>
      <c r="C153" s="484"/>
      <c r="D153" s="154" t="s">
        <v>178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  <c r="J153" s="481"/>
      <c r="K153" s="86">
        <f>SUM(E153:J153)</f>
        <v>0</v>
      </c>
    </row>
    <row r="154" spans="2:11" x14ac:dyDescent="0.2">
      <c r="B154" s="475"/>
      <c r="C154" s="158" t="s">
        <v>183</v>
      </c>
      <c r="D154" s="164"/>
      <c r="E154" s="79">
        <f>SUM(E151:E153)</f>
        <v>0</v>
      </c>
      <c r="F154" s="79">
        <f>SUM(F151:F153)</f>
        <v>8.8740000000000006</v>
      </c>
      <c r="G154" s="79">
        <f>SUM(G151:G153)</f>
        <v>252.26600000000002</v>
      </c>
      <c r="H154" s="79">
        <f>SUM(H151:H153)</f>
        <v>33.42</v>
      </c>
      <c r="I154" s="79">
        <f>SUM(I151:I153)</f>
        <v>0</v>
      </c>
      <c r="J154" s="480"/>
      <c r="K154" s="80">
        <f>SUM(K151:K153)</f>
        <v>294.56000000000006</v>
      </c>
    </row>
    <row r="155" spans="2:11" x14ac:dyDescent="0.2">
      <c r="B155" s="475"/>
      <c r="C155" s="485" t="s">
        <v>184</v>
      </c>
      <c r="D155" s="152" t="s">
        <v>176</v>
      </c>
      <c r="E155" s="76">
        <v>77.317999999999998</v>
      </c>
      <c r="F155" s="76">
        <v>0</v>
      </c>
      <c r="G155" s="76">
        <v>0</v>
      </c>
      <c r="H155" s="76">
        <v>0</v>
      </c>
      <c r="I155" s="76">
        <v>0</v>
      </c>
      <c r="J155" s="481"/>
      <c r="K155" s="77">
        <f>SUM(E155:J155)</f>
        <v>77.317999999999998</v>
      </c>
    </row>
    <row r="156" spans="2:11" x14ac:dyDescent="0.2">
      <c r="B156" s="475"/>
      <c r="C156" s="485"/>
      <c r="D156" s="153" t="s">
        <v>177</v>
      </c>
      <c r="E156" s="76">
        <v>0</v>
      </c>
      <c r="F156" s="76">
        <v>0</v>
      </c>
      <c r="G156" s="76">
        <v>0</v>
      </c>
      <c r="H156" s="76">
        <v>0</v>
      </c>
      <c r="I156" s="76">
        <v>0</v>
      </c>
      <c r="J156" s="481"/>
      <c r="K156" s="78">
        <f>SUM(E156:J156)</f>
        <v>0</v>
      </c>
    </row>
    <row r="157" spans="2:11" x14ac:dyDescent="0.2">
      <c r="B157" s="475"/>
      <c r="C157" s="486"/>
      <c r="D157" s="154" t="s">
        <v>178</v>
      </c>
      <c r="E157" s="76">
        <v>0</v>
      </c>
      <c r="F157" s="76">
        <v>0</v>
      </c>
      <c r="G157" s="76">
        <v>0</v>
      </c>
      <c r="H157" s="76">
        <v>0</v>
      </c>
      <c r="I157" s="76">
        <v>0</v>
      </c>
      <c r="J157" s="481"/>
      <c r="K157" s="86">
        <f>SUM(E157:J157)</f>
        <v>0</v>
      </c>
    </row>
    <row r="158" spans="2:11" x14ac:dyDescent="0.2">
      <c r="B158" s="476"/>
      <c r="C158" s="133" t="s">
        <v>185</v>
      </c>
      <c r="D158" s="164"/>
      <c r="E158" s="79">
        <f>SUM(E155:E157)</f>
        <v>77.317999999999998</v>
      </c>
      <c r="F158" s="79">
        <f>SUM(F155:F157)</f>
        <v>0</v>
      </c>
      <c r="G158" s="79">
        <f>SUM(G155:G157)</f>
        <v>0</v>
      </c>
      <c r="H158" s="79">
        <f>SUM(H155:H157)</f>
        <v>0</v>
      </c>
      <c r="I158" s="79">
        <f>SUM(I155:I157)</f>
        <v>0</v>
      </c>
      <c r="J158" s="482"/>
      <c r="K158" s="80">
        <f>SUM(K155:K157)</f>
        <v>77.317999999999998</v>
      </c>
    </row>
    <row r="159" spans="2:11" x14ac:dyDescent="0.2">
      <c r="B159" s="66" t="s">
        <v>198</v>
      </c>
      <c r="C159" s="135"/>
      <c r="D159" s="163"/>
      <c r="E159" s="26">
        <f>+E158+E154+E150+E146</f>
        <v>2230.2080000000001</v>
      </c>
      <c r="F159" s="26">
        <f>+F158+F154+F150+F146</f>
        <v>314.44800000000009</v>
      </c>
      <c r="G159" s="26">
        <f>+G158+G154+G150+G146</f>
        <v>1054.8359999999993</v>
      </c>
      <c r="H159" s="26">
        <f>+H158+H154+H150+H146</f>
        <v>1202.7939999999999</v>
      </c>
      <c r="I159" s="26">
        <f>+I158+I154+I150+I146</f>
        <v>373.83199999999999</v>
      </c>
      <c r="J159" s="26"/>
      <c r="K159" s="38">
        <f>+K158+K154+K150+K146</f>
        <v>5176.1179999999977</v>
      </c>
    </row>
    <row r="160" spans="2:11" x14ac:dyDescent="0.2">
      <c r="B160" s="474">
        <v>2011</v>
      </c>
      <c r="C160" s="477" t="s">
        <v>178</v>
      </c>
      <c r="D160" s="152" t="s">
        <v>176</v>
      </c>
      <c r="E160" s="89">
        <v>0</v>
      </c>
      <c r="F160" s="89">
        <v>0</v>
      </c>
      <c r="G160" s="89">
        <v>0</v>
      </c>
      <c r="H160" s="89">
        <v>5.5967200000000004</v>
      </c>
      <c r="I160" s="89">
        <v>0</v>
      </c>
      <c r="J160" s="479" t="s">
        <v>193</v>
      </c>
      <c r="K160" s="78">
        <f>SUM(E160:J160)</f>
        <v>5.5967200000000004</v>
      </c>
    </row>
    <row r="161" spans="2:11" x14ac:dyDescent="0.2">
      <c r="B161" s="475"/>
      <c r="C161" s="478"/>
      <c r="D161" s="153" t="s">
        <v>177</v>
      </c>
      <c r="E161" s="89">
        <v>0</v>
      </c>
      <c r="F161" s="89">
        <v>0</v>
      </c>
      <c r="G161" s="89">
        <v>0</v>
      </c>
      <c r="H161" s="89">
        <v>0.12792000000000001</v>
      </c>
      <c r="I161" s="89">
        <v>0</v>
      </c>
      <c r="J161" s="480"/>
      <c r="K161" s="78">
        <f>SUM(E161:J161)</f>
        <v>0.12792000000000001</v>
      </c>
    </row>
    <row r="162" spans="2:11" x14ac:dyDescent="0.2">
      <c r="B162" s="475"/>
      <c r="C162" s="478"/>
      <c r="D162" s="154" t="s">
        <v>178</v>
      </c>
      <c r="E162" s="89">
        <v>54.65128</v>
      </c>
      <c r="F162" s="89">
        <v>0</v>
      </c>
      <c r="G162" s="89">
        <v>0</v>
      </c>
      <c r="H162" s="89">
        <v>21.323140000000002</v>
      </c>
      <c r="I162" s="89">
        <v>28.92539</v>
      </c>
      <c r="J162" s="480"/>
      <c r="K162" s="78">
        <f>SUM(E162:J162)</f>
        <v>104.89981</v>
      </c>
    </row>
    <row r="163" spans="2:11" x14ac:dyDescent="0.2">
      <c r="B163" s="475"/>
      <c r="C163" s="161" t="s">
        <v>190</v>
      </c>
      <c r="D163" s="164"/>
      <c r="E163" s="79">
        <f>SUM(E160:E162)</f>
        <v>54.65128</v>
      </c>
      <c r="F163" s="79">
        <f>SUM(F160:F162)</f>
        <v>0</v>
      </c>
      <c r="G163" s="79">
        <f>SUM(G160:G162)</f>
        <v>0</v>
      </c>
      <c r="H163" s="79">
        <f>SUM(H160:H162)</f>
        <v>27.047780000000003</v>
      </c>
      <c r="I163" s="79">
        <f>SUM(I160:I162)</f>
        <v>28.92539</v>
      </c>
      <c r="J163" s="480"/>
      <c r="K163" s="80">
        <f>SUM(K160:K162)</f>
        <v>110.62445</v>
      </c>
    </row>
    <row r="164" spans="2:11" x14ac:dyDescent="0.2">
      <c r="B164" s="475"/>
      <c r="C164" s="483" t="s">
        <v>180</v>
      </c>
      <c r="D164" s="152" t="s">
        <v>176</v>
      </c>
      <c r="E164" s="76">
        <v>114.31571899999999</v>
      </c>
      <c r="F164" s="76">
        <v>76.756082000000006</v>
      </c>
      <c r="G164" s="76">
        <v>192.37867999999997</v>
      </c>
      <c r="H164" s="76">
        <v>371.75563</v>
      </c>
      <c r="I164" s="76">
        <v>83.305279999999996</v>
      </c>
      <c r="J164" s="481"/>
      <c r="K164" s="77">
        <f>SUM(E164:J164)</f>
        <v>838.511391</v>
      </c>
    </row>
    <row r="165" spans="2:11" x14ac:dyDescent="0.2">
      <c r="B165" s="475"/>
      <c r="C165" s="483"/>
      <c r="D165" s="153" t="s">
        <v>177</v>
      </c>
      <c r="E165" s="76">
        <v>1923.0553989999999</v>
      </c>
      <c r="F165" s="76">
        <v>196.83177799999999</v>
      </c>
      <c r="G165" s="76">
        <v>636.03595700000017</v>
      </c>
      <c r="H165" s="76">
        <v>586.28663000000029</v>
      </c>
      <c r="I165" s="76">
        <v>142.93531999999999</v>
      </c>
      <c r="J165" s="481"/>
      <c r="K165" s="78">
        <f>SUM(E165:J165)</f>
        <v>3485.1450840000002</v>
      </c>
    </row>
    <row r="166" spans="2:11" x14ac:dyDescent="0.2">
      <c r="B166" s="475"/>
      <c r="C166" s="483"/>
      <c r="D166" s="154" t="s">
        <v>178</v>
      </c>
      <c r="E166" s="76">
        <v>26.62284</v>
      </c>
      <c r="F166" s="76">
        <v>1.0661299999999998</v>
      </c>
      <c r="G166" s="76">
        <v>16.21049</v>
      </c>
      <c r="H166" s="76">
        <v>1.6308400000000001</v>
      </c>
      <c r="I166" s="89">
        <v>0</v>
      </c>
      <c r="J166" s="481"/>
      <c r="K166" s="86">
        <f>SUM(E166:J166)</f>
        <v>45.530300000000004</v>
      </c>
    </row>
    <row r="167" spans="2:11" x14ac:dyDescent="0.2">
      <c r="B167" s="475"/>
      <c r="C167" s="132" t="s">
        <v>181</v>
      </c>
      <c r="D167" s="164"/>
      <c r="E167" s="79">
        <f>SUM(E164:E166)</f>
        <v>2063.993958</v>
      </c>
      <c r="F167" s="79">
        <f>SUM(F164:F166)</f>
        <v>274.65398999999996</v>
      </c>
      <c r="G167" s="79">
        <f>SUM(G164:G166)</f>
        <v>844.62512700000013</v>
      </c>
      <c r="H167" s="79">
        <f>SUM(H164:H166)</f>
        <v>959.67310000000032</v>
      </c>
      <c r="I167" s="79">
        <f>SUM(I164:I166)</f>
        <v>226.24059999999997</v>
      </c>
      <c r="J167" s="480"/>
      <c r="K167" s="80">
        <f>SUM(K164:K166)</f>
        <v>4369.1867750000001</v>
      </c>
    </row>
    <row r="168" spans="2:11" x14ac:dyDescent="0.2">
      <c r="B168" s="475"/>
      <c r="C168" s="484" t="s">
        <v>182</v>
      </c>
      <c r="D168" s="152" t="s">
        <v>176</v>
      </c>
      <c r="E168" s="76">
        <v>0</v>
      </c>
      <c r="F168" s="76">
        <v>14.628</v>
      </c>
      <c r="G168" s="76">
        <v>346.95</v>
      </c>
      <c r="H168" s="76">
        <v>81.215999999999994</v>
      </c>
      <c r="I168" s="76">
        <v>0</v>
      </c>
      <c r="J168" s="481"/>
      <c r="K168" s="77">
        <f>SUM(E168:J168)</f>
        <v>442.79399999999998</v>
      </c>
    </row>
    <row r="169" spans="2:11" x14ac:dyDescent="0.2">
      <c r="B169" s="475"/>
      <c r="C169" s="484"/>
      <c r="D169" s="153" t="s">
        <v>177</v>
      </c>
      <c r="E169" s="76">
        <v>0</v>
      </c>
      <c r="F169" s="76">
        <v>0</v>
      </c>
      <c r="G169" s="76">
        <v>0</v>
      </c>
      <c r="H169" s="76">
        <v>0</v>
      </c>
      <c r="I169" s="76">
        <v>0</v>
      </c>
      <c r="J169" s="481"/>
      <c r="K169" s="78">
        <f>SUM(E169:J169)</f>
        <v>0</v>
      </c>
    </row>
    <row r="170" spans="2:11" x14ac:dyDescent="0.2">
      <c r="B170" s="475"/>
      <c r="C170" s="484"/>
      <c r="D170" s="154" t="s">
        <v>178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481"/>
      <c r="K170" s="86">
        <f>SUM(E170:J170)</f>
        <v>0</v>
      </c>
    </row>
    <row r="171" spans="2:11" x14ac:dyDescent="0.2">
      <c r="B171" s="475"/>
      <c r="C171" s="158" t="s">
        <v>183</v>
      </c>
      <c r="D171" s="164"/>
      <c r="E171" s="79">
        <f>SUM(E168:E170)</f>
        <v>0</v>
      </c>
      <c r="F171" s="79">
        <f>SUM(F168:F170)</f>
        <v>14.628</v>
      </c>
      <c r="G171" s="79">
        <f>SUM(G168:G170)</f>
        <v>346.95</v>
      </c>
      <c r="H171" s="79">
        <f>SUM(H168:H170)</f>
        <v>81.215999999999994</v>
      </c>
      <c r="I171" s="79">
        <f>SUM(I168:I170)</f>
        <v>0</v>
      </c>
      <c r="J171" s="480"/>
      <c r="K171" s="80">
        <f>SUM(K168:K170)</f>
        <v>442.79399999999998</v>
      </c>
    </row>
    <row r="172" spans="2:11" x14ac:dyDescent="0.2">
      <c r="B172" s="475"/>
      <c r="C172" s="485" t="s">
        <v>184</v>
      </c>
      <c r="D172" s="152" t="s">
        <v>176</v>
      </c>
      <c r="E172" s="76">
        <v>158.27513100000002</v>
      </c>
      <c r="F172" s="76">
        <v>0</v>
      </c>
      <c r="G172" s="76">
        <v>0</v>
      </c>
      <c r="H172" s="76">
        <v>49.356000000000002</v>
      </c>
      <c r="I172" s="76">
        <v>0</v>
      </c>
      <c r="J172" s="481"/>
      <c r="K172" s="77">
        <f>SUM(E172:J172)</f>
        <v>207.63113100000001</v>
      </c>
    </row>
    <row r="173" spans="2:11" x14ac:dyDescent="0.2">
      <c r="B173" s="475"/>
      <c r="C173" s="485"/>
      <c r="D173" s="153" t="s">
        <v>177</v>
      </c>
      <c r="E173" s="76">
        <v>287.37400000000002</v>
      </c>
      <c r="F173" s="76">
        <v>0</v>
      </c>
      <c r="G173" s="76">
        <v>0</v>
      </c>
      <c r="H173" s="76">
        <v>3.4730000000000003</v>
      </c>
      <c r="I173" s="76">
        <v>0</v>
      </c>
      <c r="J173" s="481"/>
      <c r="K173" s="78">
        <f>SUM(E173:J173)</f>
        <v>290.84700000000004</v>
      </c>
    </row>
    <row r="174" spans="2:11" x14ac:dyDescent="0.2">
      <c r="B174" s="475"/>
      <c r="C174" s="486"/>
      <c r="D174" s="154" t="s">
        <v>178</v>
      </c>
      <c r="E174" s="76">
        <v>0</v>
      </c>
      <c r="F174" s="76">
        <v>0</v>
      </c>
      <c r="G174" s="76">
        <v>0</v>
      </c>
      <c r="H174" s="76">
        <v>0</v>
      </c>
      <c r="I174" s="76">
        <v>0</v>
      </c>
      <c r="J174" s="481"/>
      <c r="K174" s="86">
        <f>SUM(E174:J174)</f>
        <v>0</v>
      </c>
    </row>
    <row r="175" spans="2:11" x14ac:dyDescent="0.2">
      <c r="B175" s="476"/>
      <c r="C175" s="133" t="s">
        <v>185</v>
      </c>
      <c r="D175" s="164"/>
      <c r="E175" s="79">
        <f>SUM(E172:E174)</f>
        <v>445.64913100000001</v>
      </c>
      <c r="F175" s="79">
        <f>SUM(F172:F174)</f>
        <v>0</v>
      </c>
      <c r="G175" s="79">
        <f>SUM(G172:G174)</f>
        <v>0</v>
      </c>
      <c r="H175" s="79">
        <f>SUM(H172:H174)</f>
        <v>52.829000000000001</v>
      </c>
      <c r="I175" s="79">
        <f>SUM(I172:I174)</f>
        <v>0</v>
      </c>
      <c r="J175" s="482"/>
      <c r="K175" s="80">
        <f>SUM(K172:K174)</f>
        <v>498.47813100000008</v>
      </c>
    </row>
    <row r="176" spans="2:11" x14ac:dyDescent="0.2">
      <c r="B176" s="66" t="s">
        <v>199</v>
      </c>
      <c r="C176" s="135"/>
      <c r="D176" s="163"/>
      <c r="E176" s="26">
        <f>+E175+E171+E167+E163</f>
        <v>2564.2943690000002</v>
      </c>
      <c r="F176" s="26">
        <f>+F175+F171+F167+F163</f>
        <v>289.28198999999995</v>
      </c>
      <c r="G176" s="26">
        <f>+G175+G171+G167+G163</f>
        <v>1191.5751270000001</v>
      </c>
      <c r="H176" s="26">
        <f>+H175+H171+H167+H163</f>
        <v>1120.7658800000004</v>
      </c>
      <c r="I176" s="26">
        <f>+I175+I171+I167+I163</f>
        <v>255.16598999999997</v>
      </c>
      <c r="J176" s="26"/>
      <c r="K176" s="38">
        <f>+K175+K171+K167+K163</f>
        <v>5421.0833560000001</v>
      </c>
    </row>
    <row r="177" spans="2:11" x14ac:dyDescent="0.2">
      <c r="B177" s="474">
        <v>2012</v>
      </c>
      <c r="C177" s="477" t="s">
        <v>178</v>
      </c>
      <c r="D177" s="152" t="s">
        <v>176</v>
      </c>
      <c r="E177" s="96">
        <v>18.727</v>
      </c>
      <c r="F177" s="76">
        <v>0</v>
      </c>
      <c r="G177" s="76">
        <v>0</v>
      </c>
      <c r="H177" s="96">
        <v>1.1759200000000001</v>
      </c>
      <c r="I177" s="76">
        <v>0</v>
      </c>
      <c r="J177" s="479" t="s">
        <v>193</v>
      </c>
      <c r="K177" s="78">
        <f>SUM(E177:J177)</f>
        <v>19.902920000000002</v>
      </c>
    </row>
    <row r="178" spans="2:11" x14ac:dyDescent="0.2">
      <c r="B178" s="475"/>
      <c r="C178" s="478"/>
      <c r="D178" s="153" t="s">
        <v>177</v>
      </c>
      <c r="E178" s="76">
        <v>0</v>
      </c>
      <c r="F178" s="76">
        <v>0</v>
      </c>
      <c r="G178" s="76">
        <v>0</v>
      </c>
      <c r="H178" s="96">
        <v>0.23605999999999999</v>
      </c>
      <c r="I178" s="76">
        <v>0</v>
      </c>
      <c r="J178" s="480"/>
      <c r="K178" s="78">
        <f>SUM(E178:J178)</f>
        <v>0.23605999999999999</v>
      </c>
    </row>
    <row r="179" spans="2:11" x14ac:dyDescent="0.2">
      <c r="B179" s="475"/>
      <c r="C179" s="478"/>
      <c r="D179" s="154" t="s">
        <v>178</v>
      </c>
      <c r="E179" s="96">
        <v>36.566499999999998</v>
      </c>
      <c r="F179" s="76">
        <v>0</v>
      </c>
      <c r="G179" s="76">
        <v>0</v>
      </c>
      <c r="H179" s="96">
        <v>35.777391999999985</v>
      </c>
      <c r="I179" s="96">
        <v>5.7991800000000007</v>
      </c>
      <c r="J179" s="480"/>
      <c r="K179" s="78">
        <f>SUM(E179:J179)</f>
        <v>78.143071999999989</v>
      </c>
    </row>
    <row r="180" spans="2:11" x14ac:dyDescent="0.2">
      <c r="B180" s="475"/>
      <c r="C180" s="161" t="s">
        <v>190</v>
      </c>
      <c r="D180" s="164"/>
      <c r="E180" s="425">
        <f>SUM(E177:E179)</f>
        <v>55.293499999999995</v>
      </c>
      <c r="F180" s="79">
        <f>SUM(F177:F179)</f>
        <v>0</v>
      </c>
      <c r="G180" s="79">
        <f>SUM(G177:G179)</f>
        <v>0</v>
      </c>
      <c r="H180" s="425">
        <f>SUM(H177:H179)</f>
        <v>37.189371999999985</v>
      </c>
      <c r="I180" s="425">
        <f>SUM(I177:I179)</f>
        <v>5.7991800000000007</v>
      </c>
      <c r="J180" s="480"/>
      <c r="K180" s="80">
        <f>SUM(K177:K179)</f>
        <v>98.282051999999993</v>
      </c>
    </row>
    <row r="181" spans="2:11" x14ac:dyDescent="0.2">
      <c r="B181" s="475"/>
      <c r="C181" s="483" t="s">
        <v>180</v>
      </c>
      <c r="D181" s="152" t="s">
        <v>176</v>
      </c>
      <c r="E181" s="96">
        <v>438.36429400000003</v>
      </c>
      <c r="F181" s="96">
        <v>100.21115899999999</v>
      </c>
      <c r="G181" s="96">
        <v>407.18977899999999</v>
      </c>
      <c r="H181" s="96">
        <v>377.89417100000009</v>
      </c>
      <c r="I181" s="96">
        <v>44.951400000000007</v>
      </c>
      <c r="J181" s="481"/>
      <c r="K181" s="77">
        <f>SUM(E181:J181)</f>
        <v>1368.610803</v>
      </c>
    </row>
    <row r="182" spans="2:11" x14ac:dyDescent="0.2">
      <c r="B182" s="475"/>
      <c r="C182" s="483"/>
      <c r="D182" s="153" t="s">
        <v>177</v>
      </c>
      <c r="E182" s="96">
        <v>1470.6108750000005</v>
      </c>
      <c r="F182" s="96">
        <v>134.668994</v>
      </c>
      <c r="G182" s="96">
        <v>591.81544899999972</v>
      </c>
      <c r="H182" s="96">
        <v>473.69816600000007</v>
      </c>
      <c r="I182" s="96">
        <v>158.33527999999995</v>
      </c>
      <c r="J182" s="481"/>
      <c r="K182" s="78">
        <f>SUM(E182:J182)</f>
        <v>2829.128764</v>
      </c>
    </row>
    <row r="183" spans="2:11" x14ac:dyDescent="0.2">
      <c r="B183" s="475"/>
      <c r="C183" s="483"/>
      <c r="D183" s="154" t="s">
        <v>178</v>
      </c>
      <c r="E183" s="96">
        <v>28.291409999999999</v>
      </c>
      <c r="F183" s="76">
        <v>0</v>
      </c>
      <c r="G183" s="96">
        <v>11.9849</v>
      </c>
      <c r="H183" s="96">
        <v>1.69398</v>
      </c>
      <c r="I183" s="76">
        <v>0</v>
      </c>
      <c r="J183" s="481"/>
      <c r="K183" s="86">
        <f>SUM(E183:J183)</f>
        <v>41.970289999999999</v>
      </c>
    </row>
    <row r="184" spans="2:11" x14ac:dyDescent="0.2">
      <c r="B184" s="475"/>
      <c r="C184" s="132" t="s">
        <v>181</v>
      </c>
      <c r="D184" s="164"/>
      <c r="E184" s="425">
        <f>SUM(E181:E183)</f>
        <v>1937.2665790000005</v>
      </c>
      <c r="F184" s="425">
        <f>SUM(F181:F183)</f>
        <v>234.88015300000001</v>
      </c>
      <c r="G184" s="425">
        <f>SUM(G181:G183)</f>
        <v>1010.9901279999998</v>
      </c>
      <c r="H184" s="425">
        <f>SUM(H181:H183)</f>
        <v>853.28631700000017</v>
      </c>
      <c r="I184" s="425">
        <f>SUM(I181:I183)</f>
        <v>203.28667999999996</v>
      </c>
      <c r="J184" s="480"/>
      <c r="K184" s="80">
        <f>SUM(K181:K183)</f>
        <v>4239.7098570000007</v>
      </c>
    </row>
    <row r="185" spans="2:11" x14ac:dyDescent="0.2">
      <c r="B185" s="475"/>
      <c r="C185" s="484" t="s">
        <v>182</v>
      </c>
      <c r="D185" s="152" t="s">
        <v>176</v>
      </c>
      <c r="E185" s="76">
        <v>0</v>
      </c>
      <c r="F185" s="96">
        <v>16.029319999999998</v>
      </c>
      <c r="G185" s="96">
        <v>417.57650000000012</v>
      </c>
      <c r="H185" s="96">
        <v>39.392000000000003</v>
      </c>
      <c r="I185" s="76">
        <v>0</v>
      </c>
      <c r="J185" s="481"/>
      <c r="K185" s="77">
        <f>SUM(E185:J185)</f>
        <v>472.9978200000001</v>
      </c>
    </row>
    <row r="186" spans="2:11" x14ac:dyDescent="0.2">
      <c r="B186" s="475"/>
      <c r="C186" s="484"/>
      <c r="D186" s="153" t="s">
        <v>177</v>
      </c>
      <c r="E186" s="76">
        <v>0</v>
      </c>
      <c r="F186" s="76">
        <v>0</v>
      </c>
      <c r="G186" s="76">
        <v>0</v>
      </c>
      <c r="H186" s="76">
        <v>0</v>
      </c>
      <c r="I186" s="76">
        <v>0</v>
      </c>
      <c r="J186" s="481"/>
      <c r="K186" s="78">
        <f>SUM(E186:J186)</f>
        <v>0</v>
      </c>
    </row>
    <row r="187" spans="2:11" x14ac:dyDescent="0.2">
      <c r="B187" s="475"/>
      <c r="C187" s="484"/>
      <c r="D187" s="154" t="s">
        <v>178</v>
      </c>
      <c r="E187" s="76">
        <v>0</v>
      </c>
      <c r="F187" s="76">
        <v>0</v>
      </c>
      <c r="G187" s="76">
        <v>0</v>
      </c>
      <c r="H187" s="76">
        <v>0</v>
      </c>
      <c r="I187" s="76">
        <v>0</v>
      </c>
      <c r="J187" s="481"/>
      <c r="K187" s="86">
        <f>SUM(E187:J187)</f>
        <v>0</v>
      </c>
    </row>
    <row r="188" spans="2:11" x14ac:dyDescent="0.2">
      <c r="B188" s="475"/>
      <c r="C188" s="158" t="s">
        <v>183</v>
      </c>
      <c r="D188" s="164"/>
      <c r="E188" s="79">
        <f>SUM(E185:E187)</f>
        <v>0</v>
      </c>
      <c r="F188" s="79">
        <f>SUM(F185:F187)</f>
        <v>16.029319999999998</v>
      </c>
      <c r="G188" s="79">
        <f>SUM(G185:G187)</f>
        <v>417.57650000000012</v>
      </c>
      <c r="H188" s="79">
        <f>SUM(H185:H187)</f>
        <v>39.392000000000003</v>
      </c>
      <c r="I188" s="79">
        <f>SUM(I185:I187)</f>
        <v>0</v>
      </c>
      <c r="J188" s="480"/>
      <c r="K188" s="80">
        <f>SUM(K185:K187)</f>
        <v>472.9978200000001</v>
      </c>
    </row>
    <row r="189" spans="2:11" x14ac:dyDescent="0.2">
      <c r="B189" s="475"/>
      <c r="C189" s="485" t="s">
        <v>184</v>
      </c>
      <c r="D189" s="152" t="s">
        <v>176</v>
      </c>
      <c r="E189" s="96">
        <v>211.63356199999998</v>
      </c>
      <c r="F189" s="76">
        <v>0</v>
      </c>
      <c r="G189" s="96">
        <v>0.15</v>
      </c>
      <c r="H189" s="76">
        <v>0</v>
      </c>
      <c r="I189" s="76">
        <v>0</v>
      </c>
      <c r="J189" s="481"/>
      <c r="K189" s="77">
        <f>SUM(E189:J189)</f>
        <v>211.78356199999999</v>
      </c>
    </row>
    <row r="190" spans="2:11" x14ac:dyDescent="0.2">
      <c r="B190" s="475"/>
      <c r="C190" s="485"/>
      <c r="D190" s="153" t="s">
        <v>177</v>
      </c>
      <c r="E190" s="96">
        <v>169.01900000000001</v>
      </c>
      <c r="F190" s="76">
        <v>0</v>
      </c>
      <c r="G190" s="76">
        <v>0</v>
      </c>
      <c r="H190" s="76">
        <v>0</v>
      </c>
      <c r="I190" s="76">
        <v>0</v>
      </c>
      <c r="J190" s="481"/>
      <c r="K190" s="78">
        <f>SUM(E190:J190)</f>
        <v>169.01900000000001</v>
      </c>
    </row>
    <row r="191" spans="2:11" x14ac:dyDescent="0.2">
      <c r="B191" s="475"/>
      <c r="C191" s="486"/>
      <c r="D191" s="154" t="s">
        <v>178</v>
      </c>
      <c r="E191" s="76">
        <v>0</v>
      </c>
      <c r="F191" s="76">
        <v>0</v>
      </c>
      <c r="G191" s="76">
        <v>0</v>
      </c>
      <c r="H191" s="76">
        <v>0</v>
      </c>
      <c r="I191" s="76">
        <v>0</v>
      </c>
      <c r="J191" s="481"/>
      <c r="K191" s="86">
        <f>SUM(E191:J191)</f>
        <v>0</v>
      </c>
    </row>
    <row r="192" spans="2:11" x14ac:dyDescent="0.2">
      <c r="B192" s="476"/>
      <c r="C192" s="133" t="s">
        <v>185</v>
      </c>
      <c r="D192" s="164"/>
      <c r="E192" s="425">
        <f>SUM(E189:E191)</f>
        <v>380.65256199999999</v>
      </c>
      <c r="F192" s="79">
        <f>SUM(F189:F191)</f>
        <v>0</v>
      </c>
      <c r="G192" s="79">
        <f>SUM(G189:G191)</f>
        <v>0.15</v>
      </c>
      <c r="H192" s="79">
        <f>SUM(H189:H191)</f>
        <v>0</v>
      </c>
      <c r="I192" s="79">
        <f>SUM(I189:I191)</f>
        <v>0</v>
      </c>
      <c r="J192" s="482"/>
      <c r="K192" s="80">
        <f>SUM(K189:K191)</f>
        <v>380.80256199999997</v>
      </c>
    </row>
    <row r="193" spans="2:11" x14ac:dyDescent="0.2">
      <c r="B193" s="66" t="s">
        <v>200</v>
      </c>
      <c r="C193" s="135"/>
      <c r="D193" s="163"/>
      <c r="E193" s="426">
        <f>+E192+E188+E184+E180</f>
        <v>2373.2126410000001</v>
      </c>
      <c r="F193" s="426">
        <f>+F192+F188+F184+F180</f>
        <v>250.90947299999999</v>
      </c>
      <c r="G193" s="426">
        <f>+G192+G188+G184+G180</f>
        <v>1428.7166279999999</v>
      </c>
      <c r="H193" s="426">
        <f>+H192+H188+H184+H180</f>
        <v>929.86768900000015</v>
      </c>
      <c r="I193" s="426">
        <f>+I192+I188+I184+I180</f>
        <v>209.08585999999997</v>
      </c>
      <c r="J193" s="26"/>
      <c r="K193" s="38">
        <f>+K192+K188+K184+K180</f>
        <v>5191.7922910000007</v>
      </c>
    </row>
    <row r="194" spans="2:11" x14ac:dyDescent="0.2">
      <c r="B194" s="474">
        <v>2013</v>
      </c>
      <c r="C194" s="477" t="s">
        <v>178</v>
      </c>
      <c r="D194" s="152" t="s">
        <v>176</v>
      </c>
      <c r="E194" s="37">
        <v>0.68899999999999995</v>
      </c>
      <c r="F194" s="76">
        <v>0</v>
      </c>
      <c r="G194" s="76">
        <v>0</v>
      </c>
      <c r="H194" s="37">
        <v>6.0270380000000001</v>
      </c>
      <c r="I194" s="76">
        <v>0</v>
      </c>
      <c r="J194" s="479" t="s">
        <v>193</v>
      </c>
      <c r="K194" s="78">
        <f>SUM(E194:J194)</f>
        <v>6.7160380000000002</v>
      </c>
    </row>
    <row r="195" spans="2:11" x14ac:dyDescent="0.2">
      <c r="B195" s="475"/>
      <c r="C195" s="478"/>
      <c r="D195" s="153" t="s">
        <v>177</v>
      </c>
      <c r="E195" s="76">
        <v>0</v>
      </c>
      <c r="F195" s="76">
        <v>0</v>
      </c>
      <c r="G195" s="76">
        <v>0</v>
      </c>
      <c r="H195" s="37">
        <v>9.7239999999999993E-2</v>
      </c>
      <c r="I195" s="76">
        <v>0</v>
      </c>
      <c r="J195" s="480"/>
      <c r="K195" s="78">
        <f>SUM(E195:J195)</f>
        <v>9.7239999999999993E-2</v>
      </c>
    </row>
    <row r="196" spans="2:11" x14ac:dyDescent="0.2">
      <c r="B196" s="475"/>
      <c r="C196" s="478"/>
      <c r="D196" s="154" t="s">
        <v>178</v>
      </c>
      <c r="E196" s="37">
        <v>35.946399999999997</v>
      </c>
      <c r="F196" s="76">
        <v>0</v>
      </c>
      <c r="G196" s="76">
        <v>0</v>
      </c>
      <c r="H196" s="37">
        <v>69.88546199999999</v>
      </c>
      <c r="I196" s="37">
        <v>5.3045400000000003</v>
      </c>
      <c r="J196" s="480"/>
      <c r="K196" s="78">
        <f>SUM(E196:J196)</f>
        <v>111.13640199999999</v>
      </c>
    </row>
    <row r="197" spans="2:11" x14ac:dyDescent="0.2">
      <c r="B197" s="475"/>
      <c r="C197" s="161" t="s">
        <v>190</v>
      </c>
      <c r="D197" s="164"/>
      <c r="E197" s="425">
        <f>SUM(E194:E196)</f>
        <v>36.635399999999997</v>
      </c>
      <c r="F197" s="79">
        <f>SUM(F194:F196)</f>
        <v>0</v>
      </c>
      <c r="G197" s="79">
        <f>SUM(G194:G196)</f>
        <v>0</v>
      </c>
      <c r="H197" s="425">
        <f>SUM(H194:H196)</f>
        <v>76.009739999999994</v>
      </c>
      <c r="I197" s="425">
        <f>SUM(I194:I196)</f>
        <v>5.3045400000000003</v>
      </c>
      <c r="J197" s="480"/>
      <c r="K197" s="80">
        <f>SUM(K194:K196)</f>
        <v>117.94967999999999</v>
      </c>
    </row>
    <row r="198" spans="2:11" x14ac:dyDescent="0.2">
      <c r="B198" s="475"/>
      <c r="C198" s="483" t="s">
        <v>180</v>
      </c>
      <c r="D198" s="152" t="s">
        <v>176</v>
      </c>
      <c r="E198" s="37">
        <v>680.58493000000021</v>
      </c>
      <c r="F198" s="37">
        <v>76.930680000000009</v>
      </c>
      <c r="G198" s="37">
        <v>456.67761199999984</v>
      </c>
      <c r="H198" s="37">
        <v>215.82701999999998</v>
      </c>
      <c r="I198" s="37">
        <v>55.227839999999993</v>
      </c>
      <c r="J198" s="481"/>
      <c r="K198" s="77">
        <f>SUM(E198:J198)</f>
        <v>1485.2480820000001</v>
      </c>
    </row>
    <row r="199" spans="2:11" x14ac:dyDescent="0.2">
      <c r="B199" s="475"/>
      <c r="C199" s="483"/>
      <c r="D199" s="153" t="s">
        <v>177</v>
      </c>
      <c r="E199" s="37">
        <v>1210.9814189999993</v>
      </c>
      <c r="F199" s="37">
        <v>163.42176599999999</v>
      </c>
      <c r="G199" s="37">
        <v>579.70485199999996</v>
      </c>
      <c r="H199" s="37">
        <v>382.66779300000019</v>
      </c>
      <c r="I199" s="37">
        <v>165.15035</v>
      </c>
      <c r="J199" s="481"/>
      <c r="K199" s="78">
        <f>SUM(E199:J199)</f>
        <v>2501.926179999999</v>
      </c>
    </row>
    <row r="200" spans="2:11" x14ac:dyDescent="0.2">
      <c r="B200" s="475"/>
      <c r="C200" s="483"/>
      <c r="D200" s="154" t="s">
        <v>178</v>
      </c>
      <c r="E200" s="37">
        <v>24.440420000000003</v>
      </c>
      <c r="F200" s="76">
        <v>0</v>
      </c>
      <c r="G200" s="37">
        <v>12.781360000000001</v>
      </c>
      <c r="H200" s="37">
        <v>4.0936599999999999</v>
      </c>
      <c r="I200" s="427">
        <v>0</v>
      </c>
      <c r="J200" s="481"/>
      <c r="K200" s="86">
        <f>SUM(E200:J200)</f>
        <v>41.315440000000002</v>
      </c>
    </row>
    <row r="201" spans="2:11" x14ac:dyDescent="0.2">
      <c r="B201" s="475"/>
      <c r="C201" s="132" t="s">
        <v>181</v>
      </c>
      <c r="D201" s="164"/>
      <c r="E201" s="425">
        <f>SUM(E198:E200)</f>
        <v>1916.0067689999994</v>
      </c>
      <c r="F201" s="425">
        <f>SUM(F198:F200)</f>
        <v>240.35244599999999</v>
      </c>
      <c r="G201" s="425">
        <f>SUM(G198:G200)</f>
        <v>1049.1638239999997</v>
      </c>
      <c r="H201" s="425">
        <f>SUM(H198:H200)</f>
        <v>602.58847300000014</v>
      </c>
      <c r="I201" s="425">
        <f>SUM(I198:I200)</f>
        <v>220.37818999999999</v>
      </c>
      <c r="J201" s="480"/>
      <c r="K201" s="80">
        <f>SUM(K198:K200)</f>
        <v>4028.4897019999989</v>
      </c>
    </row>
    <row r="202" spans="2:11" x14ac:dyDescent="0.2">
      <c r="B202" s="475"/>
      <c r="C202" s="484" t="s">
        <v>182</v>
      </c>
      <c r="D202" s="152" t="s">
        <v>176</v>
      </c>
      <c r="E202" s="37">
        <v>75.42</v>
      </c>
      <c r="F202" s="37">
        <v>18.565900000000003</v>
      </c>
      <c r="G202" s="37">
        <v>633.524</v>
      </c>
      <c r="H202" s="37">
        <v>49.311</v>
      </c>
      <c r="I202" s="76">
        <v>0</v>
      </c>
      <c r="J202" s="481"/>
      <c r="K202" s="77">
        <f>SUM(E202:J202)</f>
        <v>776.82090000000005</v>
      </c>
    </row>
    <row r="203" spans="2:11" x14ac:dyDescent="0.2">
      <c r="B203" s="475"/>
      <c r="C203" s="484"/>
      <c r="D203" s="153" t="s">
        <v>177</v>
      </c>
      <c r="E203" s="37">
        <v>1.62</v>
      </c>
      <c r="F203" s="76">
        <v>0</v>
      </c>
      <c r="G203" s="76">
        <v>0</v>
      </c>
      <c r="H203" s="76">
        <v>0</v>
      </c>
      <c r="I203" s="76">
        <v>0</v>
      </c>
      <c r="J203" s="481"/>
      <c r="K203" s="78">
        <f>SUM(E203:J203)</f>
        <v>1.62</v>
      </c>
    </row>
    <row r="204" spans="2:11" x14ac:dyDescent="0.2">
      <c r="B204" s="475"/>
      <c r="C204" s="484"/>
      <c r="D204" s="154" t="s">
        <v>178</v>
      </c>
      <c r="E204" s="76">
        <v>0</v>
      </c>
      <c r="F204" s="76">
        <v>0</v>
      </c>
      <c r="G204" s="76">
        <v>0</v>
      </c>
      <c r="H204" s="76">
        <v>0</v>
      </c>
      <c r="I204" s="76">
        <v>0</v>
      </c>
      <c r="J204" s="481"/>
      <c r="K204" s="86">
        <f>SUM(E204:J204)</f>
        <v>0</v>
      </c>
    </row>
    <row r="205" spans="2:11" x14ac:dyDescent="0.2">
      <c r="B205" s="475"/>
      <c r="C205" s="158" t="s">
        <v>183</v>
      </c>
      <c r="D205" s="164"/>
      <c r="E205" s="425">
        <f>SUM(E202:E204)</f>
        <v>77.040000000000006</v>
      </c>
      <c r="F205" s="425">
        <f>SUM(F202:F204)</f>
        <v>18.565900000000003</v>
      </c>
      <c r="G205" s="425">
        <f>SUM(G202:G204)</f>
        <v>633.524</v>
      </c>
      <c r="H205" s="425">
        <f>SUM(H202:H204)</f>
        <v>49.311</v>
      </c>
      <c r="I205" s="79">
        <f>SUM(I202:I204)</f>
        <v>0</v>
      </c>
      <c r="J205" s="480"/>
      <c r="K205" s="80">
        <f>SUM(K202:K204)</f>
        <v>778.44090000000006</v>
      </c>
    </row>
    <row r="206" spans="2:11" x14ac:dyDescent="0.2">
      <c r="B206" s="475"/>
      <c r="C206" s="485" t="s">
        <v>184</v>
      </c>
      <c r="D206" s="152" t="s">
        <v>176</v>
      </c>
      <c r="E206" s="37">
        <v>244.46748700000001</v>
      </c>
      <c r="F206" s="76">
        <v>0</v>
      </c>
      <c r="G206" s="76">
        <v>0</v>
      </c>
      <c r="H206" s="37">
        <v>57.874688999999996</v>
      </c>
      <c r="I206" s="76">
        <v>0</v>
      </c>
      <c r="J206" s="481"/>
      <c r="K206" s="77">
        <f>SUM(E206:J206)</f>
        <v>302.34217599999999</v>
      </c>
    </row>
    <row r="207" spans="2:11" x14ac:dyDescent="0.2">
      <c r="B207" s="475"/>
      <c r="C207" s="485"/>
      <c r="D207" s="153" t="s">
        <v>177</v>
      </c>
      <c r="E207" s="76">
        <v>0</v>
      </c>
      <c r="F207" s="76">
        <v>0</v>
      </c>
      <c r="G207" s="76">
        <v>0</v>
      </c>
      <c r="H207" s="37">
        <v>62.612591999999999</v>
      </c>
      <c r="I207" s="76">
        <v>0</v>
      </c>
      <c r="J207" s="481"/>
      <c r="K207" s="78">
        <f>SUM(E207:J207)</f>
        <v>62.612591999999999</v>
      </c>
    </row>
    <row r="208" spans="2:11" x14ac:dyDescent="0.2">
      <c r="B208" s="475"/>
      <c r="C208" s="486"/>
      <c r="D208" s="154" t="s">
        <v>178</v>
      </c>
      <c r="E208" s="76">
        <v>0</v>
      </c>
      <c r="F208" s="76">
        <v>0</v>
      </c>
      <c r="G208" s="76">
        <v>0</v>
      </c>
      <c r="H208" s="76">
        <v>0</v>
      </c>
      <c r="I208" s="76">
        <v>0</v>
      </c>
      <c r="J208" s="481"/>
      <c r="K208" s="86">
        <f>SUM(E208:J208)</f>
        <v>0</v>
      </c>
    </row>
    <row r="209" spans="2:11" x14ac:dyDescent="0.2">
      <c r="B209" s="476"/>
      <c r="C209" s="133" t="s">
        <v>185</v>
      </c>
      <c r="D209" s="164"/>
      <c r="E209" s="425">
        <f>SUM(E206:E208)</f>
        <v>244.46748700000001</v>
      </c>
      <c r="F209" s="79">
        <f>SUM(F206:F208)</f>
        <v>0</v>
      </c>
      <c r="G209" s="79">
        <f>SUM(G206:G208)</f>
        <v>0</v>
      </c>
      <c r="H209" s="425">
        <f>SUM(H206:H208)</f>
        <v>120.487281</v>
      </c>
      <c r="I209" s="79">
        <f>SUM(I206:I208)</f>
        <v>0</v>
      </c>
      <c r="J209" s="482"/>
      <c r="K209" s="80">
        <f>SUM(K206:K208)</f>
        <v>364.954768</v>
      </c>
    </row>
    <row r="210" spans="2:11" x14ac:dyDescent="0.2">
      <c r="B210" s="66" t="s">
        <v>206</v>
      </c>
      <c r="C210" s="135"/>
      <c r="D210" s="163"/>
      <c r="E210" s="426">
        <f>+E209+E205+E201+E197</f>
        <v>2274.1496559999996</v>
      </c>
      <c r="F210" s="426">
        <f>+F209+F205+F201+F197</f>
        <v>258.91834599999999</v>
      </c>
      <c r="G210" s="426">
        <f>+G209+G205+G201+G197</f>
        <v>1682.6878239999996</v>
      </c>
      <c r="H210" s="426">
        <f>+H209+H205+H201+H197</f>
        <v>848.39649400000008</v>
      </c>
      <c r="I210" s="426">
        <f>+I209+I205+I201+I197</f>
        <v>225.68272999999999</v>
      </c>
      <c r="J210" s="26"/>
      <c r="K210" s="38">
        <f>+K209+K205+K201+K197</f>
        <v>5289.8350499999988</v>
      </c>
    </row>
    <row r="211" spans="2:11" x14ac:dyDescent="0.2">
      <c r="B211" s="474">
        <v>2014</v>
      </c>
      <c r="C211" s="477" t="s">
        <v>178</v>
      </c>
      <c r="D211" s="152" t="s">
        <v>176</v>
      </c>
      <c r="E211" s="16"/>
      <c r="F211" s="193">
        <v>0</v>
      </c>
      <c r="G211" s="193">
        <v>0</v>
      </c>
      <c r="H211" s="37">
        <v>2.2394400000000001</v>
      </c>
      <c r="I211" s="193">
        <v>0</v>
      </c>
      <c r="J211" s="479" t="s">
        <v>193</v>
      </c>
      <c r="K211" s="78">
        <f>SUM(E211:J211)</f>
        <v>2.2394400000000001</v>
      </c>
    </row>
    <row r="212" spans="2:11" x14ac:dyDescent="0.2">
      <c r="B212" s="475"/>
      <c r="C212" s="478"/>
      <c r="D212" s="153" t="s">
        <v>177</v>
      </c>
      <c r="E212" s="37">
        <v>0.155</v>
      </c>
      <c r="F212" s="193">
        <v>0</v>
      </c>
      <c r="G212" s="193">
        <v>0</v>
      </c>
      <c r="H212" s="37">
        <v>0.11768000000000001</v>
      </c>
      <c r="I212" s="193">
        <v>0</v>
      </c>
      <c r="J212" s="480"/>
      <c r="K212" s="78">
        <f>SUM(E212:J212)</f>
        <v>0.27268000000000003</v>
      </c>
    </row>
    <row r="213" spans="2:11" x14ac:dyDescent="0.2">
      <c r="B213" s="475"/>
      <c r="C213" s="478"/>
      <c r="D213" s="154" t="s">
        <v>178</v>
      </c>
      <c r="E213" s="37">
        <v>32.553879999999999</v>
      </c>
      <c r="F213" s="193">
        <v>0</v>
      </c>
      <c r="G213" s="193">
        <v>0</v>
      </c>
      <c r="H213" s="37">
        <v>46.820579999999993</v>
      </c>
      <c r="I213" s="37">
        <v>4.5741899999999998</v>
      </c>
      <c r="J213" s="480"/>
      <c r="K213" s="78">
        <f>SUM(E213:J213)</f>
        <v>83.948650000000001</v>
      </c>
    </row>
    <row r="214" spans="2:11" x14ac:dyDescent="0.2">
      <c r="B214" s="475"/>
      <c r="C214" s="161" t="s">
        <v>190</v>
      </c>
      <c r="D214" s="164"/>
      <c r="E214" s="425">
        <f>SUM(E211:E213)</f>
        <v>32.708880000000001</v>
      </c>
      <c r="F214" s="79">
        <f>SUM(F211:F213)</f>
        <v>0</v>
      </c>
      <c r="G214" s="79">
        <f>SUM(G211:G213)</f>
        <v>0</v>
      </c>
      <c r="H214" s="425">
        <f>SUM(H211:H213)</f>
        <v>49.177699999999994</v>
      </c>
      <c r="I214" s="425">
        <f>SUM(I211:I213)</f>
        <v>4.5741899999999998</v>
      </c>
      <c r="J214" s="480"/>
      <c r="K214" s="80">
        <f>SUM(K211:K213)</f>
        <v>86.460769999999997</v>
      </c>
    </row>
    <row r="215" spans="2:11" x14ac:dyDescent="0.2">
      <c r="B215" s="475"/>
      <c r="C215" s="483" t="s">
        <v>180</v>
      </c>
      <c r="D215" s="152" t="s">
        <v>176</v>
      </c>
      <c r="E215" s="37">
        <v>490.78229199999998</v>
      </c>
      <c r="F215" s="37">
        <v>147.96734100000003</v>
      </c>
      <c r="G215" s="37">
        <v>566.80742499999985</v>
      </c>
      <c r="H215" s="37">
        <v>243.17582100000001</v>
      </c>
      <c r="I215" s="37">
        <v>63.258979999999994</v>
      </c>
      <c r="J215" s="481"/>
      <c r="K215" s="77">
        <f>SUM(E215:J215)</f>
        <v>1511.991859</v>
      </c>
    </row>
    <row r="216" spans="2:11" x14ac:dyDescent="0.2">
      <c r="B216" s="475"/>
      <c r="C216" s="483"/>
      <c r="D216" s="153" t="s">
        <v>177</v>
      </c>
      <c r="E216" s="37">
        <v>983.01005399999985</v>
      </c>
      <c r="F216" s="37">
        <v>139.28832900000003</v>
      </c>
      <c r="G216" s="37">
        <v>498.81912199999999</v>
      </c>
      <c r="H216" s="37">
        <v>367.48557999999997</v>
      </c>
      <c r="I216" s="37">
        <v>173.34548000000001</v>
      </c>
      <c r="J216" s="481"/>
      <c r="K216" s="78">
        <f>SUM(E216:J216)</f>
        <v>2161.9485649999997</v>
      </c>
    </row>
    <row r="217" spans="2:11" x14ac:dyDescent="0.2">
      <c r="B217" s="475"/>
      <c r="C217" s="483"/>
      <c r="D217" s="154" t="s">
        <v>178</v>
      </c>
      <c r="E217" s="37">
        <v>14.08596</v>
      </c>
      <c r="F217" s="16">
        <v>0</v>
      </c>
      <c r="G217" s="37">
        <v>7.5731699999999993</v>
      </c>
      <c r="H217" s="37">
        <v>1.0568499999999998</v>
      </c>
      <c r="I217" s="16">
        <v>0</v>
      </c>
      <c r="J217" s="481"/>
      <c r="K217" s="86">
        <f>SUM(E217:J217)</f>
        <v>22.715979999999998</v>
      </c>
    </row>
    <row r="218" spans="2:11" x14ac:dyDescent="0.2">
      <c r="B218" s="475"/>
      <c r="C218" s="132" t="s">
        <v>181</v>
      </c>
      <c r="D218" s="164"/>
      <c r="E218" s="425">
        <f>SUM(E215:E217)</f>
        <v>1487.8783059999996</v>
      </c>
      <c r="F218" s="425">
        <f>SUM(F215:F217)</f>
        <v>287.25567000000007</v>
      </c>
      <c r="G218" s="425">
        <f>SUM(G215:G217)</f>
        <v>1073.1997169999997</v>
      </c>
      <c r="H218" s="425">
        <f>SUM(H215:H217)</f>
        <v>611.71825100000001</v>
      </c>
      <c r="I218" s="425">
        <f>SUM(I215:I217)</f>
        <v>236.60446000000002</v>
      </c>
      <c r="J218" s="480"/>
      <c r="K218" s="80">
        <f>SUM(K215:K217)</f>
        <v>3696.6564039999994</v>
      </c>
    </row>
    <row r="219" spans="2:11" x14ac:dyDescent="0.2">
      <c r="B219" s="475"/>
      <c r="C219" s="484" t="s">
        <v>182</v>
      </c>
      <c r="D219" s="152" t="s">
        <v>176</v>
      </c>
      <c r="E219" s="37">
        <v>161.83690000000001</v>
      </c>
      <c r="F219" s="37">
        <v>16.44312</v>
      </c>
      <c r="G219" s="37">
        <v>371.7355</v>
      </c>
      <c r="H219" s="37">
        <v>397.61534</v>
      </c>
      <c r="I219" s="37">
        <v>47.116999999999997</v>
      </c>
      <c r="J219" s="481"/>
      <c r="K219" s="77">
        <f>SUM(E219:J219)</f>
        <v>994.74785999999995</v>
      </c>
    </row>
    <row r="220" spans="2:11" x14ac:dyDescent="0.2">
      <c r="B220" s="475"/>
      <c r="C220" s="484"/>
      <c r="D220" s="153" t="s">
        <v>177</v>
      </c>
      <c r="E220" s="37">
        <v>2.08</v>
      </c>
      <c r="F220" s="16">
        <v>0</v>
      </c>
      <c r="G220" s="16">
        <v>0</v>
      </c>
      <c r="H220" s="16">
        <v>0</v>
      </c>
      <c r="I220" s="16">
        <v>0</v>
      </c>
      <c r="J220" s="481"/>
      <c r="K220" s="78">
        <f>SUM(E220:J220)</f>
        <v>2.08</v>
      </c>
    </row>
    <row r="221" spans="2:11" x14ac:dyDescent="0.2">
      <c r="B221" s="475"/>
      <c r="C221" s="484"/>
      <c r="D221" s="154" t="s">
        <v>178</v>
      </c>
      <c r="E221" s="16">
        <v>0</v>
      </c>
      <c r="F221" s="16">
        <v>0</v>
      </c>
      <c r="G221" s="16">
        <v>7.5499999999999998E-2</v>
      </c>
      <c r="H221" s="16">
        <v>0</v>
      </c>
      <c r="I221" s="16">
        <v>0</v>
      </c>
      <c r="J221" s="481"/>
      <c r="K221" s="86">
        <f>SUM(E221:J221)</f>
        <v>7.5499999999999998E-2</v>
      </c>
    </row>
    <row r="222" spans="2:11" x14ac:dyDescent="0.2">
      <c r="B222" s="475"/>
      <c r="C222" s="158" t="s">
        <v>183</v>
      </c>
      <c r="D222" s="164"/>
      <c r="E222" s="425">
        <f>SUM(E219:E221)</f>
        <v>163.91690000000003</v>
      </c>
      <c r="F222" s="425">
        <f>SUM(F219:F221)</f>
        <v>16.44312</v>
      </c>
      <c r="G222" s="425">
        <f>SUM(G219:G221)</f>
        <v>371.81099999999998</v>
      </c>
      <c r="H222" s="425">
        <f>SUM(H219:H221)</f>
        <v>397.61534</v>
      </c>
      <c r="I222" s="425">
        <f>SUM(I219:I221)</f>
        <v>47.116999999999997</v>
      </c>
      <c r="J222" s="480"/>
      <c r="K222" s="80">
        <f>SUM(K219:K221)</f>
        <v>996.90336000000002</v>
      </c>
    </row>
    <row r="223" spans="2:11" x14ac:dyDescent="0.2">
      <c r="B223" s="475"/>
      <c r="C223" s="485" t="s">
        <v>184</v>
      </c>
      <c r="D223" s="152" t="s">
        <v>176</v>
      </c>
      <c r="E223" s="37">
        <v>117.33027199999999</v>
      </c>
      <c r="F223" s="193">
        <v>0</v>
      </c>
      <c r="G223" s="193">
        <v>0</v>
      </c>
      <c r="H223" s="37">
        <v>114.53046000000001</v>
      </c>
      <c r="I223" s="193">
        <v>0</v>
      </c>
      <c r="J223" s="481"/>
      <c r="K223" s="77">
        <f>SUM(E223:J223)</f>
        <v>231.86073199999998</v>
      </c>
    </row>
    <row r="224" spans="2:11" x14ac:dyDescent="0.2">
      <c r="B224" s="475"/>
      <c r="C224" s="485"/>
      <c r="D224" s="153" t="s">
        <v>177</v>
      </c>
      <c r="E224" s="193">
        <v>0</v>
      </c>
      <c r="F224" s="193">
        <v>0</v>
      </c>
      <c r="G224" s="193">
        <v>0</v>
      </c>
      <c r="H224" s="37">
        <v>45.818869999999997</v>
      </c>
      <c r="I224" s="193">
        <v>0</v>
      </c>
      <c r="J224" s="481"/>
      <c r="K224" s="78">
        <f>SUM(E224:J224)</f>
        <v>45.818869999999997</v>
      </c>
    </row>
    <row r="225" spans="2:11" x14ac:dyDescent="0.2">
      <c r="B225" s="475"/>
      <c r="C225" s="486"/>
      <c r="D225" s="154" t="s">
        <v>178</v>
      </c>
      <c r="E225" s="193">
        <v>0</v>
      </c>
      <c r="F225" s="193">
        <v>0</v>
      </c>
      <c r="G225" s="193">
        <v>0</v>
      </c>
      <c r="H225" s="193">
        <v>0</v>
      </c>
      <c r="I225" s="193">
        <v>0</v>
      </c>
      <c r="J225" s="481"/>
      <c r="K225" s="86">
        <f>SUM(E225:J225)</f>
        <v>0</v>
      </c>
    </row>
    <row r="226" spans="2:11" x14ac:dyDescent="0.2">
      <c r="B226" s="476"/>
      <c r="C226" s="133" t="s">
        <v>185</v>
      </c>
      <c r="D226" s="164"/>
      <c r="E226" s="425">
        <f>SUM(E223:E225)</f>
        <v>117.33027199999999</v>
      </c>
      <c r="F226" s="79">
        <f>SUM(F223:F225)</f>
        <v>0</v>
      </c>
      <c r="G226" s="79">
        <f>SUM(G223:G225)</f>
        <v>0</v>
      </c>
      <c r="H226" s="425">
        <f>SUM(H223:H225)</f>
        <v>160.34933000000001</v>
      </c>
      <c r="I226" s="79">
        <f>SUM(I223:I225)</f>
        <v>0</v>
      </c>
      <c r="J226" s="482"/>
      <c r="K226" s="80">
        <f>SUM(K223:K225)</f>
        <v>277.67960199999999</v>
      </c>
    </row>
    <row r="227" spans="2:11" x14ac:dyDescent="0.2">
      <c r="B227" s="66" t="s">
        <v>224</v>
      </c>
      <c r="C227" s="135"/>
      <c r="D227" s="163"/>
      <c r="E227" s="426">
        <f>+E226+E222+E218+E214</f>
        <v>1801.8343579999996</v>
      </c>
      <c r="F227" s="426">
        <f>+F226+F222+F218+F214</f>
        <v>303.69879000000009</v>
      </c>
      <c r="G227" s="426">
        <f>+G226+G222+G218+G214</f>
        <v>1445.0107169999997</v>
      </c>
      <c r="H227" s="426">
        <f>+H226+H222+H218+H214</f>
        <v>1218.860621</v>
      </c>
      <c r="I227" s="426">
        <f>+I226+I222+I218+I214</f>
        <v>288.29565000000002</v>
      </c>
      <c r="J227" s="26"/>
      <c r="K227" s="38">
        <f>+K226+K222+K218+K214</f>
        <v>5057.7001359999995</v>
      </c>
    </row>
    <row r="228" spans="2:11" x14ac:dyDescent="0.2">
      <c r="B228" s="474">
        <v>2015</v>
      </c>
      <c r="C228" s="477" t="s">
        <v>178</v>
      </c>
      <c r="D228" s="152" t="s">
        <v>176</v>
      </c>
      <c r="E228" s="193">
        <v>0</v>
      </c>
      <c r="F228" s="193">
        <v>0</v>
      </c>
      <c r="G228" s="193">
        <v>0</v>
      </c>
      <c r="H228" s="37">
        <v>10</v>
      </c>
      <c r="I228" s="193">
        <v>0</v>
      </c>
      <c r="J228" s="479" t="s">
        <v>193</v>
      </c>
      <c r="K228" s="78">
        <f>SUM(E228:J228)</f>
        <v>10</v>
      </c>
    </row>
    <row r="229" spans="2:11" x14ac:dyDescent="0.2">
      <c r="B229" s="475"/>
      <c r="C229" s="478"/>
      <c r="D229" s="153" t="s">
        <v>177</v>
      </c>
      <c r="E229" s="193">
        <v>0</v>
      </c>
      <c r="F229" s="193">
        <v>0</v>
      </c>
      <c r="G229" s="193">
        <v>0</v>
      </c>
      <c r="H229" s="193">
        <v>0</v>
      </c>
      <c r="I229" s="193">
        <v>0</v>
      </c>
      <c r="J229" s="480"/>
      <c r="K229" s="78">
        <f>SUM(E229:J229)</f>
        <v>0</v>
      </c>
    </row>
    <row r="230" spans="2:11" x14ac:dyDescent="0.2">
      <c r="B230" s="475"/>
      <c r="C230" s="478"/>
      <c r="D230" s="154" t="s">
        <v>178</v>
      </c>
      <c r="E230" s="37">
        <v>27</v>
      </c>
      <c r="F230" s="193">
        <v>0</v>
      </c>
      <c r="G230" s="193">
        <v>0</v>
      </c>
      <c r="H230" s="37">
        <v>28</v>
      </c>
      <c r="I230" s="16">
        <v>0</v>
      </c>
      <c r="J230" s="480"/>
      <c r="K230" s="78">
        <f>SUM(E230:J230)</f>
        <v>55</v>
      </c>
    </row>
    <row r="231" spans="2:11" x14ac:dyDescent="0.2">
      <c r="B231" s="475"/>
      <c r="C231" s="161" t="s">
        <v>190</v>
      </c>
      <c r="D231" s="164"/>
      <c r="E231" s="425">
        <f>SUM(E228:E230)</f>
        <v>27</v>
      </c>
      <c r="F231" s="79">
        <f>SUM(F228:F230)</f>
        <v>0</v>
      </c>
      <c r="G231" s="79">
        <f>SUM(G228:G230)</f>
        <v>0</v>
      </c>
      <c r="H231" s="425">
        <f>SUM(H228:H230)</f>
        <v>38</v>
      </c>
      <c r="I231" s="79">
        <f>SUM(I228:I230)</f>
        <v>0</v>
      </c>
      <c r="J231" s="480"/>
      <c r="K231" s="80">
        <f>SUM(K228:K230)</f>
        <v>65</v>
      </c>
    </row>
    <row r="232" spans="2:11" x14ac:dyDescent="0.2">
      <c r="B232" s="475"/>
      <c r="C232" s="483" t="s">
        <v>180</v>
      </c>
      <c r="D232" s="152" t="s">
        <v>176</v>
      </c>
      <c r="E232" s="37">
        <v>122.74871900000002</v>
      </c>
      <c r="F232" s="37">
        <v>120.26424599999999</v>
      </c>
      <c r="G232" s="37">
        <v>488.89516099999992</v>
      </c>
      <c r="H232" s="37">
        <v>261.931872</v>
      </c>
      <c r="I232" s="37">
        <v>111.95372999999999</v>
      </c>
      <c r="J232" s="481"/>
      <c r="K232" s="77">
        <f>SUM(E232:J232)</f>
        <v>1105.7937279999999</v>
      </c>
    </row>
    <row r="233" spans="2:11" x14ac:dyDescent="0.2">
      <c r="B233" s="475"/>
      <c r="C233" s="483"/>
      <c r="D233" s="153" t="s">
        <v>177</v>
      </c>
      <c r="E233" s="37">
        <v>907.92597000000012</v>
      </c>
      <c r="F233" s="37">
        <v>151.52492400000008</v>
      </c>
      <c r="G233" s="37">
        <v>502.24196300000011</v>
      </c>
      <c r="H233" s="37">
        <v>285.01232100000016</v>
      </c>
      <c r="I233" s="37">
        <v>149.49097000000003</v>
      </c>
      <c r="J233" s="481"/>
      <c r="K233" s="78">
        <f>SUM(E233:J233)</f>
        <v>1996.1961480000007</v>
      </c>
    </row>
    <row r="234" spans="2:11" x14ac:dyDescent="0.2">
      <c r="B234" s="475"/>
      <c r="C234" s="483"/>
      <c r="D234" s="154" t="s">
        <v>178</v>
      </c>
      <c r="E234" s="265" t="s">
        <v>226</v>
      </c>
      <c r="F234" s="37">
        <v>8.0579999999999999E-2</v>
      </c>
      <c r="G234" s="37">
        <v>8.0975999999999999</v>
      </c>
      <c r="H234" s="37">
        <v>1.2435000000000003</v>
      </c>
      <c r="I234" s="16">
        <v>0</v>
      </c>
      <c r="J234" s="481"/>
      <c r="K234" s="86">
        <f>SUM(E234:J234)</f>
        <v>9.4216800000000003</v>
      </c>
    </row>
    <row r="235" spans="2:11" x14ac:dyDescent="0.2">
      <c r="B235" s="475"/>
      <c r="C235" s="132" t="s">
        <v>181</v>
      </c>
      <c r="D235" s="164"/>
      <c r="E235" s="425">
        <f>SUM(E232:E234)</f>
        <v>1030.6746890000002</v>
      </c>
      <c r="F235" s="425">
        <f>SUM(F232:F234)</f>
        <v>271.86975000000007</v>
      </c>
      <c r="G235" s="425">
        <f>SUM(G232:G234)</f>
        <v>999.23472400000014</v>
      </c>
      <c r="H235" s="425">
        <f>SUM(H232:H234)</f>
        <v>548.18769300000019</v>
      </c>
      <c r="I235" s="425">
        <f>SUM(I232:I234)</f>
        <v>261.44470000000001</v>
      </c>
      <c r="J235" s="480"/>
      <c r="K235" s="80">
        <f>SUM(K232:K234)</f>
        <v>3111.4115560000005</v>
      </c>
    </row>
    <row r="236" spans="2:11" x14ac:dyDescent="0.2">
      <c r="B236" s="475"/>
      <c r="C236" s="484" t="s">
        <v>182</v>
      </c>
      <c r="D236" s="152" t="s">
        <v>176</v>
      </c>
      <c r="E236" s="37">
        <v>219.61695999999998</v>
      </c>
      <c r="F236" s="37">
        <v>27.699159999999999</v>
      </c>
      <c r="G236" s="37">
        <v>289.38605000000001</v>
      </c>
      <c r="H236" s="37">
        <v>229.194547</v>
      </c>
      <c r="I236" s="37">
        <v>227.31299999999999</v>
      </c>
      <c r="J236" s="481"/>
      <c r="K236" s="77">
        <f>SUM(E236:J236)</f>
        <v>993.20971700000007</v>
      </c>
    </row>
    <row r="237" spans="2:11" x14ac:dyDescent="0.2">
      <c r="B237" s="475"/>
      <c r="C237" s="484"/>
      <c r="D237" s="153" t="s">
        <v>177</v>
      </c>
      <c r="E237" s="37">
        <v>1.72</v>
      </c>
      <c r="F237" s="193">
        <v>0</v>
      </c>
      <c r="G237" s="193">
        <v>0</v>
      </c>
      <c r="H237" s="193">
        <v>0</v>
      </c>
      <c r="I237" s="193">
        <v>0</v>
      </c>
      <c r="J237" s="481"/>
      <c r="K237" s="78">
        <f>SUM(E237:J237)</f>
        <v>1.72</v>
      </c>
    </row>
    <row r="238" spans="2:11" x14ac:dyDescent="0.2">
      <c r="B238" s="475"/>
      <c r="C238" s="484"/>
      <c r="D238" s="154" t="s">
        <v>178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481"/>
      <c r="K238" s="86">
        <f>SUM(E238:J238)</f>
        <v>0</v>
      </c>
    </row>
    <row r="239" spans="2:11" x14ac:dyDescent="0.2">
      <c r="B239" s="475"/>
      <c r="C239" s="158" t="s">
        <v>183</v>
      </c>
      <c r="D239" s="164"/>
      <c r="E239" s="425">
        <f>SUM(E236:E238)</f>
        <v>221.33695999999998</v>
      </c>
      <c r="F239" s="425">
        <f>SUM(F236:F238)</f>
        <v>27.699159999999999</v>
      </c>
      <c r="G239" s="425">
        <f>SUM(G236:G238)</f>
        <v>289.38605000000001</v>
      </c>
      <c r="H239" s="425">
        <f>SUM(H236:H238)</f>
        <v>229.194547</v>
      </c>
      <c r="I239" s="425">
        <f>SUM(I236:I238)</f>
        <v>227.31299999999999</v>
      </c>
      <c r="J239" s="480"/>
      <c r="K239" s="80">
        <f>SUM(K236:K238)</f>
        <v>994.9297170000001</v>
      </c>
    </row>
    <row r="240" spans="2:11" x14ac:dyDescent="0.2">
      <c r="B240" s="475"/>
      <c r="C240" s="485" t="s">
        <v>184</v>
      </c>
      <c r="D240" s="152" t="s">
        <v>176</v>
      </c>
      <c r="E240" s="37">
        <v>108.179541</v>
      </c>
      <c r="F240" s="193">
        <v>0</v>
      </c>
      <c r="G240" s="193">
        <v>0</v>
      </c>
      <c r="H240" s="37">
        <v>115.839321</v>
      </c>
      <c r="I240" s="193">
        <v>0</v>
      </c>
      <c r="J240" s="481"/>
      <c r="K240" s="77">
        <f>SUM(E240:J240)</f>
        <v>224.01886200000001</v>
      </c>
    </row>
    <row r="241" spans="2:11" x14ac:dyDescent="0.2">
      <c r="B241" s="475"/>
      <c r="C241" s="485"/>
      <c r="D241" s="153" t="s">
        <v>177</v>
      </c>
      <c r="E241" s="193">
        <v>0</v>
      </c>
      <c r="F241" s="193">
        <v>0</v>
      </c>
      <c r="G241" s="193">
        <v>0</v>
      </c>
      <c r="H241" s="37">
        <v>2.4476799999999996</v>
      </c>
      <c r="I241" s="193">
        <v>0</v>
      </c>
      <c r="J241" s="481"/>
      <c r="K241" s="78">
        <f>SUM(E241:J241)</f>
        <v>2.4476799999999996</v>
      </c>
    </row>
    <row r="242" spans="2:11" x14ac:dyDescent="0.2">
      <c r="B242" s="475"/>
      <c r="C242" s="486"/>
      <c r="D242" s="154" t="s">
        <v>178</v>
      </c>
      <c r="E242" s="193">
        <v>0</v>
      </c>
      <c r="F242" s="193">
        <v>0</v>
      </c>
      <c r="G242" s="193">
        <v>0</v>
      </c>
      <c r="H242" s="193">
        <v>0</v>
      </c>
      <c r="I242" s="16">
        <v>0</v>
      </c>
      <c r="J242" s="481"/>
      <c r="K242" s="86">
        <f>SUM(E242:J242)</f>
        <v>0</v>
      </c>
    </row>
    <row r="243" spans="2:11" x14ac:dyDescent="0.2">
      <c r="B243" s="476"/>
      <c r="C243" s="133" t="s">
        <v>185</v>
      </c>
      <c r="D243" s="164"/>
      <c r="E243" s="425">
        <f>SUM(E240:E242)</f>
        <v>108.179541</v>
      </c>
      <c r="F243" s="79">
        <f>SUM(F240:F242)</f>
        <v>0</v>
      </c>
      <c r="G243" s="79">
        <f>SUM(G240:G242)</f>
        <v>0</v>
      </c>
      <c r="H243" s="425">
        <f>SUM(H240:H242)</f>
        <v>118.287001</v>
      </c>
      <c r="I243" s="79">
        <f>SUM(I240:I242)</f>
        <v>0</v>
      </c>
      <c r="J243" s="482"/>
      <c r="K243" s="80">
        <f>SUM(K240:K242)</f>
        <v>226.466542</v>
      </c>
    </row>
    <row r="244" spans="2:11" x14ac:dyDescent="0.2">
      <c r="B244" s="66" t="s">
        <v>227</v>
      </c>
      <c r="C244" s="135"/>
      <c r="D244" s="163"/>
      <c r="E244" s="426">
        <f>+E243+E239+E235+E231</f>
        <v>1387.19119</v>
      </c>
      <c r="F244" s="426">
        <f>+F243+F239+F235+F231</f>
        <v>299.56891000000007</v>
      </c>
      <c r="G244" s="426">
        <f>+G243+G239+G235+G231</f>
        <v>1288.6207740000002</v>
      </c>
      <c r="H244" s="426">
        <f>+H243+H239+H235+H231</f>
        <v>933.66924100000017</v>
      </c>
      <c r="I244" s="426">
        <f>+I243+I239+I235+I231</f>
        <v>488.7577</v>
      </c>
      <c r="J244" s="26"/>
      <c r="K244" s="38">
        <f>+K243+K239+K235+K231</f>
        <v>4397.8078150000001</v>
      </c>
    </row>
    <row r="245" spans="2:11" x14ac:dyDescent="0.2">
      <c r="B245" s="474">
        <v>2016</v>
      </c>
      <c r="C245" s="477" t="s">
        <v>178</v>
      </c>
      <c r="D245" s="152" t="s">
        <v>176</v>
      </c>
      <c r="E245" s="193">
        <v>0</v>
      </c>
      <c r="F245" s="193">
        <v>0</v>
      </c>
      <c r="G245" s="193">
        <v>0</v>
      </c>
      <c r="H245" s="37">
        <v>5.4678650000000006</v>
      </c>
      <c r="I245" s="193">
        <v>0</v>
      </c>
      <c r="J245" s="479" t="s">
        <v>193</v>
      </c>
      <c r="K245" s="78">
        <f>SUM(E245:J245)</f>
        <v>5.4678650000000006</v>
      </c>
    </row>
    <row r="246" spans="2:11" x14ac:dyDescent="0.2">
      <c r="B246" s="475"/>
      <c r="C246" s="478"/>
      <c r="D246" s="153" t="s">
        <v>177</v>
      </c>
      <c r="E246" s="193">
        <v>0</v>
      </c>
      <c r="F246" s="193">
        <v>0</v>
      </c>
      <c r="G246" s="193">
        <v>0</v>
      </c>
      <c r="H246" s="427">
        <v>33.134489000000002</v>
      </c>
      <c r="I246" s="193">
        <v>0</v>
      </c>
      <c r="J246" s="480"/>
      <c r="K246" s="78">
        <f>SUM(E246:J246)</f>
        <v>33.134489000000002</v>
      </c>
    </row>
    <row r="247" spans="2:11" x14ac:dyDescent="0.2">
      <c r="B247" s="475"/>
      <c r="C247" s="478"/>
      <c r="D247" s="154" t="s">
        <v>178</v>
      </c>
      <c r="E247" s="193">
        <v>0</v>
      </c>
      <c r="F247" s="193">
        <v>0</v>
      </c>
      <c r="G247" s="193">
        <v>0</v>
      </c>
      <c r="H247" s="193">
        <v>0</v>
      </c>
      <c r="I247" s="16">
        <v>0</v>
      </c>
      <c r="J247" s="480"/>
      <c r="K247" s="78">
        <f>SUM(E247:J247)</f>
        <v>0</v>
      </c>
    </row>
    <row r="248" spans="2:11" x14ac:dyDescent="0.2">
      <c r="B248" s="475"/>
      <c r="C248" s="161" t="s">
        <v>190</v>
      </c>
      <c r="D248" s="164"/>
      <c r="E248" s="79">
        <f>SUM(E245:E247)</f>
        <v>0</v>
      </c>
      <c r="F248" s="79">
        <f>SUM(F245:F247)</f>
        <v>0</v>
      </c>
      <c r="G248" s="79">
        <f>SUM(G245:G247)</f>
        <v>0</v>
      </c>
      <c r="H248" s="425">
        <f>SUM(H245:H247)</f>
        <v>38.602354000000005</v>
      </c>
      <c r="I248" s="79">
        <f>SUM(I245:I247)</f>
        <v>0</v>
      </c>
      <c r="J248" s="480"/>
      <c r="K248" s="80">
        <f>SUM(K245:K247)</f>
        <v>38.602354000000005</v>
      </c>
    </row>
    <row r="249" spans="2:11" x14ac:dyDescent="0.2">
      <c r="B249" s="475"/>
      <c r="C249" s="483" t="s">
        <v>180</v>
      </c>
      <c r="D249" s="152" t="s">
        <v>176</v>
      </c>
      <c r="E249" s="37">
        <v>117.91255999999998</v>
      </c>
      <c r="F249" s="37">
        <v>82.730559999999997</v>
      </c>
      <c r="G249" s="37">
        <v>606.55507200000034</v>
      </c>
      <c r="H249" s="37">
        <v>281.20178200000004</v>
      </c>
      <c r="I249" s="37">
        <v>185.14037999999991</v>
      </c>
      <c r="J249" s="481"/>
      <c r="K249" s="77">
        <f>SUM(E249:J249)</f>
        <v>1273.5403540000002</v>
      </c>
    </row>
    <row r="250" spans="2:11" x14ac:dyDescent="0.2">
      <c r="B250" s="475"/>
      <c r="C250" s="483"/>
      <c r="D250" s="153" t="s">
        <v>177</v>
      </c>
      <c r="E250" s="37">
        <v>878.97025900000051</v>
      </c>
      <c r="F250" s="37">
        <v>159.95898500000001</v>
      </c>
      <c r="G250" s="37">
        <v>507.1350709999993</v>
      </c>
      <c r="H250" s="37">
        <v>417.387271</v>
      </c>
      <c r="I250" s="37">
        <v>85.162360000000021</v>
      </c>
      <c r="J250" s="481"/>
      <c r="K250" s="78">
        <f>SUM(E250:J250)</f>
        <v>2048.6139459999999</v>
      </c>
    </row>
    <row r="251" spans="2:11" x14ac:dyDescent="0.2">
      <c r="B251" s="475"/>
      <c r="C251" s="483"/>
      <c r="D251" s="154" t="s">
        <v>178</v>
      </c>
      <c r="E251" s="265" t="s">
        <v>226</v>
      </c>
      <c r="F251" s="265" t="s">
        <v>226</v>
      </c>
      <c r="G251" s="428">
        <v>8.8478399999999997</v>
      </c>
      <c r="H251" s="428">
        <v>1.0140800000000001</v>
      </c>
      <c r="I251" s="16">
        <v>0</v>
      </c>
      <c r="J251" s="481"/>
      <c r="K251" s="86">
        <f>SUM(E251:J251)</f>
        <v>9.8619199999999996</v>
      </c>
    </row>
    <row r="252" spans="2:11" x14ac:dyDescent="0.2">
      <c r="B252" s="475"/>
      <c r="C252" s="132" t="s">
        <v>181</v>
      </c>
      <c r="D252" s="164"/>
      <c r="E252" s="425">
        <f>SUM(E249:E251)</f>
        <v>996.8828190000005</v>
      </c>
      <c r="F252" s="425">
        <f>SUM(F249:F251)</f>
        <v>242.68954500000001</v>
      </c>
      <c r="G252" s="425">
        <f>SUM(G249:G251)</f>
        <v>1122.5379829999995</v>
      </c>
      <c r="H252" s="425">
        <f>SUM(H249:H251)</f>
        <v>699.60313300000007</v>
      </c>
      <c r="I252" s="425">
        <f>SUM(I249:I251)</f>
        <v>270.30273999999991</v>
      </c>
      <c r="J252" s="480"/>
      <c r="K252" s="80">
        <f>SUM(K249:K251)</f>
        <v>3332.01622</v>
      </c>
    </row>
    <row r="253" spans="2:11" x14ac:dyDescent="0.2">
      <c r="B253" s="475"/>
      <c r="C253" s="484" t="s">
        <v>182</v>
      </c>
      <c r="D253" s="152" t="s">
        <v>176</v>
      </c>
      <c r="E253" s="37">
        <v>109.29499999999999</v>
      </c>
      <c r="F253" s="37">
        <v>7.1400000000000005E-2</v>
      </c>
      <c r="G253" s="37">
        <v>277.28312099999988</v>
      </c>
      <c r="H253" s="37">
        <v>61.034548999999998</v>
      </c>
      <c r="I253" s="37">
        <v>99.305000000000007</v>
      </c>
      <c r="J253" s="481"/>
      <c r="K253" s="77">
        <f>SUM(E253:J253)</f>
        <v>546.98906999999986</v>
      </c>
    </row>
    <row r="254" spans="2:11" x14ac:dyDescent="0.2">
      <c r="B254" s="475"/>
      <c r="C254" s="484"/>
      <c r="D254" s="153" t="s">
        <v>177</v>
      </c>
      <c r="E254" s="37">
        <v>0.16</v>
      </c>
      <c r="F254" s="16">
        <v>0</v>
      </c>
      <c r="G254" s="16">
        <v>0</v>
      </c>
      <c r="H254" s="16">
        <v>0</v>
      </c>
      <c r="I254" s="16">
        <v>0</v>
      </c>
      <c r="J254" s="481"/>
      <c r="K254" s="78">
        <f>SUM(E254:J254)</f>
        <v>0.16</v>
      </c>
    </row>
    <row r="255" spans="2:11" x14ac:dyDescent="0.2">
      <c r="B255" s="475"/>
      <c r="C255" s="484"/>
      <c r="D255" s="154" t="s">
        <v>178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481"/>
      <c r="K255" s="86">
        <f>SUM(E255:J255)</f>
        <v>0</v>
      </c>
    </row>
    <row r="256" spans="2:11" x14ac:dyDescent="0.2">
      <c r="B256" s="475"/>
      <c r="C256" s="158" t="s">
        <v>183</v>
      </c>
      <c r="D256" s="164"/>
      <c r="E256" s="425">
        <f>SUM(E253:E255)</f>
        <v>109.45499999999998</v>
      </c>
      <c r="F256" s="425">
        <f>SUM(F253:F255)</f>
        <v>7.1400000000000005E-2</v>
      </c>
      <c r="G256" s="425">
        <f>SUM(G253:G255)</f>
        <v>277.28312099999988</v>
      </c>
      <c r="H256" s="425">
        <f>SUM(H253:H255)</f>
        <v>61.034548999999998</v>
      </c>
      <c r="I256" s="425">
        <f>SUM(I253:I255)</f>
        <v>99.305000000000007</v>
      </c>
      <c r="J256" s="480"/>
      <c r="K256" s="80">
        <f>SUM(K253:K255)</f>
        <v>547.14906999999982</v>
      </c>
    </row>
    <row r="257" spans="2:11" x14ac:dyDescent="0.2">
      <c r="B257" s="475"/>
      <c r="C257" s="485" t="s">
        <v>184</v>
      </c>
      <c r="D257" s="152" t="s">
        <v>176</v>
      </c>
      <c r="E257" s="37">
        <v>4</v>
      </c>
      <c r="F257" s="193">
        <v>0</v>
      </c>
      <c r="G257" s="193">
        <v>0</v>
      </c>
      <c r="H257" s="193">
        <v>0</v>
      </c>
      <c r="I257" s="193">
        <v>0</v>
      </c>
      <c r="J257" s="481"/>
      <c r="K257" s="77">
        <f>SUM(E257:J257)</f>
        <v>4</v>
      </c>
    </row>
    <row r="258" spans="2:11" x14ac:dyDescent="0.2">
      <c r="B258" s="475"/>
      <c r="C258" s="485"/>
      <c r="D258" s="153" t="s">
        <v>177</v>
      </c>
      <c r="E258" s="193">
        <v>0</v>
      </c>
      <c r="F258" s="193">
        <v>0</v>
      </c>
      <c r="G258" s="193">
        <v>0</v>
      </c>
      <c r="H258" s="193">
        <v>0</v>
      </c>
      <c r="I258" s="193">
        <v>0</v>
      </c>
      <c r="J258" s="481"/>
      <c r="K258" s="78">
        <f>SUM(E258:J258)</f>
        <v>0</v>
      </c>
    </row>
    <row r="259" spans="2:11" x14ac:dyDescent="0.2">
      <c r="B259" s="475"/>
      <c r="C259" s="486"/>
      <c r="D259" s="154" t="s">
        <v>178</v>
      </c>
      <c r="E259" s="193">
        <v>0</v>
      </c>
      <c r="F259" s="193">
        <v>0</v>
      </c>
      <c r="G259" s="193">
        <v>0</v>
      </c>
      <c r="H259" s="193">
        <v>0</v>
      </c>
      <c r="I259" s="16">
        <v>0</v>
      </c>
      <c r="J259" s="481"/>
      <c r="K259" s="86">
        <f>SUM(E259:J259)</f>
        <v>0</v>
      </c>
    </row>
    <row r="260" spans="2:11" x14ac:dyDescent="0.2">
      <c r="B260" s="476"/>
      <c r="C260" s="133" t="s">
        <v>185</v>
      </c>
      <c r="D260" s="164"/>
      <c r="E260" s="425">
        <f>SUM(E257:E259)</f>
        <v>4</v>
      </c>
      <c r="F260" s="79">
        <f>SUM(F257:F259)</f>
        <v>0</v>
      </c>
      <c r="G260" s="79">
        <f>SUM(G257:G259)</f>
        <v>0</v>
      </c>
      <c r="H260" s="79">
        <f>SUM(H257:H259)</f>
        <v>0</v>
      </c>
      <c r="I260" s="79">
        <f>SUM(I257:I259)</f>
        <v>0</v>
      </c>
      <c r="J260" s="482"/>
      <c r="K260" s="80">
        <f>SUM(K257:K259)</f>
        <v>4</v>
      </c>
    </row>
    <row r="261" spans="2:11" x14ac:dyDescent="0.2">
      <c r="B261" s="66" t="s">
        <v>244</v>
      </c>
      <c r="C261" s="135"/>
      <c r="D261" s="163"/>
      <c r="E261" s="426">
        <f>+E260+E256+E252+E248</f>
        <v>1110.3378190000005</v>
      </c>
      <c r="F261" s="426">
        <f>+F260+F256+F252+F248</f>
        <v>242.76094500000002</v>
      </c>
      <c r="G261" s="426">
        <f>+G260+G256+G252+G248</f>
        <v>1399.8211039999994</v>
      </c>
      <c r="H261" s="426">
        <f>+H260+H256+H252+H248</f>
        <v>799.24003600000003</v>
      </c>
      <c r="I261" s="426">
        <f>+I260+I256+I252+I248</f>
        <v>369.60773999999992</v>
      </c>
      <c r="J261" s="26"/>
      <c r="K261" s="38">
        <f>+K260+K256+K252+K248</f>
        <v>3921.767644</v>
      </c>
    </row>
    <row r="262" spans="2:11" x14ac:dyDescent="0.2">
      <c r="B262" s="165"/>
      <c r="C262" s="166"/>
      <c r="D262" s="167"/>
      <c r="E262" s="168"/>
      <c r="F262" s="168"/>
      <c r="G262" s="168"/>
      <c r="H262" s="168"/>
      <c r="I262" s="168"/>
      <c r="J262" s="168"/>
      <c r="K262" s="168"/>
    </row>
    <row r="263" spans="2:11" x14ac:dyDescent="0.2">
      <c r="B263" s="165"/>
      <c r="C263" s="166"/>
      <c r="D263" s="167"/>
      <c r="E263" s="168"/>
      <c r="F263" s="168"/>
      <c r="G263" s="168"/>
      <c r="H263" s="168"/>
      <c r="I263" s="168"/>
      <c r="J263" s="168"/>
      <c r="K263" s="168"/>
    </row>
    <row r="264" spans="2:11" x14ac:dyDescent="0.2">
      <c r="B264" s="169" t="s">
        <v>32</v>
      </c>
      <c r="C264" s="13"/>
      <c r="D264" s="170"/>
      <c r="E264" s="20"/>
      <c r="F264" s="20"/>
      <c r="G264" s="20"/>
      <c r="H264" s="20"/>
      <c r="I264" s="20"/>
      <c r="J264" s="20"/>
      <c r="K264" s="20"/>
    </row>
    <row r="265" spans="2:11" x14ac:dyDescent="0.2">
      <c r="B265" s="13" t="s">
        <v>201</v>
      </c>
      <c r="D265" s="56"/>
    </row>
    <row r="266" spans="2:11" x14ac:dyDescent="0.2">
      <c r="B266" s="14" t="s">
        <v>30</v>
      </c>
      <c r="D266" s="56"/>
    </row>
    <row r="267" spans="2:11" x14ac:dyDescent="0.2">
      <c r="B267" s="14" t="s">
        <v>40</v>
      </c>
      <c r="D267" s="56"/>
    </row>
    <row r="268" spans="2:11" x14ac:dyDescent="0.2">
      <c r="B268" s="14" t="s">
        <v>202</v>
      </c>
      <c r="D268" s="56"/>
    </row>
    <row r="269" spans="2:11" x14ac:dyDescent="0.2">
      <c r="B269" s="14" t="s">
        <v>203</v>
      </c>
      <c r="D269" s="56"/>
    </row>
    <row r="270" spans="2:11" x14ac:dyDescent="0.2">
      <c r="B270" s="14" t="s">
        <v>204</v>
      </c>
      <c r="D270" s="56"/>
    </row>
    <row r="271" spans="2:11" x14ac:dyDescent="0.2">
      <c r="B271" s="494" t="s">
        <v>205</v>
      </c>
      <c r="C271" s="494"/>
      <c r="D271" s="494"/>
      <c r="E271" s="494"/>
      <c r="F271" s="494"/>
      <c r="G271" s="494"/>
      <c r="H271" s="494"/>
      <c r="I271" s="494"/>
      <c r="J271" s="494"/>
    </row>
    <row r="272" spans="2:11" x14ac:dyDescent="0.2">
      <c r="B272" s="519" t="s">
        <v>264</v>
      </c>
      <c r="C272" s="519"/>
      <c r="D272" s="519"/>
      <c r="E272" s="519"/>
      <c r="F272" s="519"/>
      <c r="G272" s="519"/>
      <c r="H272" s="519"/>
      <c r="I272" s="519"/>
    </row>
  </sheetData>
  <mergeCells count="89">
    <mergeCell ref="B272:I272"/>
    <mergeCell ref="B271:J271"/>
    <mergeCell ref="B194:B209"/>
    <mergeCell ref="C194:C196"/>
    <mergeCell ref="J194:J209"/>
    <mergeCell ref="C198:C200"/>
    <mergeCell ref="C202:C204"/>
    <mergeCell ref="C206:C208"/>
    <mergeCell ref="B211:B226"/>
    <mergeCell ref="C211:C213"/>
    <mergeCell ref="J211:J226"/>
    <mergeCell ref="C215:C217"/>
    <mergeCell ref="C219:C221"/>
    <mergeCell ref="C223:C225"/>
    <mergeCell ref="B228:B243"/>
    <mergeCell ref="C228:C230"/>
    <mergeCell ref="J228:J243"/>
    <mergeCell ref="B177:B192"/>
    <mergeCell ref="C177:C179"/>
    <mergeCell ref="J177:J192"/>
    <mergeCell ref="C181:C183"/>
    <mergeCell ref="C185:C187"/>
    <mergeCell ref="C189:C191"/>
    <mergeCell ref="B160:B175"/>
    <mergeCell ref="C160:C162"/>
    <mergeCell ref="J160:J175"/>
    <mergeCell ref="C164:C166"/>
    <mergeCell ref="C168:C170"/>
    <mergeCell ref="C172:C174"/>
    <mergeCell ref="B143:B158"/>
    <mergeCell ref="C143:C145"/>
    <mergeCell ref="J143:J158"/>
    <mergeCell ref="C147:C149"/>
    <mergeCell ref="C151:C153"/>
    <mergeCell ref="C155:C157"/>
    <mergeCell ref="B126:B141"/>
    <mergeCell ref="C126:C128"/>
    <mergeCell ref="J126:J141"/>
    <mergeCell ref="C130:C132"/>
    <mergeCell ref="C134:C136"/>
    <mergeCell ref="C138:C140"/>
    <mergeCell ref="B109:B124"/>
    <mergeCell ref="C109:C111"/>
    <mergeCell ref="J109:J124"/>
    <mergeCell ref="C113:C115"/>
    <mergeCell ref="C117:C119"/>
    <mergeCell ref="C121:C123"/>
    <mergeCell ref="J75:J90"/>
    <mergeCell ref="C79:C81"/>
    <mergeCell ref="C83:C85"/>
    <mergeCell ref="C87:C89"/>
    <mergeCell ref="B92:B107"/>
    <mergeCell ref="C92:C94"/>
    <mergeCell ref="J92:J107"/>
    <mergeCell ref="C96:C98"/>
    <mergeCell ref="C100:C102"/>
    <mergeCell ref="C104:C106"/>
    <mergeCell ref="B75:B90"/>
    <mergeCell ref="C75:C77"/>
    <mergeCell ref="C28:C30"/>
    <mergeCell ref="C32:C34"/>
    <mergeCell ref="C36:C38"/>
    <mergeCell ref="B58:B73"/>
    <mergeCell ref="C58:C60"/>
    <mergeCell ref="C62:C64"/>
    <mergeCell ref="C66:C68"/>
    <mergeCell ref="C70:C72"/>
    <mergeCell ref="C232:C234"/>
    <mergeCell ref="C236:C238"/>
    <mergeCell ref="C240:C242"/>
    <mergeCell ref="D5:J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B245:B260"/>
    <mergeCell ref="C245:C247"/>
    <mergeCell ref="J245:J260"/>
    <mergeCell ref="C249:C251"/>
    <mergeCell ref="C253:C255"/>
    <mergeCell ref="C257:C2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J21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" style="14" customWidth="1"/>
    <col min="4" max="5" width="15.42578125" style="14" customWidth="1"/>
    <col min="6" max="6" width="18.140625" style="14" customWidth="1"/>
    <col min="7" max="7" width="15.7109375" style="14" customWidth="1"/>
    <col min="8" max="8" width="15" style="14" customWidth="1"/>
    <col min="9" max="9" width="11.42578125" style="14" customWidth="1"/>
    <col min="10" max="10" width="9.140625" style="14"/>
    <col min="11" max="11" width="14.42578125" style="14" customWidth="1"/>
    <col min="12" max="12" width="12.5703125" style="14" customWidth="1"/>
    <col min="13" max="16" width="12" style="14" customWidth="1"/>
    <col min="17" max="17" width="14.28515625" style="14" customWidth="1"/>
    <col min="18" max="18" width="12" style="14" customWidth="1"/>
    <col min="19" max="16384" width="9.140625" style="14"/>
  </cols>
  <sheetData>
    <row r="1" spans="1:10" x14ac:dyDescent="0.2">
      <c r="A1" s="65"/>
    </row>
    <row r="2" spans="1:10" ht="22.5" customHeight="1" x14ac:dyDescent="0.3">
      <c r="B2" s="30" t="s">
        <v>245</v>
      </c>
      <c r="C2" s="20"/>
      <c r="D2" s="15"/>
      <c r="E2" s="15"/>
      <c r="F2" s="20"/>
      <c r="G2" s="13"/>
      <c r="H2" s="20"/>
      <c r="I2" s="21"/>
    </row>
    <row r="3" spans="1:10" ht="18.75" x14ac:dyDescent="0.3">
      <c r="B3" s="31" t="s">
        <v>31</v>
      </c>
      <c r="C3" s="20"/>
      <c r="D3" s="20"/>
      <c r="E3" s="20"/>
      <c r="F3" s="20"/>
      <c r="G3" s="13"/>
      <c r="H3" s="20"/>
      <c r="I3" s="21"/>
    </row>
    <row r="4" spans="1:10" x14ac:dyDescent="0.2">
      <c r="B4" s="23"/>
    </row>
    <row r="5" spans="1:10" ht="12.75" customHeight="1" x14ac:dyDescent="0.2">
      <c r="B5" s="465" t="s">
        <v>23</v>
      </c>
      <c r="C5" s="498" t="s">
        <v>13</v>
      </c>
      <c r="D5" s="499"/>
      <c r="E5" s="499"/>
      <c r="F5" s="499"/>
      <c r="G5" s="500"/>
      <c r="H5" s="469" t="s">
        <v>171</v>
      </c>
    </row>
    <row r="6" spans="1:10" ht="37.5" customHeight="1" x14ac:dyDescent="0.2">
      <c r="B6" s="466"/>
      <c r="C6" s="19" t="s">
        <v>166</v>
      </c>
      <c r="D6" s="19" t="s">
        <v>167</v>
      </c>
      <c r="E6" s="19" t="s">
        <v>168</v>
      </c>
      <c r="F6" s="19" t="s">
        <v>169</v>
      </c>
      <c r="G6" s="19" t="s">
        <v>170</v>
      </c>
      <c r="H6" s="495"/>
    </row>
    <row r="7" spans="1:10" ht="24.95" customHeight="1" x14ac:dyDescent="0.2">
      <c r="B7" s="194" t="s">
        <v>25</v>
      </c>
      <c r="C7" s="327">
        <v>1557.5259999999998</v>
      </c>
      <c r="D7" s="267" t="s">
        <v>226</v>
      </c>
      <c r="E7" s="267" t="s">
        <v>226</v>
      </c>
      <c r="F7" s="327">
        <v>1856.2750000000001</v>
      </c>
      <c r="G7" s="327">
        <v>3067.4459999999999</v>
      </c>
      <c r="H7" s="97">
        <f>SUM(C7:G7)</f>
        <v>6481.2469999999994</v>
      </c>
    </row>
    <row r="8" spans="1:10" ht="24.95" customHeight="1" x14ac:dyDescent="0.2">
      <c r="B8" s="195" t="s">
        <v>26</v>
      </c>
      <c r="C8" s="267" t="s">
        <v>226</v>
      </c>
      <c r="D8" s="267" t="s">
        <v>226</v>
      </c>
      <c r="E8" s="267" t="s">
        <v>226</v>
      </c>
      <c r="F8" s="327">
        <v>150</v>
      </c>
      <c r="G8" s="267" t="s">
        <v>226</v>
      </c>
      <c r="H8" s="98">
        <f t="shared" ref="H8:H12" si="0">SUM(C8:G8)</f>
        <v>150</v>
      </c>
      <c r="I8" s="24"/>
      <c r="J8" s="24"/>
    </row>
    <row r="9" spans="1:10" ht="24.95" customHeight="1" x14ac:dyDescent="0.2">
      <c r="B9" s="195" t="s">
        <v>38</v>
      </c>
      <c r="C9" s="267" t="s">
        <v>226</v>
      </c>
      <c r="D9" s="327">
        <v>1794.3519999999999</v>
      </c>
      <c r="E9" s="327">
        <v>5291.96</v>
      </c>
      <c r="F9" s="327">
        <v>1892.76</v>
      </c>
      <c r="G9" s="267" t="s">
        <v>226</v>
      </c>
      <c r="H9" s="98">
        <f t="shared" si="0"/>
        <v>8979.0720000000001</v>
      </c>
      <c r="I9" s="25"/>
      <c r="J9" s="24"/>
    </row>
    <row r="10" spans="1:10" ht="24.95" customHeight="1" x14ac:dyDescent="0.2">
      <c r="B10" s="195" t="s">
        <v>28</v>
      </c>
      <c r="C10" s="71">
        <v>13665.073</v>
      </c>
      <c r="D10" s="71">
        <v>1420.259</v>
      </c>
      <c r="E10" s="71">
        <v>2276.0630000000001</v>
      </c>
      <c r="F10" s="71">
        <v>7407.1980000000003</v>
      </c>
      <c r="G10" s="71">
        <v>29</v>
      </c>
      <c r="H10" s="98">
        <f t="shared" si="0"/>
        <v>24797.593000000001</v>
      </c>
      <c r="I10" s="24"/>
      <c r="J10" s="24"/>
    </row>
    <row r="11" spans="1:10" ht="24.95" customHeight="1" x14ac:dyDescent="0.2">
      <c r="B11" s="196" t="s">
        <v>29</v>
      </c>
      <c r="C11" s="327">
        <v>1758.7639999999999</v>
      </c>
      <c r="D11" s="267" t="s">
        <v>226</v>
      </c>
      <c r="E11" s="327">
        <v>3800</v>
      </c>
      <c r="F11" s="267" t="s">
        <v>226</v>
      </c>
      <c r="G11" s="267" t="s">
        <v>226</v>
      </c>
      <c r="H11" s="98">
        <f t="shared" si="0"/>
        <v>5558.7640000000001</v>
      </c>
      <c r="I11" s="24"/>
    </row>
    <row r="12" spans="1:10" ht="24.95" customHeight="1" x14ac:dyDescent="0.2">
      <c r="B12" s="197" t="s">
        <v>14</v>
      </c>
      <c r="C12" s="326">
        <v>1025.7</v>
      </c>
      <c r="D12" s="327">
        <v>1045.8430000000001</v>
      </c>
      <c r="E12" s="327">
        <v>1707.614</v>
      </c>
      <c r="F12" s="327">
        <v>1903.643</v>
      </c>
      <c r="G12" s="327">
        <v>997.69799999999998</v>
      </c>
      <c r="H12" s="266">
        <f t="shared" si="0"/>
        <v>6680.4980000000005</v>
      </c>
    </row>
    <row r="13" spans="1:10" ht="24.95" customHeight="1" x14ac:dyDescent="0.2">
      <c r="B13" s="198" t="s">
        <v>34</v>
      </c>
      <c r="C13" s="429">
        <f t="shared" ref="C13:G13" si="1">SUM(C7:C12)</f>
        <v>18007.063000000002</v>
      </c>
      <c r="D13" s="429">
        <f t="shared" si="1"/>
        <v>4260.4539999999997</v>
      </c>
      <c r="E13" s="429">
        <f t="shared" si="1"/>
        <v>13075.637000000001</v>
      </c>
      <c r="F13" s="429">
        <f t="shared" si="1"/>
        <v>13209.876</v>
      </c>
      <c r="G13" s="429">
        <f t="shared" si="1"/>
        <v>4094.1439999999998</v>
      </c>
      <c r="H13" s="200">
        <f>SUM(H7:H12)</f>
        <v>52647.173999999999</v>
      </c>
    </row>
    <row r="14" spans="1:10" x14ac:dyDescent="0.2">
      <c r="B14" s="27" t="s">
        <v>70</v>
      </c>
      <c r="I14" s="28"/>
    </row>
    <row r="15" spans="1:10" x14ac:dyDescent="0.2">
      <c r="B15" s="263" t="s">
        <v>225</v>
      </c>
      <c r="C15" s="264"/>
      <c r="D15" s="264"/>
      <c r="E15" s="264"/>
      <c r="F15" s="264"/>
      <c r="I15" s="28"/>
    </row>
    <row r="16" spans="1:10" ht="6" customHeight="1" x14ac:dyDescent="0.2">
      <c r="B16" s="27"/>
      <c r="C16" s="13"/>
      <c r="D16" s="13"/>
      <c r="E16" s="13"/>
      <c r="F16" s="13"/>
      <c r="G16" s="13"/>
      <c r="I16" s="28"/>
    </row>
    <row r="17" spans="2:9" x14ac:dyDescent="0.2">
      <c r="B17" s="50" t="s">
        <v>32</v>
      </c>
      <c r="C17" s="29"/>
      <c r="D17" s="29"/>
      <c r="E17" s="29"/>
      <c r="F17" s="29"/>
      <c r="G17" s="29"/>
      <c r="H17" s="29"/>
      <c r="I17" s="28"/>
    </row>
    <row r="18" spans="2:9" x14ac:dyDescent="0.2">
      <c r="B18" s="13" t="s">
        <v>261</v>
      </c>
      <c r="C18" s="29"/>
      <c r="D18" s="29"/>
      <c r="E18" s="29"/>
      <c r="F18" s="29"/>
      <c r="G18" s="29"/>
      <c r="H18" s="29"/>
      <c r="I18" s="28"/>
    </row>
    <row r="19" spans="2:9" x14ac:dyDescent="0.2">
      <c r="B19" s="14" t="s">
        <v>262</v>
      </c>
      <c r="I19" s="28"/>
    </row>
    <row r="20" spans="2:9" ht="9" customHeight="1" x14ac:dyDescent="0.2">
      <c r="B20" s="496"/>
      <c r="C20" s="496"/>
      <c r="D20" s="496"/>
      <c r="E20" s="496"/>
      <c r="F20" s="496"/>
      <c r="G20" s="496"/>
      <c r="H20" s="497"/>
      <c r="I20" s="28"/>
    </row>
    <row r="21" spans="2:9" ht="12.75" customHeight="1" x14ac:dyDescent="0.2">
      <c r="B21" s="496"/>
      <c r="C21" s="496"/>
      <c r="D21" s="496"/>
      <c r="E21" s="496"/>
      <c r="F21" s="496"/>
      <c r="G21" s="496"/>
      <c r="H21" s="497"/>
      <c r="I21" s="28"/>
    </row>
  </sheetData>
  <mergeCells count="5">
    <mergeCell ref="H5:H6"/>
    <mergeCell ref="B20:H20"/>
    <mergeCell ref="B21:H21"/>
    <mergeCell ref="B5:B6"/>
    <mergeCell ref="C5:G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74"/>
  <sheetViews>
    <sheetView showGridLines="0" workbookViewId="0"/>
  </sheetViews>
  <sheetFormatPr defaultRowHeight="12.75" x14ac:dyDescent="0.2"/>
  <cols>
    <col min="1" max="1" width="4.42578125" style="54" customWidth="1"/>
    <col min="2" max="2" width="14" style="54" customWidth="1"/>
    <col min="3" max="3" width="17.85546875" style="54" customWidth="1"/>
    <col min="4" max="4" width="12.5703125" style="54" customWidth="1"/>
    <col min="5" max="5" width="15" style="54" customWidth="1"/>
    <col min="6" max="6" width="15.7109375" style="54" customWidth="1"/>
    <col min="7" max="8" width="13.28515625" style="54" customWidth="1"/>
    <col min="9" max="9" width="13" style="54" customWidth="1"/>
    <col min="10" max="10" width="12.7109375" style="54" customWidth="1"/>
    <col min="11" max="16384" width="9.140625" style="54"/>
  </cols>
  <sheetData>
    <row r="1" spans="1:13" x14ac:dyDescent="0.2">
      <c r="A1" s="286"/>
    </row>
    <row r="2" spans="1:13" ht="18.75" x14ac:dyDescent="0.2">
      <c r="B2" s="303" t="s">
        <v>246</v>
      </c>
      <c r="C2" s="292"/>
      <c r="D2" s="292"/>
      <c r="E2" s="292"/>
      <c r="F2" s="292"/>
      <c r="G2" s="292"/>
      <c r="H2" s="292"/>
      <c r="I2" s="292"/>
      <c r="J2" s="292"/>
    </row>
    <row r="3" spans="1:13" ht="18.75" x14ac:dyDescent="0.2">
      <c r="B3" s="288" t="s">
        <v>31</v>
      </c>
      <c r="C3" s="292"/>
      <c r="D3" s="292"/>
      <c r="E3" s="292"/>
      <c r="F3" s="292"/>
      <c r="G3" s="292"/>
      <c r="H3" s="292"/>
      <c r="I3" s="292"/>
      <c r="J3" s="292"/>
    </row>
    <row r="4" spans="1:13" x14ac:dyDescent="0.2">
      <c r="B4" s="292"/>
      <c r="C4" s="292"/>
      <c r="D4" s="292"/>
      <c r="E4" s="292"/>
      <c r="F4" s="292"/>
      <c r="G4" s="292"/>
      <c r="H4" s="292"/>
      <c r="I4" s="292"/>
      <c r="J4" s="292"/>
    </row>
    <row r="5" spans="1:13" x14ac:dyDescent="0.2">
      <c r="B5" s="144" t="s">
        <v>81</v>
      </c>
      <c r="C5" s="284" t="s">
        <v>81</v>
      </c>
      <c r="D5" s="487" t="s">
        <v>85</v>
      </c>
      <c r="E5" s="487"/>
      <c r="F5" s="487"/>
      <c r="G5" s="487"/>
      <c r="H5" s="487"/>
      <c r="I5" s="487"/>
      <c r="J5" s="469" t="s">
        <v>171</v>
      </c>
      <c r="K5" s="292"/>
      <c r="L5" s="292"/>
      <c r="M5" s="292"/>
    </row>
    <row r="6" spans="1:13" ht="25.5" x14ac:dyDescent="0.2">
      <c r="B6" s="145" t="s">
        <v>162</v>
      </c>
      <c r="C6" s="285" t="s">
        <v>12</v>
      </c>
      <c r="D6" s="19" t="s">
        <v>166</v>
      </c>
      <c r="E6" s="19" t="s">
        <v>167</v>
      </c>
      <c r="F6" s="19" t="s">
        <v>168</v>
      </c>
      <c r="G6" s="19" t="s">
        <v>169</v>
      </c>
      <c r="H6" s="19" t="s">
        <v>170</v>
      </c>
      <c r="I6" s="130" t="s">
        <v>173</v>
      </c>
      <c r="J6" s="495"/>
      <c r="K6" s="304"/>
      <c r="L6" s="304"/>
      <c r="M6" s="304"/>
    </row>
    <row r="7" spans="1:13" x14ac:dyDescent="0.2">
      <c r="B7" s="506" t="s">
        <v>207</v>
      </c>
      <c r="C7" s="305" t="s">
        <v>14</v>
      </c>
      <c r="D7" s="306">
        <v>779</v>
      </c>
      <c r="E7" s="307">
        <v>5925</v>
      </c>
      <c r="F7" s="307">
        <v>2163</v>
      </c>
      <c r="G7" s="307">
        <v>3720</v>
      </c>
      <c r="H7" s="307">
        <v>125</v>
      </c>
      <c r="I7" s="307">
        <v>0</v>
      </c>
      <c r="J7" s="308">
        <f>SUM(D7:I7)</f>
        <v>12712</v>
      </c>
      <c r="K7" s="292"/>
      <c r="L7" s="292"/>
      <c r="M7" s="292"/>
    </row>
    <row r="8" spans="1:13" x14ac:dyDescent="0.2">
      <c r="B8" s="501"/>
      <c r="C8" s="309" t="s">
        <v>208</v>
      </c>
      <c r="D8" s="310">
        <v>7907</v>
      </c>
      <c r="E8" s="311">
        <v>8631</v>
      </c>
      <c r="F8" s="311">
        <v>12111</v>
      </c>
      <c r="G8" s="311">
        <v>13155</v>
      </c>
      <c r="H8" s="311">
        <v>3757</v>
      </c>
      <c r="I8" s="311">
        <v>18554</v>
      </c>
      <c r="J8" s="312">
        <f>SUM(D8:I8)</f>
        <v>64115</v>
      </c>
      <c r="K8" s="292"/>
      <c r="L8" s="292"/>
      <c r="M8" s="292"/>
    </row>
    <row r="9" spans="1:13" x14ac:dyDescent="0.2">
      <c r="B9" s="501"/>
      <c r="C9" s="309" t="s">
        <v>209</v>
      </c>
      <c r="D9" s="310">
        <v>165</v>
      </c>
      <c r="E9" s="311">
        <v>387</v>
      </c>
      <c r="F9" s="311">
        <v>267</v>
      </c>
      <c r="G9" s="311">
        <v>686</v>
      </c>
      <c r="H9" s="311">
        <v>7</v>
      </c>
      <c r="I9" s="311">
        <v>3100</v>
      </c>
      <c r="J9" s="312">
        <f t="shared" ref="J9:J17" si="0">SUM(D9:I9)</f>
        <v>4612</v>
      </c>
      <c r="K9" s="292"/>
      <c r="L9" s="292"/>
      <c r="M9" s="292"/>
    </row>
    <row r="10" spans="1:13" x14ac:dyDescent="0.2">
      <c r="B10" s="134" t="s">
        <v>81</v>
      </c>
      <c r="C10" s="137"/>
      <c r="D10" s="199">
        <f t="shared" ref="D10:J10" si="1">SUBTOTAL(9,D7:D9)</f>
        <v>8851</v>
      </c>
      <c r="E10" s="199">
        <f t="shared" si="1"/>
        <v>14943</v>
      </c>
      <c r="F10" s="199">
        <f t="shared" si="1"/>
        <v>14541</v>
      </c>
      <c r="G10" s="199">
        <f t="shared" si="1"/>
        <v>17561</v>
      </c>
      <c r="H10" s="199">
        <f t="shared" si="1"/>
        <v>3889</v>
      </c>
      <c r="I10" s="199">
        <f t="shared" si="1"/>
        <v>21654</v>
      </c>
      <c r="J10" s="207">
        <f t="shared" si="1"/>
        <v>81439</v>
      </c>
      <c r="K10" s="292"/>
      <c r="L10" s="292"/>
      <c r="M10" s="292"/>
    </row>
    <row r="11" spans="1:13" x14ac:dyDescent="0.2">
      <c r="B11" s="501" t="s">
        <v>210</v>
      </c>
      <c r="C11" s="309" t="s">
        <v>14</v>
      </c>
      <c r="D11" s="310">
        <v>290</v>
      </c>
      <c r="E11" s="311">
        <v>4</v>
      </c>
      <c r="F11" s="311">
        <v>1482</v>
      </c>
      <c r="G11" s="311">
        <v>0</v>
      </c>
      <c r="H11" s="311">
        <v>25</v>
      </c>
      <c r="I11" s="313">
        <v>1900</v>
      </c>
      <c r="J11" s="312">
        <f t="shared" si="0"/>
        <v>3701</v>
      </c>
      <c r="K11" s="292"/>
      <c r="L11" s="292"/>
      <c r="M11" s="292"/>
    </row>
    <row r="12" spans="1:13" x14ac:dyDescent="0.2">
      <c r="B12" s="501"/>
      <c r="C12" s="309" t="s">
        <v>208</v>
      </c>
      <c r="D12" s="310">
        <v>6801</v>
      </c>
      <c r="E12" s="311">
        <v>14261</v>
      </c>
      <c r="F12" s="311">
        <v>10353</v>
      </c>
      <c r="G12" s="311">
        <v>8649</v>
      </c>
      <c r="H12" s="311">
        <v>2600</v>
      </c>
      <c r="I12" s="313">
        <v>17765</v>
      </c>
      <c r="J12" s="312">
        <f t="shared" si="0"/>
        <v>60429</v>
      </c>
      <c r="K12" s="292"/>
      <c r="L12" s="292"/>
      <c r="M12" s="292"/>
    </row>
    <row r="13" spans="1:13" x14ac:dyDescent="0.2">
      <c r="B13" s="502"/>
      <c r="C13" s="314" t="s">
        <v>209</v>
      </c>
      <c r="D13" s="315">
        <v>2035</v>
      </c>
      <c r="E13" s="316">
        <v>0</v>
      </c>
      <c r="F13" s="316">
        <v>562</v>
      </c>
      <c r="G13" s="316">
        <v>1127</v>
      </c>
      <c r="H13" s="316">
        <v>3</v>
      </c>
      <c r="I13" s="317">
        <v>300</v>
      </c>
      <c r="J13" s="318">
        <f t="shared" si="0"/>
        <v>4027</v>
      </c>
      <c r="K13" s="292"/>
      <c r="L13" s="292"/>
      <c r="M13" s="292"/>
    </row>
    <row r="14" spans="1:13" x14ac:dyDescent="0.2">
      <c r="B14" s="43" t="s">
        <v>81</v>
      </c>
      <c r="C14" s="137"/>
      <c r="D14" s="199">
        <f t="shared" ref="D14:J14" si="2">SUBTOTAL(9,D11:D13)</f>
        <v>9126</v>
      </c>
      <c r="E14" s="199">
        <f t="shared" si="2"/>
        <v>14265</v>
      </c>
      <c r="F14" s="199">
        <f t="shared" si="2"/>
        <v>12397</v>
      </c>
      <c r="G14" s="199">
        <f t="shared" si="2"/>
        <v>9776</v>
      </c>
      <c r="H14" s="199">
        <f t="shared" si="2"/>
        <v>2628</v>
      </c>
      <c r="I14" s="226">
        <f t="shared" si="2"/>
        <v>19965</v>
      </c>
      <c r="J14" s="207">
        <f t="shared" si="2"/>
        <v>68157</v>
      </c>
      <c r="K14" s="292"/>
      <c r="L14" s="292"/>
      <c r="M14" s="292"/>
    </row>
    <row r="15" spans="1:13" x14ac:dyDescent="0.2">
      <c r="B15" s="501">
        <v>2004</v>
      </c>
      <c r="C15" s="309" t="s">
        <v>14</v>
      </c>
      <c r="D15" s="310">
        <v>1090</v>
      </c>
      <c r="E15" s="311">
        <v>8091.4750000000004</v>
      </c>
      <c r="F15" s="311">
        <v>1451.17</v>
      </c>
      <c r="G15" s="311">
        <v>137.16399999999999</v>
      </c>
      <c r="H15" s="311">
        <v>260</v>
      </c>
      <c r="I15" s="313">
        <v>800</v>
      </c>
      <c r="J15" s="312">
        <f t="shared" si="0"/>
        <v>11829.809000000001</v>
      </c>
      <c r="K15" s="292"/>
      <c r="L15" s="292"/>
      <c r="M15" s="292"/>
    </row>
    <row r="16" spans="1:13" x14ac:dyDescent="0.2">
      <c r="B16" s="501"/>
      <c r="C16" s="309" t="s">
        <v>208</v>
      </c>
      <c r="D16" s="310">
        <v>11309.401</v>
      </c>
      <c r="E16" s="311">
        <v>4278.9079999999994</v>
      </c>
      <c r="F16" s="311">
        <v>11871.093000000001</v>
      </c>
      <c r="G16" s="311">
        <v>13268.805</v>
      </c>
      <c r="H16" s="311">
        <v>4283.5509999999995</v>
      </c>
      <c r="I16" s="313">
        <v>31179.759999999998</v>
      </c>
      <c r="J16" s="312">
        <f t="shared" si="0"/>
        <v>76191.517999999996</v>
      </c>
      <c r="K16" s="292"/>
      <c r="L16" s="292"/>
      <c r="M16" s="292"/>
    </row>
    <row r="17" spans="2:13" x14ac:dyDescent="0.2">
      <c r="B17" s="501"/>
      <c r="C17" s="309" t="s">
        <v>209</v>
      </c>
      <c r="D17" s="310">
        <v>20</v>
      </c>
      <c r="E17" s="311">
        <v>235.86500000000001</v>
      </c>
      <c r="F17" s="311">
        <v>215</v>
      </c>
      <c r="G17" s="311">
        <v>311.49299999999999</v>
      </c>
      <c r="H17" s="311">
        <v>0</v>
      </c>
      <c r="I17" s="313">
        <v>0</v>
      </c>
      <c r="J17" s="312">
        <f t="shared" si="0"/>
        <v>782.35799999999995</v>
      </c>
      <c r="K17" s="292"/>
      <c r="L17" s="292"/>
      <c r="M17" s="292"/>
    </row>
    <row r="18" spans="2:13" x14ac:dyDescent="0.2">
      <c r="B18" s="43" t="s">
        <v>81</v>
      </c>
      <c r="C18" s="137"/>
      <c r="D18" s="199">
        <f t="shared" ref="D18:J18" si="3">SUBTOTAL(9,D15:D17)</f>
        <v>12419.401</v>
      </c>
      <c r="E18" s="199">
        <f t="shared" si="3"/>
        <v>12606.248</v>
      </c>
      <c r="F18" s="199">
        <f t="shared" si="3"/>
        <v>13537.263000000001</v>
      </c>
      <c r="G18" s="199">
        <f t="shared" si="3"/>
        <v>13717.462000000001</v>
      </c>
      <c r="H18" s="199">
        <f t="shared" si="3"/>
        <v>4543.5509999999995</v>
      </c>
      <c r="I18" s="199">
        <f t="shared" si="3"/>
        <v>31979.759999999998</v>
      </c>
      <c r="J18" s="207">
        <f t="shared" si="3"/>
        <v>88803.684999999983</v>
      </c>
      <c r="K18" s="292"/>
      <c r="L18" s="292"/>
      <c r="M18" s="292"/>
    </row>
    <row r="19" spans="2:13" x14ac:dyDescent="0.2">
      <c r="B19" s="507">
        <v>2005</v>
      </c>
      <c r="C19" s="309" t="s">
        <v>14</v>
      </c>
      <c r="D19" s="311">
        <v>1000</v>
      </c>
      <c r="E19" s="311">
        <v>7807.8670000000002</v>
      </c>
      <c r="F19" s="311">
        <v>2679.17</v>
      </c>
      <c r="G19" s="311">
        <v>52.134</v>
      </c>
      <c r="H19" s="311">
        <v>160</v>
      </c>
      <c r="I19" s="311">
        <v>600</v>
      </c>
      <c r="J19" s="312">
        <f>SUM(D19:I19)</f>
        <v>12299.171</v>
      </c>
      <c r="K19" s="319"/>
      <c r="L19" s="292"/>
      <c r="M19" s="292"/>
    </row>
    <row r="20" spans="2:13" x14ac:dyDescent="0.2">
      <c r="B20" s="507"/>
      <c r="C20" s="309" t="s">
        <v>208</v>
      </c>
      <c r="D20" s="311">
        <v>6413.2190000000001</v>
      </c>
      <c r="E20" s="311">
        <v>6075.0339999999997</v>
      </c>
      <c r="F20" s="311">
        <v>17799.748</v>
      </c>
      <c r="G20" s="311">
        <v>11793.946</v>
      </c>
      <c r="H20" s="311">
        <v>3058.7</v>
      </c>
      <c r="I20" s="311">
        <v>29687.307000000001</v>
      </c>
      <c r="J20" s="312">
        <f>SUM(D20:I20)</f>
        <v>74827.953999999998</v>
      </c>
      <c r="K20" s="292"/>
      <c r="L20" s="292"/>
      <c r="M20" s="292"/>
    </row>
    <row r="21" spans="2:13" x14ac:dyDescent="0.2">
      <c r="B21" s="508"/>
      <c r="C21" s="309" t="s">
        <v>209</v>
      </c>
      <c r="D21" s="311">
        <v>5289</v>
      </c>
      <c r="E21" s="311">
        <v>56.426000000000002</v>
      </c>
      <c r="F21" s="311">
        <v>227.35</v>
      </c>
      <c r="G21" s="311">
        <v>200.32300000000001</v>
      </c>
      <c r="H21" s="311"/>
      <c r="I21" s="311">
        <v>530</v>
      </c>
      <c r="J21" s="312">
        <f>SUM(D21:I21)</f>
        <v>6303.0990000000011</v>
      </c>
      <c r="K21" s="292"/>
      <c r="L21" s="292"/>
      <c r="M21" s="292"/>
    </row>
    <row r="22" spans="2:13" x14ac:dyDescent="0.2">
      <c r="B22" s="43" t="s">
        <v>81</v>
      </c>
      <c r="C22" s="137"/>
      <c r="D22" s="199">
        <f t="shared" ref="D22:J22" si="4">SUBTOTAL(9,D19:D21)</f>
        <v>12702.219000000001</v>
      </c>
      <c r="E22" s="199">
        <f t="shared" si="4"/>
        <v>13939.326999999999</v>
      </c>
      <c r="F22" s="199">
        <f t="shared" si="4"/>
        <v>20706.267999999996</v>
      </c>
      <c r="G22" s="199">
        <f t="shared" si="4"/>
        <v>12046.403</v>
      </c>
      <c r="H22" s="199">
        <f t="shared" si="4"/>
        <v>3218.7</v>
      </c>
      <c r="I22" s="199">
        <f t="shared" si="4"/>
        <v>30817.307000000001</v>
      </c>
      <c r="J22" s="207">
        <f t="shared" si="4"/>
        <v>93430.224000000002</v>
      </c>
      <c r="K22" s="292"/>
      <c r="L22" s="292"/>
      <c r="M22" s="292"/>
    </row>
    <row r="23" spans="2:13" x14ac:dyDescent="0.2">
      <c r="B23" s="501">
        <v>2006</v>
      </c>
      <c r="C23" s="309" t="s">
        <v>14</v>
      </c>
      <c r="D23" s="311">
        <v>12400</v>
      </c>
      <c r="E23" s="311">
        <v>1371.6110000000001</v>
      </c>
      <c r="F23" s="311">
        <v>6690.8559999999998</v>
      </c>
      <c r="G23" s="311">
        <v>150</v>
      </c>
      <c r="H23" s="311">
        <v>160</v>
      </c>
      <c r="I23" s="503" t="s">
        <v>211</v>
      </c>
      <c r="J23" s="312">
        <f>SUM(D23:I23)</f>
        <v>20772.467000000001</v>
      </c>
      <c r="K23" s="212"/>
      <c r="L23" s="292"/>
      <c r="M23" s="292"/>
    </row>
    <row r="24" spans="2:13" x14ac:dyDescent="0.2">
      <c r="B24" s="501"/>
      <c r="C24" s="309" t="s">
        <v>208</v>
      </c>
      <c r="D24" s="311">
        <v>29476.625</v>
      </c>
      <c r="E24" s="311">
        <v>5126.0640000000003</v>
      </c>
      <c r="F24" s="311">
        <f>16064.692+60</f>
        <v>16124.691999999999</v>
      </c>
      <c r="G24" s="311">
        <v>13205.433999999999</v>
      </c>
      <c r="H24" s="311">
        <v>6328.9089999999997</v>
      </c>
      <c r="I24" s="504"/>
      <c r="J24" s="312">
        <f>SUM(D24:I24)</f>
        <v>70261.723999999987</v>
      </c>
      <c r="K24" s="212"/>
      <c r="L24" s="292"/>
      <c r="M24" s="292"/>
    </row>
    <row r="25" spans="2:13" x14ac:dyDescent="0.2">
      <c r="B25" s="502"/>
      <c r="C25" s="309" t="s">
        <v>209</v>
      </c>
      <c r="D25" s="311">
        <v>5800</v>
      </c>
      <c r="E25" s="311">
        <v>11.506</v>
      </c>
      <c r="F25" s="311">
        <v>579.75</v>
      </c>
      <c r="G25" s="311">
        <v>189.75800000000001</v>
      </c>
      <c r="H25" s="311">
        <v>0</v>
      </c>
      <c r="I25" s="505"/>
      <c r="J25" s="312">
        <f>SUM(D25:I25)</f>
        <v>6581.0140000000001</v>
      </c>
      <c r="K25" s="212"/>
      <c r="L25" s="292"/>
      <c r="M25" s="292"/>
    </row>
    <row r="26" spans="2:13" x14ac:dyDescent="0.2">
      <c r="B26" s="43" t="s">
        <v>81</v>
      </c>
      <c r="C26" s="137"/>
      <c r="D26" s="199">
        <f t="shared" ref="D26:J26" si="5">SUBTOTAL(9,D23:D25)</f>
        <v>47676.625</v>
      </c>
      <c r="E26" s="199">
        <f t="shared" si="5"/>
        <v>6509.1810000000005</v>
      </c>
      <c r="F26" s="199">
        <f t="shared" si="5"/>
        <v>23395.297999999999</v>
      </c>
      <c r="G26" s="199">
        <f t="shared" si="5"/>
        <v>13545.191999999999</v>
      </c>
      <c r="H26" s="199">
        <f t="shared" si="5"/>
        <v>6488.9089999999997</v>
      </c>
      <c r="I26" s="199"/>
      <c r="J26" s="207">
        <f t="shared" si="5"/>
        <v>97615.204999999987</v>
      </c>
      <c r="K26" s="212"/>
      <c r="L26" s="292"/>
      <c r="M26" s="292"/>
    </row>
    <row r="27" spans="2:13" x14ac:dyDescent="0.2">
      <c r="B27" s="501">
        <v>2007</v>
      </c>
      <c r="C27" s="309" t="s">
        <v>14</v>
      </c>
      <c r="D27" s="311">
        <v>10245</v>
      </c>
      <c r="E27" s="311">
        <v>851</v>
      </c>
      <c r="F27" s="311">
        <v>2730</v>
      </c>
      <c r="G27" s="311">
        <v>50</v>
      </c>
      <c r="H27" s="311">
        <v>5</v>
      </c>
      <c r="I27" s="503" t="s">
        <v>211</v>
      </c>
      <c r="J27" s="312">
        <f>SUM(D27:I27)</f>
        <v>13881</v>
      </c>
      <c r="K27" s="292"/>
      <c r="L27" s="292"/>
      <c r="M27" s="292"/>
    </row>
    <row r="28" spans="2:13" ht="12.75" customHeight="1" x14ac:dyDescent="0.2">
      <c r="B28" s="501"/>
      <c r="C28" s="309" t="s">
        <v>208</v>
      </c>
      <c r="D28" s="311">
        <v>20588.505000000001</v>
      </c>
      <c r="E28" s="311">
        <v>3352.4090000000001</v>
      </c>
      <c r="F28" s="311">
        <f>14910.113+60</f>
        <v>14970.112999999999</v>
      </c>
      <c r="G28" s="311">
        <v>13807.978999999999</v>
      </c>
      <c r="H28" s="311">
        <v>5392.6170000000002</v>
      </c>
      <c r="I28" s="504"/>
      <c r="J28" s="312">
        <f>SUM(D28:I28)</f>
        <v>58111.623</v>
      </c>
      <c r="K28" s="292"/>
      <c r="L28" s="292"/>
      <c r="M28" s="292"/>
    </row>
    <row r="29" spans="2:13" x14ac:dyDescent="0.2">
      <c r="B29" s="502"/>
      <c r="C29" s="309" t="s">
        <v>209</v>
      </c>
      <c r="D29" s="311">
        <v>8260.098</v>
      </c>
      <c r="E29" s="311">
        <v>11.48662</v>
      </c>
      <c r="F29" s="311">
        <v>2044.3</v>
      </c>
      <c r="G29" s="311">
        <v>425.3</v>
      </c>
      <c r="H29" s="311">
        <v>0</v>
      </c>
      <c r="I29" s="505"/>
      <c r="J29" s="312">
        <f>SUM(D29:I29)</f>
        <v>10741.184619999998</v>
      </c>
      <c r="K29" s="292"/>
      <c r="L29" s="292"/>
      <c r="M29" s="292"/>
    </row>
    <row r="30" spans="2:13" x14ac:dyDescent="0.2">
      <c r="B30" s="43" t="s">
        <v>81</v>
      </c>
      <c r="C30" s="137"/>
      <c r="D30" s="199">
        <f>SUBTOTAL(9,D27:D29)</f>
        <v>39093.603000000003</v>
      </c>
      <c r="E30" s="199">
        <f>SUBTOTAL(9,E27:E29)</f>
        <v>4214.8956199999993</v>
      </c>
      <c r="F30" s="199">
        <f>SUBTOTAL(9,F27:F29)</f>
        <v>19744.412999999997</v>
      </c>
      <c r="G30" s="199">
        <f>SUBTOTAL(9,G27:G29)</f>
        <v>14283.278999999999</v>
      </c>
      <c r="H30" s="199">
        <f>SUBTOTAL(9,H27:H29)</f>
        <v>5397.6170000000002</v>
      </c>
      <c r="I30" s="199"/>
      <c r="J30" s="207">
        <f>SUBTOTAL(9,J27:J29)</f>
        <v>82733.807619999992</v>
      </c>
      <c r="K30" s="292"/>
      <c r="L30" s="292"/>
      <c r="M30" s="292"/>
    </row>
    <row r="31" spans="2:13" x14ac:dyDescent="0.2">
      <c r="B31" s="501">
        <v>2008</v>
      </c>
      <c r="C31" s="309" t="s">
        <v>14</v>
      </c>
      <c r="D31" s="320">
        <v>10080</v>
      </c>
      <c r="E31" s="321">
        <v>1358</v>
      </c>
      <c r="F31" s="321">
        <v>2034.7139999999999</v>
      </c>
      <c r="G31" s="321">
        <v>0</v>
      </c>
      <c r="H31" s="321">
        <v>5</v>
      </c>
      <c r="I31" s="503" t="s">
        <v>211</v>
      </c>
      <c r="J31" s="312">
        <f>SUM(D31:I31)</f>
        <v>13477.714</v>
      </c>
      <c r="K31" s="292"/>
      <c r="L31" s="292"/>
      <c r="M31" s="292"/>
    </row>
    <row r="32" spans="2:13" x14ac:dyDescent="0.2">
      <c r="B32" s="501"/>
      <c r="C32" s="309" t="s">
        <v>208</v>
      </c>
      <c r="D32" s="322">
        <v>18144.608</v>
      </c>
      <c r="E32" s="73">
        <v>4621.7740000000003</v>
      </c>
      <c r="F32" s="73">
        <v>14753.716</v>
      </c>
      <c r="G32" s="73">
        <v>13079.984</v>
      </c>
      <c r="H32" s="73">
        <v>6028.7</v>
      </c>
      <c r="I32" s="504"/>
      <c r="J32" s="312">
        <f>SUM(D32:I32)</f>
        <v>56628.781999999992</v>
      </c>
      <c r="K32" s="292"/>
      <c r="L32" s="292"/>
      <c r="M32" s="292"/>
    </row>
    <row r="33" spans="2:13" x14ac:dyDescent="0.2">
      <c r="B33" s="502"/>
      <c r="C33" s="309" t="s">
        <v>209</v>
      </c>
      <c r="D33" s="322">
        <v>2700.6309999999999</v>
      </c>
      <c r="E33" s="73">
        <v>0</v>
      </c>
      <c r="F33" s="73">
        <v>1650</v>
      </c>
      <c r="G33" s="73">
        <v>380</v>
      </c>
      <c r="H33" s="215">
        <v>0</v>
      </c>
      <c r="I33" s="505"/>
      <c r="J33" s="312">
        <f>SUM(D33:I33)</f>
        <v>4730.6309999999994</v>
      </c>
      <c r="K33" s="292"/>
      <c r="L33" s="292"/>
      <c r="M33" s="292"/>
    </row>
    <row r="34" spans="2:13" x14ac:dyDescent="0.2">
      <c r="B34" s="43" t="s">
        <v>81</v>
      </c>
      <c r="C34" s="137"/>
      <c r="D34" s="199">
        <f>SUBTOTAL(9,D31:D33)</f>
        <v>30925.239000000001</v>
      </c>
      <c r="E34" s="199">
        <f>SUBTOTAL(9,E31:E33)</f>
        <v>5979.7740000000003</v>
      </c>
      <c r="F34" s="199">
        <f>SUBTOTAL(9,F31:F33)</f>
        <v>18438.43</v>
      </c>
      <c r="G34" s="199">
        <f>SUBTOTAL(9,G31:G33)</f>
        <v>13459.984</v>
      </c>
      <c r="H34" s="199">
        <f>SUBTOTAL(9,H31:H33)</f>
        <v>6033.7</v>
      </c>
      <c r="I34" s="199"/>
      <c r="J34" s="207">
        <f>SUBTOTAL(9,J31:J33)</f>
        <v>74837.126999999979</v>
      </c>
      <c r="K34" s="292"/>
      <c r="L34" s="292"/>
      <c r="M34" s="292"/>
    </row>
    <row r="35" spans="2:13" x14ac:dyDescent="0.2">
      <c r="B35" s="501">
        <v>2009</v>
      </c>
      <c r="C35" s="309" t="s">
        <v>14</v>
      </c>
      <c r="D35" s="320">
        <v>10000</v>
      </c>
      <c r="E35" s="321">
        <v>6158.5990000000002</v>
      </c>
      <c r="F35" s="321">
        <v>2391.9560000000001</v>
      </c>
      <c r="G35" s="321">
        <v>270</v>
      </c>
      <c r="H35" s="321">
        <v>5</v>
      </c>
      <c r="I35" s="503" t="s">
        <v>211</v>
      </c>
      <c r="J35" s="312">
        <f>SUM(D35:I35)</f>
        <v>18825.555</v>
      </c>
      <c r="K35" s="292"/>
      <c r="L35" s="292"/>
      <c r="M35" s="292"/>
    </row>
    <row r="36" spans="2:13" x14ac:dyDescent="0.2">
      <c r="B36" s="501"/>
      <c r="C36" s="309" t="s">
        <v>208</v>
      </c>
      <c r="D36" s="322">
        <v>19374.985000000001</v>
      </c>
      <c r="E36" s="73">
        <v>5583.1009999999997</v>
      </c>
      <c r="F36" s="73">
        <v>14569.181</v>
      </c>
      <c r="G36" s="73">
        <v>12038.315000000001</v>
      </c>
      <c r="H36" s="73">
        <v>4390.2209999999995</v>
      </c>
      <c r="I36" s="504"/>
      <c r="J36" s="312">
        <f>SUM(D36:I36)</f>
        <v>55955.803</v>
      </c>
      <c r="K36" s="292"/>
      <c r="L36" s="292"/>
      <c r="M36" s="292"/>
    </row>
    <row r="37" spans="2:13" x14ac:dyDescent="0.2">
      <c r="B37" s="502"/>
      <c r="C37" s="309" t="s">
        <v>209</v>
      </c>
      <c r="D37" s="322">
        <v>2603.4430000000002</v>
      </c>
      <c r="E37" s="73">
        <v>0</v>
      </c>
      <c r="F37" s="73">
        <v>750</v>
      </c>
      <c r="G37" s="73">
        <v>380</v>
      </c>
      <c r="H37" s="215">
        <v>0</v>
      </c>
      <c r="I37" s="505"/>
      <c r="J37" s="312">
        <f>SUM(D37:I37)</f>
        <v>3733.4430000000002</v>
      </c>
      <c r="K37" s="292"/>
      <c r="L37" s="292"/>
      <c r="M37" s="292"/>
    </row>
    <row r="38" spans="2:13" x14ac:dyDescent="0.2">
      <c r="B38" s="43" t="s">
        <v>81</v>
      </c>
      <c r="C38" s="137"/>
      <c r="D38" s="199">
        <f>SUBTOTAL(9,D35:D37)</f>
        <v>31978.428</v>
      </c>
      <c r="E38" s="199">
        <f>SUBTOTAL(9,E35:E37)</f>
        <v>11741.7</v>
      </c>
      <c r="F38" s="199">
        <f>SUBTOTAL(9,F35:F37)</f>
        <v>17711.137000000002</v>
      </c>
      <c r="G38" s="199">
        <f>SUBTOTAL(9,G35:G37)</f>
        <v>12688.315000000001</v>
      </c>
      <c r="H38" s="199">
        <f>SUBTOTAL(9,H35:H37)</f>
        <v>4395.2209999999995</v>
      </c>
      <c r="I38" s="199"/>
      <c r="J38" s="207">
        <f>SUBTOTAL(9,J35:J37)</f>
        <v>78514.801000000007</v>
      </c>
      <c r="K38" s="292"/>
      <c r="L38" s="292"/>
      <c r="M38" s="292"/>
    </row>
    <row r="39" spans="2:13" x14ac:dyDescent="0.2">
      <c r="B39" s="501">
        <v>2010</v>
      </c>
      <c r="C39" s="309" t="s">
        <v>14</v>
      </c>
      <c r="D39" s="320">
        <v>10000</v>
      </c>
      <c r="E39" s="321">
        <v>1281.451</v>
      </c>
      <c r="F39" s="321">
        <v>2503.2829999999999</v>
      </c>
      <c r="G39" s="321">
        <v>244.25800000000001</v>
      </c>
      <c r="H39" s="321">
        <v>0</v>
      </c>
      <c r="I39" s="503" t="s">
        <v>211</v>
      </c>
      <c r="J39" s="312">
        <f>SUM(D39:I39)</f>
        <v>14028.992</v>
      </c>
      <c r="K39" s="292"/>
      <c r="L39" s="292"/>
      <c r="M39" s="292"/>
    </row>
    <row r="40" spans="2:13" x14ac:dyDescent="0.2">
      <c r="B40" s="501"/>
      <c r="C40" s="309" t="s">
        <v>208</v>
      </c>
      <c r="D40" s="322">
        <v>19726.22</v>
      </c>
      <c r="E40" s="73">
        <v>5978.2650000000003</v>
      </c>
      <c r="F40" s="73">
        <v>13830.991</v>
      </c>
      <c r="G40" s="73">
        <v>11158.304</v>
      </c>
      <c r="H40" s="73">
        <v>4358.2179999999998</v>
      </c>
      <c r="I40" s="504"/>
      <c r="J40" s="312">
        <f>SUM(D40:I40)</f>
        <v>55051.998</v>
      </c>
      <c r="K40" s="292"/>
      <c r="L40" s="292"/>
      <c r="M40" s="292"/>
    </row>
    <row r="41" spans="2:13" x14ac:dyDescent="0.2">
      <c r="B41" s="502"/>
      <c r="C41" s="309" t="s">
        <v>209</v>
      </c>
      <c r="D41" s="322">
        <v>1815.075</v>
      </c>
      <c r="E41" s="73">
        <v>0</v>
      </c>
      <c r="F41" s="73">
        <v>1600</v>
      </c>
      <c r="G41" s="73">
        <v>170</v>
      </c>
      <c r="H41" s="215">
        <v>0</v>
      </c>
      <c r="I41" s="505"/>
      <c r="J41" s="312">
        <f>SUM(D41:I41)</f>
        <v>3585.0749999999998</v>
      </c>
      <c r="K41" s="292"/>
      <c r="L41" s="292"/>
      <c r="M41" s="292"/>
    </row>
    <row r="42" spans="2:13" x14ac:dyDescent="0.2">
      <c r="B42" s="43" t="s">
        <v>81</v>
      </c>
      <c r="C42" s="137"/>
      <c r="D42" s="199">
        <f>SUBTOTAL(9,D39:D41)</f>
        <v>31541.295000000002</v>
      </c>
      <c r="E42" s="199">
        <f>SUBTOTAL(9,E39:E41)</f>
        <v>7259.7160000000003</v>
      </c>
      <c r="F42" s="199">
        <f>SUBTOTAL(9,F39:F41)</f>
        <v>17934.273999999998</v>
      </c>
      <c r="G42" s="199">
        <f>SUBTOTAL(9,G39:G41)</f>
        <v>11572.562</v>
      </c>
      <c r="H42" s="199">
        <f>SUBTOTAL(9,H39:H41)</f>
        <v>4358.2179999999998</v>
      </c>
      <c r="I42" s="199"/>
      <c r="J42" s="207">
        <f>SUBTOTAL(9,J39:J41)</f>
        <v>72666.065000000002</v>
      </c>
      <c r="K42" s="292"/>
      <c r="L42" s="292"/>
      <c r="M42" s="292"/>
    </row>
    <row r="43" spans="2:13" x14ac:dyDescent="0.2">
      <c r="B43" s="501">
        <v>2011</v>
      </c>
      <c r="C43" s="309" t="s">
        <v>14</v>
      </c>
      <c r="D43" s="320">
        <v>10000</v>
      </c>
      <c r="E43" s="321">
        <v>799.68499999999995</v>
      </c>
      <c r="F43" s="321">
        <v>2771.9610000000002</v>
      </c>
      <c r="G43" s="321">
        <v>313.24099999999999</v>
      </c>
      <c r="H43" s="321">
        <v>0</v>
      </c>
      <c r="I43" s="503" t="s">
        <v>211</v>
      </c>
      <c r="J43" s="312">
        <f>SUM(D43:I43)</f>
        <v>13884.887000000001</v>
      </c>
      <c r="K43" s="292"/>
      <c r="L43" s="292"/>
      <c r="M43" s="292"/>
    </row>
    <row r="44" spans="2:13" x14ac:dyDescent="0.2">
      <c r="B44" s="501"/>
      <c r="C44" s="309" t="s">
        <v>208</v>
      </c>
      <c r="D44" s="322">
        <v>20994.756000000001</v>
      </c>
      <c r="E44" s="73">
        <v>6499.973</v>
      </c>
      <c r="F44" s="73">
        <v>11824.804999999998</v>
      </c>
      <c r="G44" s="73">
        <v>10504.878000000001</v>
      </c>
      <c r="H44" s="73">
        <v>4230.5619999999999</v>
      </c>
      <c r="I44" s="504"/>
      <c r="J44" s="312">
        <f>SUM(D44:I44)</f>
        <v>54054.973999999995</v>
      </c>
      <c r="K44" s="292"/>
      <c r="L44" s="292"/>
      <c r="M44" s="292"/>
    </row>
    <row r="45" spans="2:13" x14ac:dyDescent="0.2">
      <c r="B45" s="502"/>
      <c r="C45" s="309" t="s">
        <v>209</v>
      </c>
      <c r="D45" s="322">
        <v>1866.135</v>
      </c>
      <c r="E45" s="73">
        <v>0</v>
      </c>
      <c r="F45" s="73">
        <v>1600</v>
      </c>
      <c r="G45" s="73">
        <v>170</v>
      </c>
      <c r="H45" s="215">
        <v>0</v>
      </c>
      <c r="I45" s="505"/>
      <c r="J45" s="312">
        <f>SUM(D45:I45)</f>
        <v>3636.1350000000002</v>
      </c>
      <c r="K45" s="292"/>
      <c r="L45" s="292"/>
      <c r="M45" s="292"/>
    </row>
    <row r="46" spans="2:13" x14ac:dyDescent="0.2">
      <c r="B46" s="43" t="s">
        <v>81</v>
      </c>
      <c r="C46" s="137"/>
      <c r="D46" s="199">
        <f>SUBTOTAL(9,D43:D45)</f>
        <v>32860.891000000003</v>
      </c>
      <c r="E46" s="199">
        <f>SUBTOTAL(9,E43:E45)</f>
        <v>7299.6579999999994</v>
      </c>
      <c r="F46" s="199">
        <f>SUBTOTAL(9,F43:F45)</f>
        <v>16196.766</v>
      </c>
      <c r="G46" s="199">
        <f>SUBTOTAL(9,G43:G45)</f>
        <v>10988.119000000001</v>
      </c>
      <c r="H46" s="199">
        <f>SUBTOTAL(9,H43:H45)</f>
        <v>4230.5619999999999</v>
      </c>
      <c r="I46" s="199"/>
      <c r="J46" s="207">
        <f>SUBTOTAL(9,J43:J45)</f>
        <v>71575.995999999985</v>
      </c>
      <c r="K46" s="292"/>
      <c r="L46" s="292"/>
      <c r="M46" s="292"/>
    </row>
    <row r="47" spans="2:13" x14ac:dyDescent="0.2">
      <c r="B47" s="501">
        <v>2012</v>
      </c>
      <c r="C47" s="309" t="s">
        <v>14</v>
      </c>
      <c r="D47" s="323">
        <v>10000</v>
      </c>
      <c r="E47" s="324">
        <v>786.22299999999996</v>
      </c>
      <c r="F47" s="324">
        <v>2944.3809999999999</v>
      </c>
      <c r="G47" s="324">
        <v>150</v>
      </c>
      <c r="H47" s="73">
        <v>0</v>
      </c>
      <c r="I47" s="503" t="s">
        <v>211</v>
      </c>
      <c r="J47" s="312">
        <f>SUM(D47:I47)</f>
        <v>13880.603999999999</v>
      </c>
      <c r="K47" s="292"/>
      <c r="L47" s="292"/>
      <c r="M47" s="292"/>
    </row>
    <row r="48" spans="2:13" x14ac:dyDescent="0.2">
      <c r="B48" s="501"/>
      <c r="C48" s="309" t="s">
        <v>208</v>
      </c>
      <c r="D48" s="325">
        <v>18816.999000000003</v>
      </c>
      <c r="E48" s="71">
        <v>3604.087</v>
      </c>
      <c r="F48" s="71">
        <v>11236.194000000001</v>
      </c>
      <c r="G48" s="71">
        <v>10058.428</v>
      </c>
      <c r="H48" s="71">
        <v>4082.5619999999999</v>
      </c>
      <c r="I48" s="504"/>
      <c r="J48" s="312">
        <f>SUM(D48:I48)</f>
        <v>47798.270000000004</v>
      </c>
      <c r="K48" s="292"/>
      <c r="L48" s="292"/>
      <c r="M48" s="292"/>
    </row>
    <row r="49" spans="2:13" x14ac:dyDescent="0.2">
      <c r="B49" s="502"/>
      <c r="C49" s="309" t="s">
        <v>209</v>
      </c>
      <c r="D49" s="325">
        <v>1724.625</v>
      </c>
      <c r="E49" s="73">
        <v>0</v>
      </c>
      <c r="F49" s="71">
        <v>1600</v>
      </c>
      <c r="G49" s="71">
        <v>150</v>
      </c>
      <c r="H49" s="73">
        <v>0</v>
      </c>
      <c r="I49" s="505"/>
      <c r="J49" s="312">
        <f>SUM(D49:I49)</f>
        <v>3474.625</v>
      </c>
      <c r="K49" s="292"/>
      <c r="L49" s="292"/>
      <c r="M49" s="292"/>
    </row>
    <row r="50" spans="2:13" x14ac:dyDescent="0.2">
      <c r="B50" s="43" t="s">
        <v>81</v>
      </c>
      <c r="C50" s="137"/>
      <c r="D50" s="429">
        <f>SUBTOTAL(9,D47:D49)</f>
        <v>30541.624000000003</v>
      </c>
      <c r="E50" s="429">
        <f>SUBTOTAL(9,E47:E49)</f>
        <v>4390.3099999999995</v>
      </c>
      <c r="F50" s="429">
        <f>SUBTOTAL(9,F47:F49)</f>
        <v>15780.575000000001</v>
      </c>
      <c r="G50" s="429">
        <f>SUBTOTAL(9,G47:G49)</f>
        <v>10358.428</v>
      </c>
      <c r="H50" s="429">
        <f>SUBTOTAL(9,H47:H49)</f>
        <v>4082.5619999999999</v>
      </c>
      <c r="I50" s="199"/>
      <c r="J50" s="207">
        <f>SUBTOTAL(9,J47:J49)</f>
        <v>65153.499000000003</v>
      </c>
      <c r="K50" s="292"/>
      <c r="L50" s="292"/>
      <c r="M50" s="292"/>
    </row>
    <row r="51" spans="2:13" x14ac:dyDescent="0.2">
      <c r="B51" s="501">
        <v>2013</v>
      </c>
      <c r="C51" s="309" t="s">
        <v>14</v>
      </c>
      <c r="D51" s="323">
        <v>10000</v>
      </c>
      <c r="E51" s="324">
        <v>770.23900000000003</v>
      </c>
      <c r="F51" s="324">
        <v>2611.2510000000002</v>
      </c>
      <c r="G51" s="324">
        <v>1297.636</v>
      </c>
      <c r="H51" s="73">
        <v>0</v>
      </c>
      <c r="I51" s="503" t="s">
        <v>211</v>
      </c>
      <c r="J51" s="312">
        <f>SUM(D51:I51)</f>
        <v>14679.126</v>
      </c>
      <c r="K51" s="292"/>
      <c r="L51" s="292"/>
      <c r="M51" s="292"/>
    </row>
    <row r="52" spans="2:13" x14ac:dyDescent="0.2">
      <c r="B52" s="501"/>
      <c r="C52" s="309" t="s">
        <v>208</v>
      </c>
      <c r="D52" s="325">
        <v>17138.175999999999</v>
      </c>
      <c r="E52" s="71">
        <v>4474.4750000000004</v>
      </c>
      <c r="F52" s="71">
        <v>10069.052</v>
      </c>
      <c r="G52" s="71">
        <v>9598.1649999999991</v>
      </c>
      <c r="H52" s="71">
        <v>3590.5330000000004</v>
      </c>
      <c r="I52" s="504"/>
      <c r="J52" s="312">
        <f>SUM(D52:I52)</f>
        <v>44870.400999999998</v>
      </c>
      <c r="K52" s="292"/>
      <c r="L52" s="292"/>
      <c r="M52" s="292"/>
    </row>
    <row r="53" spans="2:13" x14ac:dyDescent="0.2">
      <c r="B53" s="502"/>
      <c r="C53" s="309" t="s">
        <v>209</v>
      </c>
      <c r="D53" s="325">
        <v>1672.1110000000001</v>
      </c>
      <c r="E53" s="73">
        <v>0</v>
      </c>
      <c r="F53" s="71">
        <v>1600</v>
      </c>
      <c r="G53" s="71">
        <v>150</v>
      </c>
      <c r="H53" s="73">
        <v>0</v>
      </c>
      <c r="I53" s="505"/>
      <c r="J53" s="312">
        <f>SUM(D53:I53)</f>
        <v>3422.1109999999999</v>
      </c>
      <c r="K53" s="292"/>
      <c r="L53" s="292"/>
      <c r="M53" s="292"/>
    </row>
    <row r="54" spans="2:13" x14ac:dyDescent="0.2">
      <c r="B54" s="43" t="s">
        <v>81</v>
      </c>
      <c r="C54" s="137"/>
      <c r="D54" s="429">
        <f>SUBTOTAL(9,D51:D53)</f>
        <v>28810.287</v>
      </c>
      <c r="E54" s="429">
        <f>SUBTOTAL(9,E51:E53)</f>
        <v>5244.7139999999999</v>
      </c>
      <c r="F54" s="429">
        <f>SUBTOTAL(9,F51:F53)</f>
        <v>14280.303</v>
      </c>
      <c r="G54" s="429">
        <f>SUBTOTAL(9,G51:G53)</f>
        <v>11045.800999999999</v>
      </c>
      <c r="H54" s="429">
        <f>SUBTOTAL(9,H51:H53)</f>
        <v>3590.5330000000004</v>
      </c>
      <c r="I54" s="199"/>
      <c r="J54" s="207">
        <f>SUBTOTAL(9,J51:J53)</f>
        <v>62971.637999999999</v>
      </c>
      <c r="K54" s="292"/>
      <c r="L54" s="292"/>
      <c r="M54" s="292"/>
    </row>
    <row r="55" spans="2:13" x14ac:dyDescent="0.2">
      <c r="B55" s="501">
        <v>2014</v>
      </c>
      <c r="C55" s="309" t="s">
        <v>14</v>
      </c>
      <c r="D55" s="326">
        <v>1400</v>
      </c>
      <c r="E55" s="71">
        <v>769</v>
      </c>
      <c r="F55" s="71">
        <v>3741.627</v>
      </c>
      <c r="G55" s="71">
        <v>1188.636</v>
      </c>
      <c r="H55" s="71">
        <v>1176.7619999999999</v>
      </c>
      <c r="I55" s="503" t="s">
        <v>211</v>
      </c>
      <c r="J55" s="312">
        <f>SUM(D55:I55)</f>
        <v>8276.0250000000015</v>
      </c>
      <c r="K55" s="292"/>
      <c r="L55" s="292"/>
      <c r="M55" s="292"/>
    </row>
    <row r="56" spans="2:13" x14ac:dyDescent="0.2">
      <c r="B56" s="501"/>
      <c r="C56" s="309" t="s">
        <v>208</v>
      </c>
      <c r="D56" s="71">
        <v>17050.033000000003</v>
      </c>
      <c r="E56" s="71">
        <v>4571.6370000000006</v>
      </c>
      <c r="F56" s="71">
        <v>9722.237000000001</v>
      </c>
      <c r="G56" s="71">
        <v>9196.1539999999986</v>
      </c>
      <c r="H56" s="71">
        <v>3345.4250000000002</v>
      </c>
      <c r="I56" s="504"/>
      <c r="J56" s="312">
        <f>SUM(D56:I56)</f>
        <v>43885.486000000004</v>
      </c>
      <c r="K56" s="292"/>
      <c r="L56" s="292"/>
      <c r="M56" s="292"/>
    </row>
    <row r="57" spans="2:13" x14ac:dyDescent="0.2">
      <c r="B57" s="502"/>
      <c r="C57" s="309" t="s">
        <v>209</v>
      </c>
      <c r="D57" s="71">
        <v>1612.1690000000001</v>
      </c>
      <c r="E57" s="73">
        <v>0</v>
      </c>
      <c r="F57" s="71">
        <v>1600</v>
      </c>
      <c r="G57" s="71">
        <v>150</v>
      </c>
      <c r="H57" s="73">
        <v>0</v>
      </c>
      <c r="I57" s="505"/>
      <c r="J57" s="312">
        <f>SUM(D57:I57)</f>
        <v>3362.1689999999999</v>
      </c>
      <c r="K57" s="292"/>
      <c r="L57" s="292"/>
      <c r="M57" s="292"/>
    </row>
    <row r="58" spans="2:13" x14ac:dyDescent="0.2">
      <c r="B58" s="43" t="s">
        <v>81</v>
      </c>
      <c r="C58" s="137"/>
      <c r="D58" s="429">
        <f>SUBTOTAL(9,D55:D57)</f>
        <v>20062.202000000005</v>
      </c>
      <c r="E58" s="429">
        <f>SUBTOTAL(9,E55:E57)</f>
        <v>5340.6370000000006</v>
      </c>
      <c r="F58" s="429">
        <f>SUBTOTAL(9,F55:F57)</f>
        <v>15063.864000000001</v>
      </c>
      <c r="G58" s="429">
        <f>SUBTOTAL(9,G55:G57)</f>
        <v>10534.789999999999</v>
      </c>
      <c r="H58" s="429">
        <f>SUBTOTAL(9,H55:H57)</f>
        <v>4522.1869999999999</v>
      </c>
      <c r="I58" s="199"/>
      <c r="J58" s="207">
        <f>SUBTOTAL(9,J55:J57)</f>
        <v>55523.680000000008</v>
      </c>
      <c r="K58" s="292"/>
      <c r="L58" s="292"/>
      <c r="M58" s="292"/>
    </row>
    <row r="59" spans="2:13" x14ac:dyDescent="0.2">
      <c r="B59" s="501">
        <v>2015</v>
      </c>
      <c r="C59" s="309" t="s">
        <v>14</v>
      </c>
      <c r="D59" s="326">
        <v>538.86</v>
      </c>
      <c r="E59" s="71">
        <v>1602.8820000000001</v>
      </c>
      <c r="F59" s="71">
        <v>1980.653</v>
      </c>
      <c r="G59" s="71">
        <v>1104.3009999999999</v>
      </c>
      <c r="H59" s="71">
        <v>1065.335</v>
      </c>
      <c r="I59" s="503" t="s">
        <v>211</v>
      </c>
      <c r="J59" s="312">
        <f>SUM(D59:I59)</f>
        <v>6292.0309999999999</v>
      </c>
      <c r="K59" s="292"/>
      <c r="L59" s="292"/>
      <c r="M59" s="292"/>
    </row>
    <row r="60" spans="2:13" x14ac:dyDescent="0.2">
      <c r="B60" s="501"/>
      <c r="C60" s="309" t="s">
        <v>208</v>
      </c>
      <c r="D60" s="71">
        <v>16245.453000000001</v>
      </c>
      <c r="E60" s="71">
        <v>3445.373</v>
      </c>
      <c r="F60" s="71">
        <v>9366.9420000000009</v>
      </c>
      <c r="G60" s="71">
        <v>8935.878999999999</v>
      </c>
      <c r="H60" s="71">
        <v>3180.1610000000001</v>
      </c>
      <c r="I60" s="504"/>
      <c r="J60" s="312">
        <f>SUM(D60:I60)</f>
        <v>41173.808000000005</v>
      </c>
      <c r="K60" s="292"/>
      <c r="L60" s="292"/>
      <c r="M60" s="292"/>
    </row>
    <row r="61" spans="2:13" x14ac:dyDescent="0.2">
      <c r="B61" s="502"/>
      <c r="C61" s="309" t="s">
        <v>209</v>
      </c>
      <c r="D61" s="71">
        <v>1624.191</v>
      </c>
      <c r="E61" s="267" t="s">
        <v>226</v>
      </c>
      <c r="F61" s="327">
        <v>1600</v>
      </c>
      <c r="G61" s="327">
        <v>150</v>
      </c>
      <c r="H61" s="267" t="s">
        <v>226</v>
      </c>
      <c r="I61" s="505"/>
      <c r="J61" s="312">
        <f>SUM(D61:I61)</f>
        <v>3374.1909999999998</v>
      </c>
      <c r="K61" s="292"/>
      <c r="L61" s="292"/>
      <c r="M61" s="292"/>
    </row>
    <row r="62" spans="2:13" x14ac:dyDescent="0.2">
      <c r="B62" s="43" t="s">
        <v>81</v>
      </c>
      <c r="C62" s="137"/>
      <c r="D62" s="429">
        <f>SUBTOTAL(9,D59:D61)</f>
        <v>18408.504000000001</v>
      </c>
      <c r="E62" s="429">
        <f>SUBTOTAL(9,E59:E61)</f>
        <v>5048.2550000000001</v>
      </c>
      <c r="F62" s="429">
        <f>SUBTOTAL(9,F59:F61)</f>
        <v>12947.595000000001</v>
      </c>
      <c r="G62" s="429">
        <f>SUBTOTAL(9,G59:G61)</f>
        <v>10190.179999999998</v>
      </c>
      <c r="H62" s="429">
        <f>SUBTOTAL(9,H59:H61)</f>
        <v>4245.4960000000001</v>
      </c>
      <c r="I62" s="199"/>
      <c r="J62" s="207">
        <f>SUBTOTAL(9,J59:J61)</f>
        <v>50840.030000000006</v>
      </c>
      <c r="K62" s="292"/>
      <c r="L62" s="292"/>
      <c r="M62" s="292"/>
    </row>
    <row r="63" spans="2:13" x14ac:dyDescent="0.2">
      <c r="B63" s="501">
        <v>2016</v>
      </c>
      <c r="C63" s="309" t="s">
        <v>14</v>
      </c>
      <c r="D63" s="326">
        <v>1025.7</v>
      </c>
      <c r="E63" s="71">
        <v>1045.8430000000001</v>
      </c>
      <c r="F63" s="71">
        <v>1707.614</v>
      </c>
      <c r="G63" s="71">
        <v>1903.643</v>
      </c>
      <c r="H63" s="71">
        <v>997.69799999999998</v>
      </c>
      <c r="I63" s="503" t="s">
        <v>211</v>
      </c>
      <c r="J63" s="312">
        <f>SUM(D63:I63)</f>
        <v>6680.4980000000005</v>
      </c>
      <c r="K63" s="292"/>
      <c r="L63" s="292"/>
      <c r="M63" s="292"/>
    </row>
    <row r="64" spans="2:13" x14ac:dyDescent="0.2">
      <c r="B64" s="501"/>
      <c r="C64" s="309" t="s">
        <v>208</v>
      </c>
      <c r="D64" s="71">
        <v>15222.598999999998</v>
      </c>
      <c r="E64" s="71">
        <v>3214.6109999999999</v>
      </c>
      <c r="F64" s="71">
        <v>7568.0230000000001</v>
      </c>
      <c r="G64" s="71">
        <v>11156.232999999998</v>
      </c>
      <c r="H64" s="71">
        <v>3096.4459999999999</v>
      </c>
      <c r="I64" s="504"/>
      <c r="J64" s="312">
        <f>SUM(D64:I64)</f>
        <v>40257.911999999997</v>
      </c>
      <c r="K64" s="292"/>
      <c r="L64" s="292"/>
      <c r="M64" s="292"/>
    </row>
    <row r="65" spans="2:13" x14ac:dyDescent="0.2">
      <c r="B65" s="502"/>
      <c r="C65" s="309" t="s">
        <v>209</v>
      </c>
      <c r="D65" s="71">
        <v>1758.7639999999999</v>
      </c>
      <c r="E65" s="267" t="s">
        <v>226</v>
      </c>
      <c r="F65" s="327">
        <v>3800</v>
      </c>
      <c r="G65" s="327">
        <v>150</v>
      </c>
      <c r="H65" s="267" t="s">
        <v>226</v>
      </c>
      <c r="I65" s="505"/>
      <c r="J65" s="312">
        <f>SUM(D65:I65)</f>
        <v>5708.7640000000001</v>
      </c>
      <c r="K65" s="292"/>
      <c r="L65" s="292"/>
      <c r="M65" s="292"/>
    </row>
    <row r="66" spans="2:13" ht="12.75" customHeight="1" x14ac:dyDescent="0.2">
      <c r="B66" s="43" t="s">
        <v>81</v>
      </c>
      <c r="C66" s="137"/>
      <c r="D66" s="429">
        <f>SUBTOTAL(9,D63:D65)</f>
        <v>18007.062999999998</v>
      </c>
      <c r="E66" s="429">
        <f>SUBTOTAL(9,E63:E65)</f>
        <v>4260.4539999999997</v>
      </c>
      <c r="F66" s="429">
        <f>SUBTOTAL(9,F63:F65)</f>
        <v>13075.637000000001</v>
      </c>
      <c r="G66" s="429">
        <f>SUBTOTAL(9,G63:G65)</f>
        <v>13209.875999999998</v>
      </c>
      <c r="H66" s="429">
        <f>SUBTOTAL(9,H63:H65)</f>
        <v>4094.1439999999998</v>
      </c>
      <c r="I66" s="199"/>
      <c r="J66" s="207">
        <f>SUBTOTAL(9,J63:J65)</f>
        <v>52647.173999999999</v>
      </c>
      <c r="K66" s="328"/>
      <c r="L66" s="328"/>
      <c r="M66" s="328"/>
    </row>
    <row r="67" spans="2:13" x14ac:dyDescent="0.2">
      <c r="B67" s="304"/>
      <c r="C67" s="292"/>
      <c r="D67" s="292"/>
      <c r="E67" s="292"/>
      <c r="F67" s="292"/>
      <c r="G67" s="292"/>
      <c r="H67" s="292"/>
      <c r="I67" s="292"/>
      <c r="J67" s="292"/>
    </row>
    <row r="68" spans="2:13" x14ac:dyDescent="0.2">
      <c r="B68" s="304"/>
      <c r="C68" s="292"/>
      <c r="D68" s="292"/>
      <c r="E68" s="292"/>
      <c r="F68" s="292"/>
      <c r="G68" s="292"/>
      <c r="H68" s="292"/>
      <c r="I68" s="292"/>
      <c r="J68" s="292"/>
    </row>
    <row r="69" spans="2:13" x14ac:dyDescent="0.2">
      <c r="B69" s="304" t="s">
        <v>212</v>
      </c>
      <c r="C69" s="292"/>
      <c r="D69" s="292"/>
      <c r="E69" s="292"/>
      <c r="F69" s="292"/>
      <c r="G69" s="292"/>
      <c r="H69" s="292"/>
      <c r="I69" s="292"/>
      <c r="J69" s="292"/>
    </row>
    <row r="70" spans="2:13" ht="15.75" customHeight="1" x14ac:dyDescent="0.2">
      <c r="B70" s="292" t="s">
        <v>213</v>
      </c>
      <c r="C70" s="292"/>
      <c r="D70" s="292"/>
      <c r="E70" s="292"/>
      <c r="F70" s="292"/>
      <c r="G70" s="292"/>
      <c r="H70" s="292"/>
      <c r="I70" s="292"/>
      <c r="J70" s="292"/>
      <c r="K70" s="328"/>
    </row>
    <row r="71" spans="2:13" x14ac:dyDescent="0.2">
      <c r="B71" s="292" t="s">
        <v>214</v>
      </c>
      <c r="C71" s="292"/>
      <c r="D71" s="292"/>
      <c r="E71" s="292"/>
      <c r="F71" s="292"/>
      <c r="G71" s="292"/>
      <c r="H71" s="292"/>
      <c r="I71" s="292"/>
      <c r="J71" s="292"/>
    </row>
    <row r="72" spans="2:13" x14ac:dyDescent="0.2">
      <c r="B72" s="292" t="s">
        <v>215</v>
      </c>
      <c r="C72" s="292"/>
      <c r="D72" s="292"/>
      <c r="E72" s="292"/>
      <c r="F72" s="292"/>
      <c r="G72" s="292"/>
      <c r="H72" s="292"/>
      <c r="I72" s="292"/>
      <c r="J72" s="292"/>
    </row>
    <row r="73" spans="2:13" x14ac:dyDescent="0.2">
      <c r="B73" s="292" t="s">
        <v>216</v>
      </c>
      <c r="C73" s="292"/>
      <c r="D73" s="292"/>
      <c r="E73" s="292"/>
      <c r="F73" s="292"/>
      <c r="G73" s="292"/>
      <c r="H73" s="292"/>
      <c r="I73" s="292"/>
      <c r="J73" s="292"/>
    </row>
    <row r="74" spans="2:13" x14ac:dyDescent="0.2">
      <c r="B74" s="54" t="s">
        <v>217</v>
      </c>
    </row>
  </sheetData>
  <mergeCells count="28">
    <mergeCell ref="B39:B41"/>
    <mergeCell ref="I39:I41"/>
    <mergeCell ref="B43:B45"/>
    <mergeCell ref="I43:I45"/>
    <mergeCell ref="B47:B49"/>
    <mergeCell ref="I47:I49"/>
    <mergeCell ref="B51:B53"/>
    <mergeCell ref="I51:I53"/>
    <mergeCell ref="B55:B57"/>
    <mergeCell ref="I55:I57"/>
    <mergeCell ref="B59:B61"/>
    <mergeCell ref="I59:I61"/>
    <mergeCell ref="B63:B65"/>
    <mergeCell ref="I63:I65"/>
    <mergeCell ref="J5:J6"/>
    <mergeCell ref="B23:B25"/>
    <mergeCell ref="I23:I25"/>
    <mergeCell ref="D5:I5"/>
    <mergeCell ref="B7:B9"/>
    <mergeCell ref="B11:B13"/>
    <mergeCell ref="B15:B17"/>
    <mergeCell ref="B19:B21"/>
    <mergeCell ref="B27:B29"/>
    <mergeCell ref="I27:I29"/>
    <mergeCell ref="B31:B33"/>
    <mergeCell ref="I31:I33"/>
    <mergeCell ref="B35:B37"/>
    <mergeCell ref="I35:I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N23"/>
  <sheetViews>
    <sheetView showGridLines="0" workbookViewId="0"/>
  </sheetViews>
  <sheetFormatPr defaultRowHeight="12.75" x14ac:dyDescent="0.2"/>
  <cols>
    <col min="1" max="1" width="5.7109375" style="54" customWidth="1"/>
    <col min="2" max="2" width="26.28515625" style="54" customWidth="1"/>
    <col min="3" max="3" width="13.42578125" style="54" customWidth="1"/>
    <col min="4" max="5" width="17.28515625" style="54" customWidth="1"/>
    <col min="6" max="6" width="14.140625" style="54" customWidth="1"/>
    <col min="7" max="7" width="19.85546875" style="54" customWidth="1"/>
    <col min="8" max="8" width="14.85546875" style="54" customWidth="1"/>
    <col min="9" max="9" width="12.5703125" style="54" customWidth="1"/>
    <col min="10" max="17" width="9.140625" style="54"/>
    <col min="18" max="18" width="15.85546875" style="54" customWidth="1"/>
    <col min="19" max="16384" width="9.140625" style="54"/>
  </cols>
  <sheetData>
    <row r="1" spans="1:8" ht="12.75" customHeight="1" x14ac:dyDescent="0.2">
      <c r="A1" s="286"/>
    </row>
    <row r="2" spans="1:8" ht="18.75" x14ac:dyDescent="0.2">
      <c r="B2" s="57" t="s">
        <v>247</v>
      </c>
    </row>
    <row r="3" spans="1:8" ht="18.75" x14ac:dyDescent="0.2">
      <c r="B3" s="288" t="s">
        <v>17</v>
      </c>
      <c r="D3" s="287"/>
      <c r="E3" s="287"/>
    </row>
    <row r="4" spans="1:8" x14ac:dyDescent="0.2">
      <c r="B4" s="302"/>
    </row>
    <row r="5" spans="1:8" ht="12.75" customHeight="1" x14ac:dyDescent="0.2">
      <c r="B5" s="509" t="s">
        <v>12</v>
      </c>
      <c r="C5" s="511" t="s">
        <v>13</v>
      </c>
      <c r="D5" s="487"/>
      <c r="E5" s="487"/>
      <c r="F5" s="487"/>
      <c r="G5" s="512"/>
      <c r="H5" s="469" t="s">
        <v>171</v>
      </c>
    </row>
    <row r="6" spans="1:8" s="35" customFormat="1" ht="42.75" customHeight="1" x14ac:dyDescent="0.2">
      <c r="B6" s="510"/>
      <c r="C6" s="19" t="s">
        <v>166</v>
      </c>
      <c r="D6" s="19" t="s">
        <v>167</v>
      </c>
      <c r="E6" s="19" t="s">
        <v>168</v>
      </c>
      <c r="F6" s="19" t="s">
        <v>169</v>
      </c>
      <c r="G6" s="19" t="s">
        <v>170</v>
      </c>
      <c r="H6" s="495"/>
    </row>
    <row r="7" spans="1:8" ht="19.5" customHeight="1" x14ac:dyDescent="0.2">
      <c r="B7" s="201" t="s">
        <v>33</v>
      </c>
      <c r="C7" s="70">
        <v>250.84366599999996</v>
      </c>
      <c r="D7" s="73">
        <v>90.010724999999994</v>
      </c>
      <c r="E7" s="73">
        <v>315.63675799999828</v>
      </c>
      <c r="F7" s="73">
        <v>204.64088799999965</v>
      </c>
      <c r="G7" s="73">
        <v>88.950322000001194</v>
      </c>
      <c r="H7" s="75">
        <f>SUM(C7:G7)</f>
        <v>950.08235899999909</v>
      </c>
    </row>
    <row r="8" spans="1:8" ht="19.5" customHeight="1" x14ac:dyDescent="0.2">
      <c r="B8" s="202" t="s">
        <v>7</v>
      </c>
      <c r="C8" s="203">
        <v>300.5527350000001</v>
      </c>
      <c r="D8" s="73">
        <v>170.8012279999999</v>
      </c>
      <c r="E8" s="73">
        <v>1312.250943</v>
      </c>
      <c r="F8" s="73">
        <v>916.27798100000041</v>
      </c>
      <c r="G8" s="73">
        <v>1421.4479460000002</v>
      </c>
      <c r="H8" s="75">
        <f>SUM(C8:G8)</f>
        <v>4121.3308330000009</v>
      </c>
    </row>
    <row r="9" spans="1:8" ht="19.5" customHeight="1" x14ac:dyDescent="0.2">
      <c r="B9" s="204" t="s">
        <v>8</v>
      </c>
      <c r="C9" s="268" t="s">
        <v>226</v>
      </c>
      <c r="D9" s="269" t="s">
        <v>226</v>
      </c>
      <c r="E9" s="73">
        <v>3.1824430000000001</v>
      </c>
      <c r="F9" s="73">
        <v>0.7225990000000001</v>
      </c>
      <c r="G9" s="73">
        <v>11.923112000000001</v>
      </c>
      <c r="H9" s="75">
        <f>SUM(C9:G9)</f>
        <v>15.828154000000001</v>
      </c>
    </row>
    <row r="10" spans="1:8" ht="19.5" customHeight="1" x14ac:dyDescent="0.2">
      <c r="B10" s="205" t="s">
        <v>10</v>
      </c>
      <c r="C10" s="267">
        <v>94.225842000000014</v>
      </c>
      <c r="D10" s="267">
        <v>53.004055000000037</v>
      </c>
      <c r="E10" s="73">
        <v>486.92812300000014</v>
      </c>
      <c r="F10" s="73">
        <v>117.27670200000007</v>
      </c>
      <c r="G10" s="73">
        <v>94.764140000000012</v>
      </c>
      <c r="H10" s="75">
        <f>SUM(C10:G10)</f>
        <v>846.1988620000003</v>
      </c>
    </row>
    <row r="11" spans="1:8" ht="19.5" customHeight="1" x14ac:dyDescent="0.2">
      <c r="B11" s="206" t="s">
        <v>73</v>
      </c>
      <c r="C11" s="267">
        <v>4.3542299999999994</v>
      </c>
      <c r="D11" s="301" t="s">
        <v>226</v>
      </c>
      <c r="E11" s="73">
        <v>69.917611999999991</v>
      </c>
      <c r="F11" s="73">
        <v>27.619299999999999</v>
      </c>
      <c r="G11" s="73">
        <v>1.3146</v>
      </c>
      <c r="H11" s="75">
        <f>SUM(C11:G11)</f>
        <v>103.20574199999999</v>
      </c>
    </row>
    <row r="12" spans="1:8" ht="19.5" customHeight="1" x14ac:dyDescent="0.2">
      <c r="B12" s="198" t="s">
        <v>11</v>
      </c>
      <c r="C12" s="199">
        <f t="shared" ref="C12:H12" si="0">SUM(C7:C11)</f>
        <v>649.97647300000017</v>
      </c>
      <c r="D12" s="199">
        <f t="shared" si="0"/>
        <v>313.81600799999995</v>
      </c>
      <c r="E12" s="199">
        <f t="shared" si="0"/>
        <v>2187.9158789999983</v>
      </c>
      <c r="F12" s="199">
        <f t="shared" si="0"/>
        <v>1266.5374700000002</v>
      </c>
      <c r="G12" s="199">
        <f t="shared" si="0"/>
        <v>1618.4001200000014</v>
      </c>
      <c r="H12" s="207">
        <f t="shared" si="0"/>
        <v>6036.6459500000001</v>
      </c>
    </row>
    <row r="13" spans="1:8" ht="19.5" customHeight="1" x14ac:dyDescent="0.2">
      <c r="B13" s="208" t="s">
        <v>0</v>
      </c>
      <c r="C13" s="70">
        <v>215.52401299999997</v>
      </c>
      <c r="D13" s="209">
        <v>72.788069999999991</v>
      </c>
      <c r="E13" s="209">
        <v>847.08569099999931</v>
      </c>
      <c r="F13" s="209">
        <v>429.03329600000001</v>
      </c>
      <c r="G13" s="210">
        <v>306.4788769999999</v>
      </c>
      <c r="H13" s="75">
        <f t="shared" ref="H13:H18" si="1">SUM(C13:G13)</f>
        <v>1870.9099469999992</v>
      </c>
    </row>
    <row r="14" spans="1:8" ht="19.5" customHeight="1" x14ac:dyDescent="0.2">
      <c r="B14" s="211" t="s">
        <v>1</v>
      </c>
      <c r="C14" s="203">
        <v>894.93833000000029</v>
      </c>
      <c r="D14" s="212">
        <v>830.15938100000085</v>
      </c>
      <c r="E14" s="212">
        <v>1322.1508839999983</v>
      </c>
      <c r="F14" s="212">
        <v>930.47672599999828</v>
      </c>
      <c r="G14" s="213">
        <v>640.76168000000075</v>
      </c>
      <c r="H14" s="75">
        <f t="shared" si="1"/>
        <v>4618.4870009999986</v>
      </c>
    </row>
    <row r="15" spans="1:8" ht="19.5" customHeight="1" x14ac:dyDescent="0.2">
      <c r="B15" s="211" t="s">
        <v>2</v>
      </c>
      <c r="C15" s="203">
        <v>9.6147329999999958</v>
      </c>
      <c r="D15" s="212">
        <v>10.997</v>
      </c>
      <c r="E15" s="212">
        <v>342.96429299999818</v>
      </c>
      <c r="F15" s="212">
        <v>402.49338599999999</v>
      </c>
      <c r="G15" s="213">
        <v>310.96688700000112</v>
      </c>
      <c r="H15" s="75">
        <f t="shared" si="1"/>
        <v>1077.0362989999994</v>
      </c>
    </row>
    <row r="16" spans="1:8" ht="19.5" customHeight="1" x14ac:dyDescent="0.2">
      <c r="B16" s="202" t="s">
        <v>3</v>
      </c>
      <c r="C16" s="268" t="s">
        <v>226</v>
      </c>
      <c r="D16" s="269" t="s">
        <v>226</v>
      </c>
      <c r="E16" s="269" t="s">
        <v>226</v>
      </c>
      <c r="F16" s="269" t="s">
        <v>226</v>
      </c>
      <c r="G16" s="213">
        <v>27.426950999999992</v>
      </c>
      <c r="H16" s="75">
        <f t="shared" si="1"/>
        <v>27.426950999999992</v>
      </c>
    </row>
    <row r="17" spans="2:14" ht="19.5" customHeight="1" x14ac:dyDescent="0.2">
      <c r="B17" s="202" t="s">
        <v>4</v>
      </c>
      <c r="C17" s="203">
        <v>140.65129999999999</v>
      </c>
      <c r="D17" s="212">
        <v>112.082683</v>
      </c>
      <c r="E17" s="212">
        <v>101.60027000000001</v>
      </c>
      <c r="F17" s="212">
        <v>269.32623999999998</v>
      </c>
      <c r="G17" s="213">
        <v>69.677904999999996</v>
      </c>
      <c r="H17" s="75">
        <f t="shared" si="1"/>
        <v>693.33839799999998</v>
      </c>
    </row>
    <row r="18" spans="2:14" ht="19.5" customHeight="1" x14ac:dyDescent="0.2">
      <c r="B18" s="214" t="s">
        <v>5</v>
      </c>
      <c r="C18" s="74">
        <v>842.33463600000005</v>
      </c>
      <c r="D18" s="215">
        <v>197.25839999999999</v>
      </c>
      <c r="E18" s="215">
        <v>3081.0430459999998</v>
      </c>
      <c r="F18" s="215">
        <v>753.02491600000008</v>
      </c>
      <c r="G18" s="216">
        <v>2621.6878000000002</v>
      </c>
      <c r="H18" s="75">
        <f t="shared" si="1"/>
        <v>7495.3487980000009</v>
      </c>
    </row>
    <row r="19" spans="2:14" ht="19.5" customHeight="1" x14ac:dyDescent="0.2">
      <c r="B19" s="198" t="s">
        <v>6</v>
      </c>
      <c r="C19" s="217">
        <f t="shared" ref="C19:H19" si="2">SUM(C13:C18)</f>
        <v>2103.0630120000001</v>
      </c>
      <c r="D19" s="217">
        <f t="shared" si="2"/>
        <v>1223.2855340000008</v>
      </c>
      <c r="E19" s="217">
        <f t="shared" si="2"/>
        <v>5694.8441839999959</v>
      </c>
      <c r="F19" s="217">
        <f t="shared" si="2"/>
        <v>2784.3545639999984</v>
      </c>
      <c r="G19" s="217">
        <f t="shared" si="2"/>
        <v>3977.000100000002</v>
      </c>
      <c r="H19" s="218">
        <f t="shared" si="2"/>
        <v>15782.547393999999</v>
      </c>
    </row>
    <row r="20" spans="2:14" ht="20.100000000000001" customHeight="1" x14ac:dyDescent="0.2">
      <c r="B20" s="219" t="s">
        <v>79</v>
      </c>
      <c r="C20" s="70">
        <v>10.103708000000001</v>
      </c>
      <c r="D20" s="73">
        <v>34.114953999999997</v>
      </c>
      <c r="E20" s="73">
        <v>119.12275900000004</v>
      </c>
      <c r="F20" s="73">
        <v>53.416267999999995</v>
      </c>
      <c r="G20" s="73">
        <v>15.334625000000004</v>
      </c>
      <c r="H20" s="75">
        <f>SUM(C20:G20)</f>
        <v>232.09231400000004</v>
      </c>
    </row>
    <row r="21" spans="2:14" ht="20.25" customHeight="1" x14ac:dyDescent="0.2">
      <c r="B21" s="220" t="s">
        <v>35</v>
      </c>
      <c r="C21" s="74">
        <v>46.186478999999991</v>
      </c>
      <c r="D21" s="73">
        <v>10.360740000000002</v>
      </c>
      <c r="E21" s="73">
        <v>452.02483299999977</v>
      </c>
      <c r="F21" s="73">
        <v>139.01972100000006</v>
      </c>
      <c r="G21" s="73">
        <v>1488.5861819999986</v>
      </c>
      <c r="H21" s="75">
        <f>SUM(C21:G21)</f>
        <v>2136.1779549999983</v>
      </c>
    </row>
    <row r="22" spans="2:14" ht="20.25" customHeight="1" x14ac:dyDescent="0.2">
      <c r="B22" s="198" t="s">
        <v>80</v>
      </c>
      <c r="C22" s="221">
        <f t="shared" ref="C22:H22" si="3">SUM(C20:C21)</f>
        <v>56.290186999999989</v>
      </c>
      <c r="D22" s="199">
        <f t="shared" si="3"/>
        <v>44.475693999999997</v>
      </c>
      <c r="E22" s="199">
        <f t="shared" si="3"/>
        <v>571.1475919999998</v>
      </c>
      <c r="F22" s="199">
        <f t="shared" si="3"/>
        <v>192.43598900000006</v>
      </c>
      <c r="G22" s="199">
        <f t="shared" si="3"/>
        <v>1503.9208069999986</v>
      </c>
      <c r="H22" s="207">
        <f t="shared" si="3"/>
        <v>2368.2702689999983</v>
      </c>
    </row>
    <row r="23" spans="2:14" x14ac:dyDescent="0.2"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4"/>
  <sheetViews>
    <sheetView showGridLines="0" workbookViewId="0"/>
  </sheetViews>
  <sheetFormatPr defaultRowHeight="12.75" x14ac:dyDescent="0.2"/>
  <cols>
    <col min="1" max="1" width="4.28515625" style="54" customWidth="1"/>
    <col min="2" max="2" width="12.7109375" style="54" customWidth="1"/>
    <col min="3" max="3" width="17" style="54" customWidth="1"/>
    <col min="4" max="4" width="17.28515625" style="54" customWidth="1"/>
    <col min="5" max="5" width="15.140625" style="54" customWidth="1"/>
    <col min="6" max="6" width="16" style="54" customWidth="1"/>
    <col min="7" max="7" width="13.85546875" style="54" customWidth="1"/>
    <col min="8" max="8" width="15.140625" style="54" customWidth="1"/>
    <col min="9" max="9" width="11.42578125" style="54" customWidth="1"/>
    <col min="10" max="10" width="14.5703125" style="54" customWidth="1"/>
    <col min="11" max="11" width="14.7109375" style="54" customWidth="1"/>
    <col min="12" max="16384" width="9.140625" style="54"/>
  </cols>
  <sheetData>
    <row r="1" spans="1:11" x14ac:dyDescent="0.2">
      <c r="A1" s="286"/>
    </row>
    <row r="2" spans="1:11" ht="18.75" x14ac:dyDescent="0.2">
      <c r="B2" s="60" t="s">
        <v>248</v>
      </c>
      <c r="C2" s="59"/>
      <c r="D2" s="59"/>
      <c r="E2" s="35"/>
      <c r="F2" s="35"/>
      <c r="G2" s="35"/>
      <c r="H2" s="35"/>
      <c r="I2" s="35"/>
      <c r="J2" s="35"/>
      <c r="K2" s="35"/>
    </row>
    <row r="3" spans="1:11" ht="18.75" x14ac:dyDescent="0.2">
      <c r="B3" s="288" t="s">
        <v>17</v>
      </c>
      <c r="C3" s="59"/>
      <c r="D3" s="59"/>
      <c r="E3" s="35"/>
      <c r="F3" s="35"/>
      <c r="G3" s="35"/>
      <c r="H3" s="35"/>
      <c r="I3" s="35"/>
      <c r="J3" s="35"/>
      <c r="K3" s="35"/>
    </row>
    <row r="4" spans="1:11" ht="15.75" x14ac:dyDescent="0.2">
      <c r="B4" s="58"/>
      <c r="C4" s="59"/>
      <c r="D4" s="59"/>
      <c r="E4" s="35"/>
      <c r="F4" s="35"/>
      <c r="G4" s="35"/>
      <c r="H4" s="35"/>
      <c r="I4" s="35"/>
      <c r="J4" s="35"/>
      <c r="K4" s="35"/>
    </row>
    <row r="5" spans="1:11" x14ac:dyDescent="0.2">
      <c r="B5" s="282" t="s">
        <v>81</v>
      </c>
      <c r="C5" s="125" t="s">
        <v>81</v>
      </c>
      <c r="D5" s="126"/>
      <c r="E5" s="522" t="s">
        <v>85</v>
      </c>
      <c r="F5" s="522"/>
      <c r="G5" s="522"/>
      <c r="H5" s="522"/>
      <c r="I5" s="522"/>
      <c r="J5" s="522"/>
      <c r="K5" s="279" t="s">
        <v>81</v>
      </c>
    </row>
    <row r="6" spans="1:11" ht="25.5" x14ac:dyDescent="0.2">
      <c r="B6" s="127" t="s">
        <v>162</v>
      </c>
      <c r="C6" s="128" t="s">
        <v>12</v>
      </c>
      <c r="D6" s="129"/>
      <c r="E6" s="19" t="s">
        <v>166</v>
      </c>
      <c r="F6" s="19" t="s">
        <v>167</v>
      </c>
      <c r="G6" s="19" t="s">
        <v>168</v>
      </c>
      <c r="H6" s="19" t="s">
        <v>169</v>
      </c>
      <c r="I6" s="19" t="s">
        <v>170</v>
      </c>
      <c r="J6" s="130" t="s">
        <v>173</v>
      </c>
      <c r="K6" s="280" t="s">
        <v>171</v>
      </c>
    </row>
    <row r="7" spans="1:11" x14ac:dyDescent="0.2">
      <c r="B7" s="523" t="s">
        <v>174</v>
      </c>
      <c r="C7" s="518" t="s">
        <v>218</v>
      </c>
      <c r="D7" s="329" t="s">
        <v>218</v>
      </c>
      <c r="E7" s="330">
        <v>172</v>
      </c>
      <c r="F7" s="331">
        <v>204.7</v>
      </c>
      <c r="G7" s="331">
        <v>1641</v>
      </c>
      <c r="H7" s="331">
        <v>600</v>
      </c>
      <c r="I7" s="331">
        <v>4181.01</v>
      </c>
      <c r="J7" s="332">
        <v>194.8</v>
      </c>
      <c r="K7" s="333">
        <f>SUM(E7:J7)</f>
        <v>6993.51</v>
      </c>
    </row>
    <row r="8" spans="1:11" x14ac:dyDescent="0.2">
      <c r="B8" s="524"/>
      <c r="C8" s="518"/>
      <c r="D8" s="329" t="s">
        <v>219</v>
      </c>
      <c r="E8" s="330">
        <v>94</v>
      </c>
      <c r="F8" s="331">
        <v>45</v>
      </c>
      <c r="G8" s="331">
        <v>218</v>
      </c>
      <c r="H8" s="331">
        <v>190</v>
      </c>
      <c r="I8" s="331">
        <v>100.8</v>
      </c>
      <c r="J8" s="332">
        <v>0</v>
      </c>
      <c r="K8" s="333">
        <f>SUM(E8:J8)</f>
        <v>647.79999999999995</v>
      </c>
    </row>
    <row r="9" spans="1:11" x14ac:dyDescent="0.2">
      <c r="B9" s="524"/>
      <c r="C9" s="131" t="s">
        <v>11</v>
      </c>
      <c r="D9" s="334"/>
      <c r="E9" s="335">
        <f t="shared" ref="E9:K9" si="0">SUBTOTAL(9,E7:E8)</f>
        <v>266</v>
      </c>
      <c r="F9" s="336">
        <f t="shared" si="0"/>
        <v>249.7</v>
      </c>
      <c r="G9" s="336">
        <f t="shared" si="0"/>
        <v>1859</v>
      </c>
      <c r="H9" s="336">
        <f t="shared" si="0"/>
        <v>790</v>
      </c>
      <c r="I9" s="336">
        <f t="shared" si="0"/>
        <v>4281.8100000000004</v>
      </c>
      <c r="J9" s="337">
        <f t="shared" si="0"/>
        <v>194.8</v>
      </c>
      <c r="K9" s="338">
        <f t="shared" si="0"/>
        <v>7641.31</v>
      </c>
    </row>
    <row r="10" spans="1:11" x14ac:dyDescent="0.2">
      <c r="B10" s="524"/>
      <c r="C10" s="518" t="s">
        <v>149</v>
      </c>
      <c r="D10" s="329" t="s">
        <v>0</v>
      </c>
      <c r="E10" s="330">
        <v>4.5999999999999996</v>
      </c>
      <c r="F10" s="331">
        <v>0</v>
      </c>
      <c r="G10" s="331">
        <v>14.436999999999999</v>
      </c>
      <c r="H10" s="331">
        <v>0</v>
      </c>
      <c r="I10" s="331">
        <v>14.53</v>
      </c>
      <c r="J10" s="332">
        <v>0</v>
      </c>
      <c r="K10" s="333">
        <f t="shared" ref="K10:K16" si="1">SUM(E10:J10)</f>
        <v>33.567</v>
      </c>
    </row>
    <row r="11" spans="1:11" x14ac:dyDescent="0.2">
      <c r="B11" s="524"/>
      <c r="C11" s="518"/>
      <c r="D11" s="329" t="s">
        <v>1</v>
      </c>
      <c r="E11" s="330">
        <v>0</v>
      </c>
      <c r="F11" s="331">
        <v>46</v>
      </c>
      <c r="G11" s="331">
        <v>531</v>
      </c>
      <c r="H11" s="331">
        <v>8</v>
      </c>
      <c r="I11" s="331">
        <v>50</v>
      </c>
      <c r="J11" s="332">
        <v>18</v>
      </c>
      <c r="K11" s="333">
        <f t="shared" si="1"/>
        <v>653</v>
      </c>
    </row>
    <row r="12" spans="1:11" x14ac:dyDescent="0.2">
      <c r="B12" s="524"/>
      <c r="C12" s="518"/>
      <c r="D12" s="329" t="s">
        <v>3</v>
      </c>
      <c r="E12" s="330">
        <v>0</v>
      </c>
      <c r="F12" s="331">
        <v>0</v>
      </c>
      <c r="G12" s="331">
        <v>0</v>
      </c>
      <c r="H12" s="331">
        <v>0</v>
      </c>
      <c r="I12" s="331">
        <v>0</v>
      </c>
      <c r="J12" s="332">
        <v>0</v>
      </c>
      <c r="K12" s="333">
        <f t="shared" si="1"/>
        <v>0</v>
      </c>
    </row>
    <row r="13" spans="1:11" x14ac:dyDescent="0.2">
      <c r="B13" s="524"/>
      <c r="C13" s="518"/>
      <c r="D13" s="329" t="s">
        <v>4</v>
      </c>
      <c r="E13" s="330">
        <v>10</v>
      </c>
      <c r="F13" s="331">
        <v>2</v>
      </c>
      <c r="G13" s="331">
        <v>0</v>
      </c>
      <c r="H13" s="331">
        <v>1</v>
      </c>
      <c r="I13" s="331">
        <v>4</v>
      </c>
      <c r="J13" s="332">
        <v>0</v>
      </c>
      <c r="K13" s="333">
        <f t="shared" si="1"/>
        <v>17</v>
      </c>
    </row>
    <row r="14" spans="1:11" x14ac:dyDescent="0.2">
      <c r="B14" s="524"/>
      <c r="C14" s="518"/>
      <c r="D14" s="329" t="s">
        <v>5</v>
      </c>
      <c r="E14" s="330">
        <v>57</v>
      </c>
      <c r="F14" s="331">
        <v>41</v>
      </c>
      <c r="G14" s="331">
        <v>289</v>
      </c>
      <c r="H14" s="331">
        <v>11</v>
      </c>
      <c r="I14" s="331">
        <v>5</v>
      </c>
      <c r="J14" s="332">
        <v>65</v>
      </c>
      <c r="K14" s="333">
        <f t="shared" si="1"/>
        <v>468</v>
      </c>
    </row>
    <row r="15" spans="1:11" x14ac:dyDescent="0.2">
      <c r="B15" s="524"/>
      <c r="C15" s="132" t="s">
        <v>6</v>
      </c>
      <c r="D15" s="334"/>
      <c r="E15" s="335">
        <f t="shared" ref="E15:K15" si="2">SUBTOTAL(9,E10:E14)</f>
        <v>71.599999999999994</v>
      </c>
      <c r="F15" s="336">
        <f t="shared" si="2"/>
        <v>89</v>
      </c>
      <c r="G15" s="336">
        <f t="shared" si="2"/>
        <v>834.43700000000001</v>
      </c>
      <c r="H15" s="336">
        <f t="shared" si="2"/>
        <v>20</v>
      </c>
      <c r="I15" s="336">
        <f t="shared" si="2"/>
        <v>73.53</v>
      </c>
      <c r="J15" s="337">
        <f t="shared" si="2"/>
        <v>83</v>
      </c>
      <c r="K15" s="338">
        <f t="shared" si="2"/>
        <v>1171.567</v>
      </c>
    </row>
    <row r="16" spans="1:11" x14ac:dyDescent="0.2">
      <c r="B16" s="524"/>
      <c r="C16" s="283" t="s">
        <v>220</v>
      </c>
      <c r="D16" s="329" t="s">
        <v>221</v>
      </c>
      <c r="E16" s="330">
        <v>25</v>
      </c>
      <c r="F16" s="331">
        <v>33</v>
      </c>
      <c r="G16" s="331">
        <v>201</v>
      </c>
      <c r="H16" s="331">
        <v>196</v>
      </c>
      <c r="I16" s="331">
        <v>501</v>
      </c>
      <c r="J16" s="332">
        <v>13</v>
      </c>
      <c r="K16" s="333">
        <f t="shared" si="1"/>
        <v>969</v>
      </c>
    </row>
    <row r="17" spans="2:11" x14ac:dyDescent="0.2">
      <c r="B17" s="525"/>
      <c r="C17" s="132" t="s">
        <v>222</v>
      </c>
      <c r="D17" s="334"/>
      <c r="E17" s="335">
        <f t="shared" ref="E17:K17" si="3">SUBTOTAL(9,E16:E16)</f>
        <v>25</v>
      </c>
      <c r="F17" s="336">
        <f t="shared" si="3"/>
        <v>33</v>
      </c>
      <c r="G17" s="336">
        <f t="shared" si="3"/>
        <v>201</v>
      </c>
      <c r="H17" s="336">
        <f t="shared" si="3"/>
        <v>196</v>
      </c>
      <c r="I17" s="336">
        <f t="shared" si="3"/>
        <v>501</v>
      </c>
      <c r="J17" s="337">
        <f t="shared" si="3"/>
        <v>13</v>
      </c>
      <c r="K17" s="338">
        <f t="shared" si="3"/>
        <v>969</v>
      </c>
    </row>
    <row r="18" spans="2:11" x14ac:dyDescent="0.2">
      <c r="B18" s="134" t="s">
        <v>186</v>
      </c>
      <c r="C18" s="137"/>
      <c r="D18" s="137"/>
      <c r="E18" s="221">
        <f t="shared" ref="E18:K18" si="4">SUBTOTAL(9,E7:E16)</f>
        <v>362.6</v>
      </c>
      <c r="F18" s="199">
        <f t="shared" si="4"/>
        <v>371.7</v>
      </c>
      <c r="G18" s="199">
        <f t="shared" si="4"/>
        <v>2894.4369999999999</v>
      </c>
      <c r="H18" s="199">
        <f t="shared" si="4"/>
        <v>1006</v>
      </c>
      <c r="I18" s="199">
        <f t="shared" si="4"/>
        <v>4856.34</v>
      </c>
      <c r="J18" s="226">
        <f t="shared" si="4"/>
        <v>290.8</v>
      </c>
      <c r="K18" s="207">
        <f t="shared" si="4"/>
        <v>9781.8770000000004</v>
      </c>
    </row>
    <row r="19" spans="2:11" x14ac:dyDescent="0.2">
      <c r="B19" s="523" t="s">
        <v>187</v>
      </c>
      <c r="C19" s="513" t="s">
        <v>218</v>
      </c>
      <c r="D19" s="329" t="s">
        <v>218</v>
      </c>
      <c r="E19" s="330">
        <v>432.90733557107109</v>
      </c>
      <c r="F19" s="331">
        <v>237.24951896547026</v>
      </c>
      <c r="G19" s="331">
        <v>2403.4589636380169</v>
      </c>
      <c r="H19" s="331">
        <v>1079.8206162016479</v>
      </c>
      <c r="I19" s="331">
        <v>1640.2192301823386</v>
      </c>
      <c r="J19" s="332">
        <v>235.72728330063822</v>
      </c>
      <c r="K19" s="333">
        <f t="shared" ref="K19:K28" si="5">SUM(E19:J19)</f>
        <v>6029.3829478591833</v>
      </c>
    </row>
    <row r="20" spans="2:11" x14ac:dyDescent="0.2">
      <c r="B20" s="524"/>
      <c r="C20" s="514"/>
      <c r="D20" s="329" t="s">
        <v>219</v>
      </c>
      <c r="E20" s="330">
        <v>0</v>
      </c>
      <c r="F20" s="331">
        <v>74.338999999999999</v>
      </c>
      <c r="G20" s="331">
        <v>0</v>
      </c>
      <c r="H20" s="331">
        <v>0</v>
      </c>
      <c r="I20" s="331">
        <v>0</v>
      </c>
      <c r="J20" s="332">
        <v>0</v>
      </c>
      <c r="K20" s="333">
        <f t="shared" si="5"/>
        <v>74.338999999999999</v>
      </c>
    </row>
    <row r="21" spans="2:11" x14ac:dyDescent="0.2">
      <c r="B21" s="524"/>
      <c r="C21" s="132" t="s">
        <v>11</v>
      </c>
      <c r="D21" s="334"/>
      <c r="E21" s="335">
        <f t="shared" ref="E21:K21" si="6">SUBTOTAL(9,E19:E20)</f>
        <v>432.90733557107109</v>
      </c>
      <c r="F21" s="336">
        <f t="shared" si="6"/>
        <v>311.58851896547026</v>
      </c>
      <c r="G21" s="336">
        <f t="shared" si="6"/>
        <v>2403.4589636380169</v>
      </c>
      <c r="H21" s="336">
        <f t="shared" si="6"/>
        <v>1079.8206162016479</v>
      </c>
      <c r="I21" s="336">
        <f t="shared" si="6"/>
        <v>1640.2192301823386</v>
      </c>
      <c r="J21" s="337">
        <f t="shared" si="6"/>
        <v>235.72728330063822</v>
      </c>
      <c r="K21" s="338">
        <f t="shared" si="6"/>
        <v>6103.7219478591833</v>
      </c>
    </row>
    <row r="22" spans="2:11" x14ac:dyDescent="0.2">
      <c r="B22" s="524"/>
      <c r="C22" s="513" t="s">
        <v>149</v>
      </c>
      <c r="D22" s="329" t="s">
        <v>0</v>
      </c>
      <c r="E22" s="330">
        <v>10.126000000000001</v>
      </c>
      <c r="F22" s="331">
        <v>1.36</v>
      </c>
      <c r="G22" s="331">
        <v>45.793999999999997</v>
      </c>
      <c r="H22" s="331">
        <v>87.36</v>
      </c>
      <c r="I22" s="331">
        <v>24.928000000000001</v>
      </c>
      <c r="J22" s="332">
        <v>0</v>
      </c>
      <c r="K22" s="333">
        <f t="shared" si="5"/>
        <v>169.56799999999998</v>
      </c>
    </row>
    <row r="23" spans="2:11" x14ac:dyDescent="0.2">
      <c r="B23" s="524"/>
      <c r="C23" s="518"/>
      <c r="D23" s="329" t="s">
        <v>1</v>
      </c>
      <c r="E23" s="330">
        <v>8.3020000000000014</v>
      </c>
      <c r="F23" s="331">
        <v>102.60599999999999</v>
      </c>
      <c r="G23" s="331">
        <v>666.73700000000008</v>
      </c>
      <c r="H23" s="331">
        <v>61.834000000000003</v>
      </c>
      <c r="I23" s="331">
        <v>268.37200000000001</v>
      </c>
      <c r="J23" s="332">
        <v>62.391000000000005</v>
      </c>
      <c r="K23" s="333">
        <f t="shared" si="5"/>
        <v>1170.2420000000002</v>
      </c>
    </row>
    <row r="24" spans="2:11" x14ac:dyDescent="0.2">
      <c r="B24" s="524"/>
      <c r="C24" s="518"/>
      <c r="D24" s="329" t="s">
        <v>3</v>
      </c>
      <c r="E24" s="330">
        <v>0</v>
      </c>
      <c r="F24" s="331">
        <v>0</v>
      </c>
      <c r="G24" s="331">
        <v>0</v>
      </c>
      <c r="H24" s="331">
        <v>0</v>
      </c>
      <c r="I24" s="331">
        <v>0</v>
      </c>
      <c r="J24" s="332">
        <v>0</v>
      </c>
      <c r="K24" s="333">
        <f t="shared" si="5"/>
        <v>0</v>
      </c>
    </row>
    <row r="25" spans="2:11" x14ac:dyDescent="0.2">
      <c r="B25" s="524"/>
      <c r="C25" s="518"/>
      <c r="D25" s="329" t="s">
        <v>4</v>
      </c>
      <c r="E25" s="330">
        <v>13.843</v>
      </c>
      <c r="F25" s="331">
        <v>2.0859999999999999</v>
      </c>
      <c r="G25" s="331">
        <v>0</v>
      </c>
      <c r="H25" s="331">
        <v>24.085000000000001</v>
      </c>
      <c r="I25" s="331">
        <v>7.0419999999999998</v>
      </c>
      <c r="J25" s="332">
        <v>0</v>
      </c>
      <c r="K25" s="333">
        <f t="shared" si="5"/>
        <v>47.056000000000004</v>
      </c>
    </row>
    <row r="26" spans="2:11" x14ac:dyDescent="0.2">
      <c r="B26" s="524"/>
      <c r="C26" s="514"/>
      <c r="D26" s="329" t="s">
        <v>5</v>
      </c>
      <c r="E26" s="330">
        <v>15.664999999999999</v>
      </c>
      <c r="F26" s="331">
        <v>0</v>
      </c>
      <c r="G26" s="331">
        <v>344.20800000000003</v>
      </c>
      <c r="H26" s="331">
        <v>22.411000000000001</v>
      </c>
      <c r="I26" s="331">
        <v>36.069000000000003</v>
      </c>
      <c r="J26" s="332">
        <v>71.125</v>
      </c>
      <c r="K26" s="333">
        <f t="shared" si="5"/>
        <v>489.47800000000007</v>
      </c>
    </row>
    <row r="27" spans="2:11" x14ac:dyDescent="0.2">
      <c r="B27" s="524"/>
      <c r="C27" s="132" t="s">
        <v>6</v>
      </c>
      <c r="D27" s="334"/>
      <c r="E27" s="335">
        <f t="shared" ref="E27:K27" si="7">SUBTOTAL(9,E22:E26)</f>
        <v>47.936</v>
      </c>
      <c r="F27" s="336">
        <f t="shared" si="7"/>
        <v>106.05199999999999</v>
      </c>
      <c r="G27" s="336">
        <f t="shared" si="7"/>
        <v>1056.739</v>
      </c>
      <c r="H27" s="336">
        <f t="shared" si="7"/>
        <v>195.69000000000003</v>
      </c>
      <c r="I27" s="336">
        <f t="shared" si="7"/>
        <v>336.411</v>
      </c>
      <c r="J27" s="337">
        <f t="shared" si="7"/>
        <v>133.51600000000002</v>
      </c>
      <c r="K27" s="338">
        <f t="shared" si="7"/>
        <v>1876.3440000000003</v>
      </c>
    </row>
    <row r="28" spans="2:11" x14ac:dyDescent="0.2">
      <c r="B28" s="524"/>
      <c r="C28" s="526" t="s">
        <v>220</v>
      </c>
      <c r="D28" s="526" t="s">
        <v>221</v>
      </c>
      <c r="E28" s="330">
        <v>19.26715999031067</v>
      </c>
      <c r="F28" s="331">
        <v>46.422223604202273</v>
      </c>
      <c r="G28" s="331">
        <v>463.29120823383334</v>
      </c>
      <c r="H28" s="331">
        <v>119.87823828107118</v>
      </c>
      <c r="I28" s="331">
        <v>670.50676439094548</v>
      </c>
      <c r="J28" s="332">
        <v>22.321000000238421</v>
      </c>
      <c r="K28" s="333">
        <f t="shared" si="5"/>
        <v>1341.6865945006014</v>
      </c>
    </row>
    <row r="29" spans="2:11" x14ac:dyDescent="0.2">
      <c r="B29" s="525"/>
      <c r="C29" s="136" t="s">
        <v>222</v>
      </c>
      <c r="D29" s="339"/>
      <c r="E29" s="340">
        <f t="shared" ref="E29:K29" si="8">SUBTOTAL(9,E28:E28)</f>
        <v>19.26715999031067</v>
      </c>
      <c r="F29" s="341">
        <f t="shared" si="8"/>
        <v>46.422223604202273</v>
      </c>
      <c r="G29" s="341">
        <f t="shared" si="8"/>
        <v>463.29120823383334</v>
      </c>
      <c r="H29" s="341">
        <f t="shared" si="8"/>
        <v>119.87823828107118</v>
      </c>
      <c r="I29" s="341">
        <f t="shared" si="8"/>
        <v>670.50676439094548</v>
      </c>
      <c r="J29" s="342">
        <f t="shared" si="8"/>
        <v>22.321000000238421</v>
      </c>
      <c r="K29" s="343">
        <f t="shared" si="8"/>
        <v>1341.6865945006014</v>
      </c>
    </row>
    <row r="30" spans="2:11" x14ac:dyDescent="0.2">
      <c r="B30" s="43" t="s">
        <v>188</v>
      </c>
      <c r="C30" s="137"/>
      <c r="D30" s="137"/>
      <c r="E30" s="221">
        <f t="shared" ref="E30:K30" si="9">SUBTOTAL(9,E19:E28)</f>
        <v>500.11049556138181</v>
      </c>
      <c r="F30" s="199">
        <f t="shared" si="9"/>
        <v>464.06274256967254</v>
      </c>
      <c r="G30" s="199">
        <f t="shared" si="9"/>
        <v>3923.4891718718504</v>
      </c>
      <c r="H30" s="199">
        <f t="shared" si="9"/>
        <v>1395.3888544827191</v>
      </c>
      <c r="I30" s="199">
        <f t="shared" si="9"/>
        <v>2647.136994573284</v>
      </c>
      <c r="J30" s="226">
        <f t="shared" si="9"/>
        <v>391.56428330087664</v>
      </c>
      <c r="K30" s="207">
        <f t="shared" si="9"/>
        <v>9321.7525423597854</v>
      </c>
    </row>
    <row r="31" spans="2:11" x14ac:dyDescent="0.2">
      <c r="B31" s="474" t="s">
        <v>189</v>
      </c>
      <c r="C31" s="513" t="s">
        <v>218</v>
      </c>
      <c r="D31" s="329" t="s">
        <v>218</v>
      </c>
      <c r="E31" s="330">
        <v>448.25140698504447</v>
      </c>
      <c r="F31" s="331">
        <v>1047.4464738223312</v>
      </c>
      <c r="G31" s="331">
        <v>2692.9166643133613</v>
      </c>
      <c r="H31" s="331">
        <v>1064.1321222040513</v>
      </c>
      <c r="I31" s="331">
        <v>1848.0333971352327</v>
      </c>
      <c r="J31" s="332">
        <v>214.24900372329728</v>
      </c>
      <c r="K31" s="333">
        <f t="shared" ref="K31:K42" si="10">SUM(E31:J31)</f>
        <v>7315.0290681833185</v>
      </c>
    </row>
    <row r="32" spans="2:11" x14ac:dyDescent="0.2">
      <c r="B32" s="475"/>
      <c r="C32" s="514"/>
      <c r="D32" s="329" t="s">
        <v>219</v>
      </c>
      <c r="E32" s="330">
        <v>11.486680039405824</v>
      </c>
      <c r="F32" s="331">
        <v>89.112229880005117</v>
      </c>
      <c r="G32" s="331">
        <v>0</v>
      </c>
      <c r="H32" s="331">
        <v>0</v>
      </c>
      <c r="I32" s="331">
        <v>0</v>
      </c>
      <c r="J32" s="332">
        <v>0</v>
      </c>
      <c r="K32" s="333">
        <f t="shared" si="10"/>
        <v>100.59890991941094</v>
      </c>
    </row>
    <row r="33" spans="2:11" x14ac:dyDescent="0.2">
      <c r="B33" s="475"/>
      <c r="C33" s="132" t="s">
        <v>11</v>
      </c>
      <c r="D33" s="334"/>
      <c r="E33" s="335">
        <f t="shared" ref="E33:K33" si="11">SUBTOTAL(9,E31:E32)</f>
        <v>459.73808702445029</v>
      </c>
      <c r="F33" s="336">
        <f t="shared" si="11"/>
        <v>1136.5587037023363</v>
      </c>
      <c r="G33" s="336">
        <f t="shared" si="11"/>
        <v>2692.9166643133613</v>
      </c>
      <c r="H33" s="336">
        <f t="shared" si="11"/>
        <v>1064.1321222040513</v>
      </c>
      <c r="I33" s="336">
        <f t="shared" si="11"/>
        <v>1848.0333971352327</v>
      </c>
      <c r="J33" s="337">
        <f t="shared" si="11"/>
        <v>214.24900372329728</v>
      </c>
      <c r="K33" s="338">
        <f t="shared" si="11"/>
        <v>7415.6279781027297</v>
      </c>
    </row>
    <row r="34" spans="2:11" x14ac:dyDescent="0.2">
      <c r="B34" s="475"/>
      <c r="C34" s="513" t="s">
        <v>149</v>
      </c>
      <c r="D34" s="329" t="s">
        <v>0</v>
      </c>
      <c r="E34" s="330">
        <v>3.1257699565887451</v>
      </c>
      <c r="F34" s="331">
        <v>2.1951299743652344</v>
      </c>
      <c r="G34" s="331">
        <v>142.86733086995781</v>
      </c>
      <c r="H34" s="331">
        <v>74.691780090630061</v>
      </c>
      <c r="I34" s="331">
        <v>65.343448324378585</v>
      </c>
      <c r="J34" s="332">
        <v>0</v>
      </c>
      <c r="K34" s="333">
        <f t="shared" si="10"/>
        <v>288.22345921592046</v>
      </c>
    </row>
    <row r="35" spans="2:11" x14ac:dyDescent="0.2">
      <c r="B35" s="475"/>
      <c r="C35" s="518"/>
      <c r="D35" s="329" t="s">
        <v>1</v>
      </c>
      <c r="E35" s="330">
        <v>0.96131571115110992</v>
      </c>
      <c r="F35" s="331">
        <v>104.64412756786496</v>
      </c>
      <c r="G35" s="331">
        <v>438.69586046415941</v>
      </c>
      <c r="H35" s="331">
        <v>1.5269138779640197</v>
      </c>
      <c r="I35" s="331">
        <v>237.99570000004766</v>
      </c>
      <c r="J35" s="332">
        <v>53.064000000000007</v>
      </c>
      <c r="K35" s="333">
        <f t="shared" si="10"/>
        <v>836.88791762118717</v>
      </c>
    </row>
    <row r="36" spans="2:11" x14ac:dyDescent="0.2">
      <c r="B36" s="475"/>
      <c r="C36" s="518"/>
      <c r="D36" s="329" t="s">
        <v>2</v>
      </c>
      <c r="E36" s="330">
        <v>50.896192659139636</v>
      </c>
      <c r="F36" s="331">
        <v>0</v>
      </c>
      <c r="G36" s="331">
        <v>147.44833034229279</v>
      </c>
      <c r="H36" s="331">
        <v>51.857664240539073</v>
      </c>
      <c r="I36" s="331">
        <v>141.57315017986298</v>
      </c>
      <c r="J36" s="332">
        <v>0</v>
      </c>
      <c r="K36" s="333">
        <f t="shared" si="10"/>
        <v>391.77533742183448</v>
      </c>
    </row>
    <row r="37" spans="2:11" x14ac:dyDescent="0.2">
      <c r="B37" s="475"/>
      <c r="C37" s="518"/>
      <c r="D37" s="329" t="s">
        <v>3</v>
      </c>
      <c r="E37" s="330">
        <v>0</v>
      </c>
      <c r="F37" s="331">
        <v>0</v>
      </c>
      <c r="G37" s="331">
        <v>0</v>
      </c>
      <c r="H37" s="331">
        <v>0</v>
      </c>
      <c r="I37" s="331">
        <v>0.8731500005722046</v>
      </c>
      <c r="J37" s="332">
        <v>0</v>
      </c>
      <c r="K37" s="333">
        <f t="shared" si="10"/>
        <v>0.8731500005722046</v>
      </c>
    </row>
    <row r="38" spans="2:11" x14ac:dyDescent="0.2">
      <c r="B38" s="475"/>
      <c r="C38" s="518"/>
      <c r="D38" s="329" t="s">
        <v>4</v>
      </c>
      <c r="E38" s="330">
        <v>319.85037178814412</v>
      </c>
      <c r="F38" s="331">
        <v>12.011189965248107</v>
      </c>
      <c r="G38" s="331">
        <v>1.9658999862670898</v>
      </c>
      <c r="H38" s="331">
        <v>29.865320000648499</v>
      </c>
      <c r="I38" s="331">
        <v>1.2264325103759766</v>
      </c>
      <c r="J38" s="332">
        <v>8.2593400878906245</v>
      </c>
      <c r="K38" s="333">
        <f t="shared" si="10"/>
        <v>373.17855433857443</v>
      </c>
    </row>
    <row r="39" spans="2:11" x14ac:dyDescent="0.2">
      <c r="B39" s="475"/>
      <c r="C39" s="514"/>
      <c r="D39" s="329" t="s">
        <v>5</v>
      </c>
      <c r="E39" s="330">
        <v>19.896149963378907</v>
      </c>
      <c r="F39" s="331">
        <v>0</v>
      </c>
      <c r="G39" s="331">
        <v>355.21333994293212</v>
      </c>
      <c r="H39" s="331">
        <v>40.746748809814456</v>
      </c>
      <c r="I39" s="331">
        <v>14.328029605865478</v>
      </c>
      <c r="J39" s="332">
        <v>269.51900000000001</v>
      </c>
      <c r="K39" s="333">
        <f t="shared" si="10"/>
        <v>699.70326832199089</v>
      </c>
    </row>
    <row r="40" spans="2:11" x14ac:dyDescent="0.2">
      <c r="B40" s="475"/>
      <c r="C40" s="132" t="s">
        <v>6</v>
      </c>
      <c r="D40" s="334"/>
      <c r="E40" s="335">
        <f t="shared" ref="E40:K40" si="12">SUBTOTAL(9,E34:E39)</f>
        <v>394.72980007840249</v>
      </c>
      <c r="F40" s="336">
        <f t="shared" si="12"/>
        <v>118.85044750747829</v>
      </c>
      <c r="G40" s="336">
        <f t="shared" si="12"/>
        <v>1086.1907616056092</v>
      </c>
      <c r="H40" s="336">
        <f t="shared" si="12"/>
        <v>198.68842701959611</v>
      </c>
      <c r="I40" s="336">
        <f t="shared" si="12"/>
        <v>461.33991062110283</v>
      </c>
      <c r="J40" s="337">
        <f t="shared" si="12"/>
        <v>330.84234008789065</v>
      </c>
      <c r="K40" s="338">
        <f t="shared" si="12"/>
        <v>2590.6416869200793</v>
      </c>
    </row>
    <row r="41" spans="2:11" x14ac:dyDescent="0.2">
      <c r="B41" s="475"/>
      <c r="C41" s="513" t="s">
        <v>220</v>
      </c>
      <c r="D41" s="329" t="s">
        <v>18</v>
      </c>
      <c r="E41" s="330">
        <v>0.38763799762725831</v>
      </c>
      <c r="F41" s="331">
        <v>7.129871011656185</v>
      </c>
      <c r="G41" s="331">
        <v>25.320621967180166</v>
      </c>
      <c r="H41" s="331">
        <v>13.137592758491635</v>
      </c>
      <c r="I41" s="331">
        <v>12.559534094175323</v>
      </c>
      <c r="J41" s="332">
        <v>6.24</v>
      </c>
      <c r="K41" s="333">
        <f t="shared" si="10"/>
        <v>64.775257829130567</v>
      </c>
    </row>
    <row r="42" spans="2:11" x14ac:dyDescent="0.2">
      <c r="B42" s="475"/>
      <c r="C42" s="514"/>
      <c r="D42" s="329" t="s">
        <v>221</v>
      </c>
      <c r="E42" s="330">
        <v>26.147949996948242</v>
      </c>
      <c r="F42" s="331">
        <v>61.214526901245115</v>
      </c>
      <c r="G42" s="331">
        <v>556.40665992593756</v>
      </c>
      <c r="H42" s="331">
        <v>92.100606375306853</v>
      </c>
      <c r="I42" s="331">
        <v>858.7693006439805</v>
      </c>
      <c r="J42" s="332">
        <v>14.918320007324219</v>
      </c>
      <c r="K42" s="333">
        <f t="shared" si="10"/>
        <v>1609.5573638507424</v>
      </c>
    </row>
    <row r="43" spans="2:11" x14ac:dyDescent="0.2">
      <c r="B43" s="476"/>
      <c r="C43" s="136" t="s">
        <v>222</v>
      </c>
      <c r="D43" s="339"/>
      <c r="E43" s="340">
        <f t="shared" ref="E43:K43" si="13">SUBTOTAL(9,E41:E42)</f>
        <v>26.535587994575501</v>
      </c>
      <c r="F43" s="341">
        <f t="shared" si="13"/>
        <v>68.3443979129013</v>
      </c>
      <c r="G43" s="341">
        <f t="shared" si="13"/>
        <v>581.72728189311772</v>
      </c>
      <c r="H43" s="341">
        <f t="shared" si="13"/>
        <v>105.23819913379849</v>
      </c>
      <c r="I43" s="341">
        <f t="shared" si="13"/>
        <v>871.32883473815582</v>
      </c>
      <c r="J43" s="342">
        <f t="shared" si="13"/>
        <v>21.158320007324221</v>
      </c>
      <c r="K43" s="343">
        <f t="shared" si="13"/>
        <v>1674.332621679873</v>
      </c>
    </row>
    <row r="44" spans="2:11" x14ac:dyDescent="0.2">
      <c r="B44" s="66" t="s">
        <v>191</v>
      </c>
      <c r="C44" s="137"/>
      <c r="D44" s="137"/>
      <c r="E44" s="221">
        <f t="shared" ref="E44:K44" si="14">SUBTOTAL(9,E31:E42)</f>
        <v>881.00347509742824</v>
      </c>
      <c r="F44" s="199">
        <f t="shared" si="14"/>
        <v>1323.7535491227159</v>
      </c>
      <c r="G44" s="199">
        <f t="shared" si="14"/>
        <v>4360.8347078120878</v>
      </c>
      <c r="H44" s="199">
        <f t="shared" si="14"/>
        <v>1368.0587483574461</v>
      </c>
      <c r="I44" s="199">
        <f t="shared" si="14"/>
        <v>3180.7021424944915</v>
      </c>
      <c r="J44" s="226">
        <f t="shared" si="14"/>
        <v>566.2496638185122</v>
      </c>
      <c r="K44" s="207">
        <f t="shared" si="14"/>
        <v>11680.602286702682</v>
      </c>
    </row>
    <row r="45" spans="2:11" x14ac:dyDescent="0.2">
      <c r="B45" s="474">
        <v>2005</v>
      </c>
      <c r="C45" s="513" t="s">
        <v>218</v>
      </c>
      <c r="D45" s="329" t="s">
        <v>218</v>
      </c>
      <c r="E45" s="330">
        <v>518.79004284345399</v>
      </c>
      <c r="F45" s="331">
        <v>406.45809052573298</v>
      </c>
      <c r="G45" s="331">
        <v>2720.8010398061801</v>
      </c>
      <c r="H45" s="331">
        <v>1123.0301757936199</v>
      </c>
      <c r="I45" s="331">
        <v>1802.2360042975999</v>
      </c>
      <c r="J45" s="332">
        <v>173.07626535079601</v>
      </c>
      <c r="K45" s="333">
        <f t="shared" ref="K45:K56" si="15">SUM(E45:J45)</f>
        <v>6744.3916186173838</v>
      </c>
    </row>
    <row r="46" spans="2:11" x14ac:dyDescent="0.2">
      <c r="B46" s="475"/>
      <c r="C46" s="514"/>
      <c r="D46" s="329" t="s">
        <v>219</v>
      </c>
      <c r="E46" s="330">
        <v>2.8716700098514498</v>
      </c>
      <c r="F46" s="331">
        <v>99.2874174542427</v>
      </c>
      <c r="G46" s="331">
        <v>0</v>
      </c>
      <c r="H46" s="331">
        <v>0</v>
      </c>
      <c r="I46" s="331">
        <v>0</v>
      </c>
      <c r="J46" s="332">
        <v>0</v>
      </c>
      <c r="K46" s="333">
        <f t="shared" si="15"/>
        <v>102.15908746409416</v>
      </c>
    </row>
    <row r="47" spans="2:11" x14ac:dyDescent="0.2">
      <c r="B47" s="475"/>
      <c r="C47" s="132" t="s">
        <v>11</v>
      </c>
      <c r="D47" s="334"/>
      <c r="E47" s="335">
        <f t="shared" ref="E47:K47" si="16">SUBTOTAL(9,E45:E46)</f>
        <v>521.6617128533054</v>
      </c>
      <c r="F47" s="336">
        <f t="shared" si="16"/>
        <v>505.74550797997568</v>
      </c>
      <c r="G47" s="336">
        <f t="shared" si="16"/>
        <v>2720.8010398061801</v>
      </c>
      <c r="H47" s="336">
        <f t="shared" si="16"/>
        <v>1123.0301757936199</v>
      </c>
      <c r="I47" s="336">
        <f t="shared" si="16"/>
        <v>1802.2360042975999</v>
      </c>
      <c r="J47" s="337">
        <f t="shared" si="16"/>
        <v>173.07626535079601</v>
      </c>
      <c r="K47" s="338">
        <f t="shared" si="16"/>
        <v>6846.550706081478</v>
      </c>
    </row>
    <row r="48" spans="2:11" x14ac:dyDescent="0.2">
      <c r="B48" s="475"/>
      <c r="C48" s="513" t="s">
        <v>149</v>
      </c>
      <c r="D48" s="329" t="s">
        <v>0</v>
      </c>
      <c r="E48" s="330">
        <v>11.7276521053314</v>
      </c>
      <c r="F48" s="331">
        <v>2.4540000000000002</v>
      </c>
      <c r="G48" s="331">
        <v>392.89630333358002</v>
      </c>
      <c r="H48" s="331">
        <v>120.78429459035399</v>
      </c>
      <c r="I48" s="331">
        <v>25.8472951698303</v>
      </c>
      <c r="J48" s="332">
        <v>0</v>
      </c>
      <c r="K48" s="333">
        <f t="shared" si="15"/>
        <v>553.70954519909571</v>
      </c>
    </row>
    <row r="49" spans="2:11" x14ac:dyDescent="0.2">
      <c r="B49" s="475"/>
      <c r="C49" s="518"/>
      <c r="D49" s="329" t="s">
        <v>1</v>
      </c>
      <c r="E49" s="330">
        <v>0.45882499009370797</v>
      </c>
      <c r="F49" s="331">
        <v>84.671650420824605</v>
      </c>
      <c r="G49" s="331">
        <v>418.10923062145002</v>
      </c>
      <c r="H49" s="331">
        <v>1.4675462951660101</v>
      </c>
      <c r="I49" s="331">
        <v>289.80328491330101</v>
      </c>
      <c r="J49" s="332">
        <v>75.383388793945301</v>
      </c>
      <c r="K49" s="333">
        <f t="shared" si="15"/>
        <v>869.89392603478063</v>
      </c>
    </row>
    <row r="50" spans="2:11" x14ac:dyDescent="0.2">
      <c r="B50" s="475"/>
      <c r="C50" s="518"/>
      <c r="D50" s="329" t="s">
        <v>2</v>
      </c>
      <c r="E50" s="330">
        <v>599.83217999410601</v>
      </c>
      <c r="F50" s="331">
        <v>0</v>
      </c>
      <c r="G50" s="331">
        <v>161.706429278135</v>
      </c>
      <c r="H50" s="331">
        <v>42.824710009463097</v>
      </c>
      <c r="I50" s="331">
        <v>94.562946084976204</v>
      </c>
      <c r="J50" s="332">
        <v>0</v>
      </c>
      <c r="K50" s="333">
        <f t="shared" si="15"/>
        <v>898.92626536668035</v>
      </c>
    </row>
    <row r="51" spans="2:11" x14ac:dyDescent="0.2">
      <c r="B51" s="475"/>
      <c r="C51" s="518"/>
      <c r="D51" s="329" t="s">
        <v>3</v>
      </c>
      <c r="E51" s="330">
        <v>0</v>
      </c>
      <c r="F51" s="331">
        <v>0</v>
      </c>
      <c r="G51" s="331">
        <v>0</v>
      </c>
      <c r="H51" s="331">
        <v>0</v>
      </c>
      <c r="I51" s="331">
        <v>2.0059999999999998</v>
      </c>
      <c r="J51" s="332">
        <v>0</v>
      </c>
      <c r="K51" s="333">
        <f t="shared" si="15"/>
        <v>2.0059999999999998</v>
      </c>
    </row>
    <row r="52" spans="2:11" x14ac:dyDescent="0.2">
      <c r="B52" s="475"/>
      <c r="C52" s="518"/>
      <c r="D52" s="329" t="s">
        <v>4</v>
      </c>
      <c r="E52" s="330">
        <v>56.407600483954397</v>
      </c>
      <c r="F52" s="331">
        <v>15.803890159606899</v>
      </c>
      <c r="G52" s="331">
        <v>3.9114592504501302</v>
      </c>
      <c r="H52" s="331">
        <v>32.4585767509937</v>
      </c>
      <c r="I52" s="331">
        <v>43.990869888305603</v>
      </c>
      <c r="J52" s="332">
        <v>11.693</v>
      </c>
      <c r="K52" s="333">
        <f t="shared" si="15"/>
        <v>164.26539653331074</v>
      </c>
    </row>
    <row r="53" spans="2:11" x14ac:dyDescent="0.2">
      <c r="B53" s="475"/>
      <c r="C53" s="514"/>
      <c r="D53" s="329" t="s">
        <v>5</v>
      </c>
      <c r="E53" s="330">
        <v>11.792720092773401</v>
      </c>
      <c r="F53" s="331">
        <v>11.4554400634765</v>
      </c>
      <c r="G53" s="331">
        <v>305.71220510292102</v>
      </c>
      <c r="H53" s="331">
        <v>40.023833072662299</v>
      </c>
      <c r="I53" s="331">
        <v>3.4266899294853199</v>
      </c>
      <c r="J53" s="332">
        <v>243.41813525247599</v>
      </c>
      <c r="K53" s="333">
        <f t="shared" si="15"/>
        <v>615.82902351379448</v>
      </c>
    </row>
    <row r="54" spans="2:11" x14ac:dyDescent="0.2">
      <c r="B54" s="475"/>
      <c r="C54" s="132" t="s">
        <v>6</v>
      </c>
      <c r="D54" s="334"/>
      <c r="E54" s="335">
        <f t="shared" ref="E54:K54" si="17">SUBTOTAL(9,E48:E53)</f>
        <v>680.21897766625887</v>
      </c>
      <c r="F54" s="336">
        <f t="shared" si="17"/>
        <v>114.38498064390799</v>
      </c>
      <c r="G54" s="336">
        <f t="shared" si="17"/>
        <v>1282.3356275865362</v>
      </c>
      <c r="H54" s="336">
        <f t="shared" si="17"/>
        <v>237.55896071863913</v>
      </c>
      <c r="I54" s="336">
        <f t="shared" si="17"/>
        <v>459.63708598589841</v>
      </c>
      <c r="J54" s="337">
        <f t="shared" si="17"/>
        <v>330.4945240464213</v>
      </c>
      <c r="K54" s="338">
        <f t="shared" si="17"/>
        <v>3104.6301566476623</v>
      </c>
    </row>
    <row r="55" spans="2:11" x14ac:dyDescent="0.2">
      <c r="B55" s="475"/>
      <c r="C55" s="513" t="s">
        <v>220</v>
      </c>
      <c r="D55" s="329" t="s">
        <v>18</v>
      </c>
      <c r="E55" s="330">
        <v>0.32764999973773901</v>
      </c>
      <c r="F55" s="331">
        <v>6.3958805924749198</v>
      </c>
      <c r="G55" s="331">
        <v>58.442462705174897</v>
      </c>
      <c r="H55" s="331">
        <v>32.722722693316598</v>
      </c>
      <c r="I55" s="331">
        <v>16.7669454456171</v>
      </c>
      <c r="J55" s="332">
        <v>6.7230219802856404</v>
      </c>
      <c r="K55" s="333">
        <f t="shared" si="15"/>
        <v>121.37868341660689</v>
      </c>
    </row>
    <row r="56" spans="2:11" x14ac:dyDescent="0.2">
      <c r="B56" s="475"/>
      <c r="C56" s="514"/>
      <c r="D56" s="329" t="s">
        <v>221</v>
      </c>
      <c r="E56" s="330">
        <v>18.725805850028902</v>
      </c>
      <c r="F56" s="331">
        <v>59.336730566620801</v>
      </c>
      <c r="G56" s="331">
        <v>482.07780616950998</v>
      </c>
      <c r="H56" s="331">
        <v>94.704085280120395</v>
      </c>
      <c r="I56" s="331">
        <v>821.97186218758497</v>
      </c>
      <c r="J56" s="332">
        <v>23.43075</v>
      </c>
      <c r="K56" s="333">
        <f t="shared" si="15"/>
        <v>1500.247040053865</v>
      </c>
    </row>
    <row r="57" spans="2:11" x14ac:dyDescent="0.2">
      <c r="B57" s="476"/>
      <c r="C57" s="136" t="s">
        <v>222</v>
      </c>
      <c r="D57" s="339"/>
      <c r="E57" s="341">
        <f t="shared" ref="E57:K57" si="18">SUBTOTAL(9,E55:E56)</f>
        <v>19.053455849766642</v>
      </c>
      <c r="F57" s="341">
        <f t="shared" si="18"/>
        <v>65.732611159095725</v>
      </c>
      <c r="G57" s="341">
        <f t="shared" si="18"/>
        <v>540.52026887468492</v>
      </c>
      <c r="H57" s="341">
        <f t="shared" si="18"/>
        <v>127.42680797343699</v>
      </c>
      <c r="I57" s="341">
        <f t="shared" si="18"/>
        <v>838.7388076332021</v>
      </c>
      <c r="J57" s="341">
        <f t="shared" si="18"/>
        <v>30.15377198028564</v>
      </c>
      <c r="K57" s="342">
        <f t="shared" si="18"/>
        <v>1621.6257234704719</v>
      </c>
    </row>
    <row r="58" spans="2:11" x14ac:dyDescent="0.2">
      <c r="B58" s="66" t="s">
        <v>192</v>
      </c>
      <c r="C58" s="137"/>
      <c r="D58" s="137"/>
      <c r="E58" s="199">
        <f t="shared" ref="E58:K58" si="19">SUBTOTAL(9,E45:E56)</f>
        <v>1220.9341463693308</v>
      </c>
      <c r="F58" s="199">
        <f t="shared" si="19"/>
        <v>685.86309978297936</v>
      </c>
      <c r="G58" s="199">
        <f t="shared" si="19"/>
        <v>4543.6569362674009</v>
      </c>
      <c r="H58" s="199">
        <f t="shared" si="19"/>
        <v>1488.0159444856959</v>
      </c>
      <c r="I58" s="344">
        <f t="shared" si="19"/>
        <v>3100.6118979167004</v>
      </c>
      <c r="J58" s="344">
        <f t="shared" si="19"/>
        <v>533.72456137750294</v>
      </c>
      <c r="K58" s="207">
        <f t="shared" si="19"/>
        <v>11572.806586199611</v>
      </c>
    </row>
    <row r="59" spans="2:11" x14ac:dyDescent="0.2">
      <c r="B59" s="474">
        <v>2006</v>
      </c>
      <c r="C59" s="513" t="s">
        <v>218</v>
      </c>
      <c r="D59" s="329" t="s">
        <v>218</v>
      </c>
      <c r="E59" s="345">
        <v>707.35779689060905</v>
      </c>
      <c r="F59" s="331">
        <v>362.05385381408036</v>
      </c>
      <c r="G59" s="331">
        <v>2361.7364948614404</v>
      </c>
      <c r="H59" s="331">
        <v>914.55212371288781</v>
      </c>
      <c r="I59" s="346">
        <v>1820.9472362814699</v>
      </c>
      <c r="J59" s="520" t="s">
        <v>211</v>
      </c>
      <c r="K59" s="333">
        <f t="shared" ref="K59:K70" si="20">SUM(E59:J59)</f>
        <v>6166.6475055604878</v>
      </c>
    </row>
    <row r="60" spans="2:11" x14ac:dyDescent="0.2">
      <c r="B60" s="475"/>
      <c r="C60" s="514"/>
      <c r="D60" s="329" t="s">
        <v>219</v>
      </c>
      <c r="E60" s="347">
        <v>16.784149918079301</v>
      </c>
      <c r="F60" s="331">
        <v>98.305107026656628</v>
      </c>
      <c r="G60" s="331">
        <v>155.60251973423641</v>
      </c>
      <c r="H60" s="331">
        <v>176.64184802915156</v>
      </c>
      <c r="I60" s="331">
        <v>0</v>
      </c>
      <c r="J60" s="517"/>
      <c r="K60" s="333">
        <f t="shared" si="20"/>
        <v>447.33362470812392</v>
      </c>
    </row>
    <row r="61" spans="2:11" x14ac:dyDescent="0.2">
      <c r="B61" s="475"/>
      <c r="C61" s="132" t="s">
        <v>11</v>
      </c>
      <c r="D61" s="334"/>
      <c r="E61" s="335">
        <f>SUBTOTAL(9,E59:E60)</f>
        <v>724.14194680868832</v>
      </c>
      <c r="F61" s="336">
        <f>SUBTOTAL(9,F59:F60)</f>
        <v>460.35896084073698</v>
      </c>
      <c r="G61" s="336">
        <f>SUBTOTAL(9,G59:G60)</f>
        <v>2517.3390145956769</v>
      </c>
      <c r="H61" s="336">
        <f>SUBTOTAL(9,H59:H60)</f>
        <v>1091.1939717420394</v>
      </c>
      <c r="I61" s="336">
        <f>SUBTOTAL(9,I59:I60)</f>
        <v>1820.9472362814699</v>
      </c>
      <c r="J61" s="517"/>
      <c r="K61" s="337">
        <v>6613.9811302686112</v>
      </c>
    </row>
    <row r="62" spans="2:11" x14ac:dyDescent="0.2">
      <c r="B62" s="475"/>
      <c r="C62" s="513" t="s">
        <v>149</v>
      </c>
      <c r="D62" s="329" t="s">
        <v>0</v>
      </c>
      <c r="E62" s="330">
        <v>10.221018966376782</v>
      </c>
      <c r="F62" s="331">
        <v>2.2214157104492189</v>
      </c>
      <c r="G62" s="331">
        <v>197.86258882424235</v>
      </c>
      <c r="H62" s="331">
        <v>186.36706928935274</v>
      </c>
      <c r="I62" s="331">
        <v>26.407301208496094</v>
      </c>
      <c r="J62" s="517"/>
      <c r="K62" s="333">
        <f t="shared" si="20"/>
        <v>423.07939399891717</v>
      </c>
    </row>
    <row r="63" spans="2:11" x14ac:dyDescent="0.2">
      <c r="B63" s="475"/>
      <c r="C63" s="518"/>
      <c r="D63" s="329" t="s">
        <v>1</v>
      </c>
      <c r="E63" s="330">
        <v>0.20432997798919678</v>
      </c>
      <c r="F63" s="331">
        <v>131.73176786177629</v>
      </c>
      <c r="G63" s="331">
        <v>439.86712131171299</v>
      </c>
      <c r="H63" s="331">
        <v>2.1875548019409181</v>
      </c>
      <c r="I63" s="348">
        <v>317.76768387413</v>
      </c>
      <c r="J63" s="517"/>
      <c r="K63" s="333">
        <f t="shared" si="20"/>
        <v>891.75845782754936</v>
      </c>
    </row>
    <row r="64" spans="2:11" x14ac:dyDescent="0.2">
      <c r="B64" s="475"/>
      <c r="C64" s="518"/>
      <c r="D64" s="329" t="s">
        <v>2</v>
      </c>
      <c r="E64" s="330">
        <v>921.7575205078125</v>
      </c>
      <c r="F64" s="331">
        <v>0</v>
      </c>
      <c r="G64" s="331">
        <v>200.49140974807739</v>
      </c>
      <c r="H64" s="331">
        <v>25.516999999999999</v>
      </c>
      <c r="I64" s="331">
        <v>76.560346872329717</v>
      </c>
      <c r="J64" s="517"/>
      <c r="K64" s="333">
        <f t="shared" si="20"/>
        <v>1224.3262771282198</v>
      </c>
    </row>
    <row r="65" spans="2:11" x14ac:dyDescent="0.2">
      <c r="B65" s="475"/>
      <c r="C65" s="518"/>
      <c r="D65" s="329" t="s">
        <v>3</v>
      </c>
      <c r="E65" s="330">
        <v>0</v>
      </c>
      <c r="F65" s="331">
        <v>0</v>
      </c>
      <c r="G65" s="331">
        <v>0</v>
      </c>
      <c r="H65" s="331">
        <v>0</v>
      </c>
      <c r="I65" s="331">
        <v>1.1920910034179688</v>
      </c>
      <c r="J65" s="517"/>
      <c r="K65" s="333">
        <f t="shared" si="20"/>
        <v>1.1920910034179688</v>
      </c>
    </row>
    <row r="66" spans="2:11" x14ac:dyDescent="0.2">
      <c r="B66" s="475"/>
      <c r="C66" s="518"/>
      <c r="D66" s="329" t="s">
        <v>4</v>
      </c>
      <c r="E66" s="330">
        <v>44.570839882314203</v>
      </c>
      <c r="F66" s="331">
        <v>21.79202149963379</v>
      </c>
      <c r="G66" s="331">
        <v>3.5230000000000001</v>
      </c>
      <c r="H66" s="331">
        <v>30.952629968643187</v>
      </c>
      <c r="I66" s="348">
        <v>85.908380098342903</v>
      </c>
      <c r="J66" s="517"/>
      <c r="K66" s="333">
        <f t="shared" si="20"/>
        <v>186.74687144893409</v>
      </c>
    </row>
    <row r="67" spans="2:11" x14ac:dyDescent="0.2">
      <c r="B67" s="475"/>
      <c r="C67" s="514"/>
      <c r="D67" s="329" t="s">
        <v>5</v>
      </c>
      <c r="E67" s="347">
        <v>409.58449856406497</v>
      </c>
      <c r="F67" s="331">
        <v>0</v>
      </c>
      <c r="G67" s="331">
        <v>204.79389186096191</v>
      </c>
      <c r="H67" s="331">
        <v>90.320716529846194</v>
      </c>
      <c r="I67" s="349">
        <v>0.23399000167846601</v>
      </c>
      <c r="J67" s="517"/>
      <c r="K67" s="333">
        <f t="shared" si="20"/>
        <v>704.93309695655148</v>
      </c>
    </row>
    <row r="68" spans="2:11" x14ac:dyDescent="0.2">
      <c r="B68" s="475"/>
      <c r="C68" s="132" t="s">
        <v>6</v>
      </c>
      <c r="D68" s="334"/>
      <c r="E68" s="335">
        <f>SUBTOTAL(9,E62:E67)</f>
        <v>1386.3382078985576</v>
      </c>
      <c r="F68" s="336">
        <f>SUBTOTAL(9,F62:F67)</f>
        <v>155.74520507185929</v>
      </c>
      <c r="G68" s="336">
        <f>SUBTOTAL(9,G62:G67)</f>
        <v>1046.5380117449947</v>
      </c>
      <c r="H68" s="336">
        <f>SUBTOTAL(9,H62:H67)</f>
        <v>335.34497058978303</v>
      </c>
      <c r="I68" s="331">
        <f>SUBTOTAL(9,I62:I67)</f>
        <v>508.06979305839513</v>
      </c>
      <c r="J68" s="517"/>
      <c r="K68" s="337">
        <v>3432.0361883635896</v>
      </c>
    </row>
    <row r="69" spans="2:11" x14ac:dyDescent="0.2">
      <c r="B69" s="475"/>
      <c r="C69" s="513" t="s">
        <v>220</v>
      </c>
      <c r="D69" s="329" t="s">
        <v>18</v>
      </c>
      <c r="E69" s="345">
        <v>2.5406123795509301</v>
      </c>
      <c r="F69" s="331">
        <v>7.0491696703061457</v>
      </c>
      <c r="G69" s="331">
        <v>78.261367107727338</v>
      </c>
      <c r="H69" s="331">
        <v>36.024459436098581</v>
      </c>
      <c r="I69" s="346">
        <v>25.368536578372101</v>
      </c>
      <c r="J69" s="517"/>
      <c r="K69" s="333">
        <f t="shared" si="20"/>
        <v>149.24414517205508</v>
      </c>
    </row>
    <row r="70" spans="2:11" x14ac:dyDescent="0.2">
      <c r="B70" s="475"/>
      <c r="C70" s="514"/>
      <c r="D70" s="329" t="s">
        <v>221</v>
      </c>
      <c r="E70" s="347">
        <v>26.995318370819</v>
      </c>
      <c r="F70" s="331">
        <v>41.96683901453018</v>
      </c>
      <c r="G70" s="331">
        <v>524.23839753341679</v>
      </c>
      <c r="H70" s="331">
        <v>134.49323872947693</v>
      </c>
      <c r="I70" s="349">
        <v>1056.99738420362</v>
      </c>
      <c r="J70" s="517"/>
      <c r="K70" s="333">
        <f t="shared" si="20"/>
        <v>1784.6911778518629</v>
      </c>
    </row>
    <row r="71" spans="2:11" x14ac:dyDescent="0.2">
      <c r="B71" s="476"/>
      <c r="C71" s="136" t="s">
        <v>222</v>
      </c>
      <c r="D71" s="339"/>
      <c r="E71" s="341">
        <f>SUBTOTAL(9,E69:E70)</f>
        <v>29.535930750369928</v>
      </c>
      <c r="F71" s="341">
        <f>SUBTOTAL(9,F69:F70)</f>
        <v>49.016008684836322</v>
      </c>
      <c r="G71" s="341">
        <f>SUBTOTAL(9,G69:G70)</f>
        <v>602.49976464114411</v>
      </c>
      <c r="H71" s="341">
        <f>SUBTOTAL(9,H69:H70)</f>
        <v>170.5176981655755</v>
      </c>
      <c r="I71" s="331">
        <f>SUBTOTAL(9,I69:I70)</f>
        <v>1082.3659207819921</v>
      </c>
      <c r="J71" s="521"/>
      <c r="K71" s="342">
        <v>1933.9353230239219</v>
      </c>
    </row>
    <row r="72" spans="2:11" x14ac:dyDescent="0.2">
      <c r="B72" s="66" t="s">
        <v>194</v>
      </c>
      <c r="C72" s="137"/>
      <c r="D72" s="137"/>
      <c r="E72" s="199">
        <f>SUBTOTAL(9,E59:E70)</f>
        <v>2140.0160854576161</v>
      </c>
      <c r="F72" s="199">
        <f>SUBTOTAL(9,F59:F70)</f>
        <v>665.12017459743254</v>
      </c>
      <c r="G72" s="199">
        <f>SUBTOTAL(9,G59:G70)</f>
        <v>4166.3767909818162</v>
      </c>
      <c r="H72" s="199">
        <f>SUBTOTAL(9,H59:H70)</f>
        <v>1597.0566404973977</v>
      </c>
      <c r="I72" s="199">
        <f>SUBTOTAL(9,I59:I70)</f>
        <v>3411.3829501218579</v>
      </c>
      <c r="J72" s="350"/>
      <c r="K72" s="207">
        <v>11979.952641656122</v>
      </c>
    </row>
    <row r="73" spans="2:11" x14ac:dyDescent="0.2">
      <c r="B73" s="474">
        <v>2007</v>
      </c>
      <c r="C73" s="513" t="s">
        <v>218</v>
      </c>
      <c r="D73" s="351" t="s">
        <v>218</v>
      </c>
      <c r="E73" s="331">
        <v>911.02892850881904</v>
      </c>
      <c r="F73" s="331">
        <v>506.45917325157666</v>
      </c>
      <c r="G73" s="331">
        <v>2653.5714869763028</v>
      </c>
      <c r="H73" s="331">
        <v>1037.1169258989719</v>
      </c>
      <c r="I73" s="331">
        <v>2161.8938937524126</v>
      </c>
      <c r="J73" s="520" t="s">
        <v>211</v>
      </c>
      <c r="K73" s="333">
        <f t="shared" ref="K73:K84" si="21">SUM(E73:J73)</f>
        <v>7270.0704083880828</v>
      </c>
    </row>
    <row r="74" spans="2:11" x14ac:dyDescent="0.2">
      <c r="B74" s="475"/>
      <c r="C74" s="514"/>
      <c r="D74" s="281" t="s">
        <v>219</v>
      </c>
      <c r="E74" s="331">
        <v>29.598360389947892</v>
      </c>
      <c r="F74" s="331">
        <v>6.8487500384449955</v>
      </c>
      <c r="G74" s="331">
        <v>191.1073761913851</v>
      </c>
      <c r="H74" s="331">
        <v>188.20727176851594</v>
      </c>
      <c r="I74" s="331">
        <v>0</v>
      </c>
      <c r="J74" s="517"/>
      <c r="K74" s="333">
        <f t="shared" si="21"/>
        <v>415.76175838829397</v>
      </c>
    </row>
    <row r="75" spans="2:11" x14ac:dyDescent="0.2">
      <c r="B75" s="475"/>
      <c r="C75" s="132" t="s">
        <v>11</v>
      </c>
      <c r="D75" s="334"/>
      <c r="E75" s="335">
        <f>SUM(E73:E74)</f>
        <v>940.62728889876689</v>
      </c>
      <c r="F75" s="336">
        <f t="shared" ref="F75:K75" si="22">SUM(F73:F74)</f>
        <v>513.30792329002168</v>
      </c>
      <c r="G75" s="336">
        <f t="shared" si="22"/>
        <v>2844.6788631676877</v>
      </c>
      <c r="H75" s="336">
        <f t="shared" si="22"/>
        <v>1225.3241976674879</v>
      </c>
      <c r="I75" s="337">
        <f t="shared" si="22"/>
        <v>2161.8938937524126</v>
      </c>
      <c r="J75" s="517"/>
      <c r="K75" s="337">
        <f t="shared" si="22"/>
        <v>7685.8321667763767</v>
      </c>
    </row>
    <row r="76" spans="2:11" x14ac:dyDescent="0.2">
      <c r="B76" s="475"/>
      <c r="C76" s="513" t="s">
        <v>149</v>
      </c>
      <c r="D76" s="329" t="s">
        <v>0</v>
      </c>
      <c r="E76" s="330">
        <v>15.55287202167511</v>
      </c>
      <c r="F76" s="331">
        <v>28.370785751342773</v>
      </c>
      <c r="G76" s="331">
        <v>203.53870484960777</v>
      </c>
      <c r="H76" s="331">
        <v>231.71385182325542</v>
      </c>
      <c r="I76" s="331">
        <v>29.007883026123046</v>
      </c>
      <c r="J76" s="517"/>
      <c r="K76" s="333">
        <f t="shared" si="21"/>
        <v>508.18409747200417</v>
      </c>
    </row>
    <row r="77" spans="2:11" x14ac:dyDescent="0.2">
      <c r="B77" s="475"/>
      <c r="C77" s="518"/>
      <c r="D77" s="329" t="s">
        <v>1</v>
      </c>
      <c r="E77" s="330">
        <v>0.19396999835968018</v>
      </c>
      <c r="F77" s="331">
        <v>12.18509992502816</v>
      </c>
      <c r="G77" s="331">
        <v>464.78854315476866</v>
      </c>
      <c r="H77" s="331">
        <v>5.9241999998092654</v>
      </c>
      <c r="I77" s="331">
        <v>261.58402405449749</v>
      </c>
      <c r="J77" s="517"/>
      <c r="K77" s="333">
        <f t="shared" si="21"/>
        <v>744.67583713246324</v>
      </c>
    </row>
    <row r="78" spans="2:11" x14ac:dyDescent="0.2">
      <c r="B78" s="475"/>
      <c r="C78" s="518"/>
      <c r="D78" s="329" t="s">
        <v>2</v>
      </c>
      <c r="E78" s="330">
        <v>359.94301806640624</v>
      </c>
      <c r="F78" s="331">
        <v>0</v>
      </c>
      <c r="G78" s="331">
        <v>177.24067157067824</v>
      </c>
      <c r="H78" s="331">
        <v>36.200526330694558</v>
      </c>
      <c r="I78" s="331">
        <v>91.988059038086504</v>
      </c>
      <c r="J78" s="517"/>
      <c r="K78" s="333">
        <f t="shared" si="21"/>
        <v>665.3722750058655</v>
      </c>
    </row>
    <row r="79" spans="2:11" x14ac:dyDescent="0.2">
      <c r="B79" s="475"/>
      <c r="C79" s="518"/>
      <c r="D79" s="329" t="s">
        <v>3</v>
      </c>
      <c r="E79" s="330">
        <v>0</v>
      </c>
      <c r="F79" s="331">
        <v>0</v>
      </c>
      <c r="G79" s="331">
        <v>0</v>
      </c>
      <c r="H79" s="331">
        <v>0</v>
      </c>
      <c r="I79" s="331">
        <v>2.1238799800872803</v>
      </c>
      <c r="J79" s="517"/>
      <c r="K79" s="333">
        <f t="shared" si="21"/>
        <v>2.1238799800872803</v>
      </c>
    </row>
    <row r="80" spans="2:11" x14ac:dyDescent="0.2">
      <c r="B80" s="475"/>
      <c r="C80" s="518"/>
      <c r="D80" s="329" t="s">
        <v>4</v>
      </c>
      <c r="E80" s="330">
        <v>56.524469996690748</v>
      </c>
      <c r="F80" s="331">
        <v>33.980101451873779</v>
      </c>
      <c r="G80" s="331">
        <v>3.7240000000000002</v>
      </c>
      <c r="H80" s="331">
        <v>35.638240015029908</v>
      </c>
      <c r="I80" s="331">
        <v>133.07836585879326</v>
      </c>
      <c r="J80" s="517"/>
      <c r="K80" s="333">
        <f t="shared" si="21"/>
        <v>262.94517732238774</v>
      </c>
    </row>
    <row r="81" spans="2:11" x14ac:dyDescent="0.2">
      <c r="B81" s="475"/>
      <c r="C81" s="514"/>
      <c r="D81" s="329" t="s">
        <v>5</v>
      </c>
      <c r="E81" s="330">
        <v>325.5876037054062</v>
      </c>
      <c r="F81" s="331">
        <v>81.718331298828119</v>
      </c>
      <c r="G81" s="331">
        <v>404.79693565654753</v>
      </c>
      <c r="H81" s="331">
        <v>93.093141190528868</v>
      </c>
      <c r="I81" s="331">
        <v>0.38227999114990235</v>
      </c>
      <c r="J81" s="517"/>
      <c r="K81" s="333">
        <f t="shared" si="21"/>
        <v>905.57829184246054</v>
      </c>
    </row>
    <row r="82" spans="2:11" x14ac:dyDescent="0.2">
      <c r="B82" s="475"/>
      <c r="C82" s="132" t="s">
        <v>6</v>
      </c>
      <c r="D82" s="334"/>
      <c r="E82" s="335">
        <f>SUM(E76:E81)</f>
        <v>757.80193378853801</v>
      </c>
      <c r="F82" s="336">
        <f>SUM(F76:F81)</f>
        <v>156.25431842707283</v>
      </c>
      <c r="G82" s="336">
        <f>SUM(G76:G81)</f>
        <v>1254.0888552316023</v>
      </c>
      <c r="H82" s="336">
        <f>SUM(H76:H81)</f>
        <v>402.56995935931803</v>
      </c>
      <c r="I82" s="337">
        <f>SUM(I76:I81)</f>
        <v>518.16449194873746</v>
      </c>
      <c r="J82" s="517"/>
      <c r="K82" s="337">
        <f>SUM(K76:K81)</f>
        <v>3088.8795587552686</v>
      </c>
    </row>
    <row r="83" spans="2:11" x14ac:dyDescent="0.2">
      <c r="B83" s="475"/>
      <c r="C83" s="513" t="s">
        <v>220</v>
      </c>
      <c r="D83" s="329" t="s">
        <v>18</v>
      </c>
      <c r="E83" s="330">
        <v>0.6069966007173061</v>
      </c>
      <c r="F83" s="331">
        <v>7.2261494565606119</v>
      </c>
      <c r="G83" s="331">
        <v>30.796959657870232</v>
      </c>
      <c r="H83" s="331">
        <v>43.781099400192502</v>
      </c>
      <c r="I83" s="331">
        <v>24.705035119846464</v>
      </c>
      <c r="J83" s="517"/>
      <c r="K83" s="333">
        <f t="shared" si="21"/>
        <v>107.11624023518712</v>
      </c>
    </row>
    <row r="84" spans="2:11" x14ac:dyDescent="0.2">
      <c r="B84" s="475"/>
      <c r="C84" s="514"/>
      <c r="D84" s="329" t="s">
        <v>221</v>
      </c>
      <c r="E84" s="330">
        <v>25.994</v>
      </c>
      <c r="F84" s="331">
        <v>53.838837424695491</v>
      </c>
      <c r="G84" s="331">
        <v>237.11281053207907</v>
      </c>
      <c r="H84" s="331">
        <v>138.12864173984528</v>
      </c>
      <c r="I84" s="331">
        <v>928.70431101289296</v>
      </c>
      <c r="J84" s="517"/>
      <c r="K84" s="333">
        <f t="shared" si="21"/>
        <v>1383.7786007095128</v>
      </c>
    </row>
    <row r="85" spans="2:11" x14ac:dyDescent="0.2">
      <c r="B85" s="476"/>
      <c r="C85" s="136" t="s">
        <v>222</v>
      </c>
      <c r="D85" s="352"/>
      <c r="E85" s="336">
        <f>SUM(E83:E84)</f>
        <v>26.600996600717306</v>
      </c>
      <c r="F85" s="336">
        <f t="shared" ref="F85:K85" si="23">SUM(F83:F84)</f>
        <v>61.064986881256104</v>
      </c>
      <c r="G85" s="336">
        <f t="shared" si="23"/>
        <v>267.90977018994931</v>
      </c>
      <c r="H85" s="336">
        <f t="shared" si="23"/>
        <v>181.9097411400378</v>
      </c>
      <c r="I85" s="336">
        <f t="shared" si="23"/>
        <v>953.40934613273942</v>
      </c>
      <c r="J85" s="517"/>
      <c r="K85" s="338">
        <f t="shared" si="23"/>
        <v>1490.8948409447</v>
      </c>
    </row>
    <row r="86" spans="2:11" x14ac:dyDescent="0.2">
      <c r="B86" s="66" t="s">
        <v>195</v>
      </c>
      <c r="C86" s="137"/>
      <c r="D86" s="137"/>
      <c r="E86" s="353">
        <f>+E85+E82+E75</f>
        <v>1725.0302192880222</v>
      </c>
      <c r="F86" s="353">
        <f t="shared" ref="F86:K86" si="24">+F85+F82+F75</f>
        <v>730.6272285983506</v>
      </c>
      <c r="G86" s="353">
        <f t="shared" si="24"/>
        <v>4366.6774885892391</v>
      </c>
      <c r="H86" s="353">
        <f t="shared" si="24"/>
        <v>1809.8038981668437</v>
      </c>
      <c r="I86" s="353">
        <f t="shared" si="24"/>
        <v>3633.4677318338895</v>
      </c>
      <c r="J86" s="353"/>
      <c r="K86" s="207">
        <f t="shared" si="24"/>
        <v>12265.606566476345</v>
      </c>
    </row>
    <row r="87" spans="2:11" x14ac:dyDescent="0.2">
      <c r="B87" s="474">
        <v>2008</v>
      </c>
      <c r="C87" s="513" t="s">
        <v>218</v>
      </c>
      <c r="D87" s="351" t="s">
        <v>218</v>
      </c>
      <c r="E87" s="430">
        <v>846.88875556594678</v>
      </c>
      <c r="F87" s="430">
        <v>507.22245553671257</v>
      </c>
      <c r="G87" s="430">
        <v>2207.2661806962924</v>
      </c>
      <c r="H87" s="430">
        <v>1043.9280982892565</v>
      </c>
      <c r="I87" s="430">
        <v>1934.8831587658194</v>
      </c>
      <c r="J87" s="520" t="s">
        <v>211</v>
      </c>
      <c r="K87" s="333">
        <f>SUM(E87:J87)</f>
        <v>6540.1886488540285</v>
      </c>
    </row>
    <row r="88" spans="2:11" x14ac:dyDescent="0.2">
      <c r="B88" s="475"/>
      <c r="C88" s="514"/>
      <c r="D88" s="281" t="s">
        <v>219</v>
      </c>
      <c r="E88" s="430">
        <v>30.647699834374716</v>
      </c>
      <c r="F88" s="430">
        <v>14.491361970610802</v>
      </c>
      <c r="G88" s="430">
        <v>190.22665886476361</v>
      </c>
      <c r="H88" s="430">
        <v>260.9326022483279</v>
      </c>
      <c r="I88" s="331">
        <v>0</v>
      </c>
      <c r="J88" s="517"/>
      <c r="K88" s="333">
        <f>SUM(E88:J88)</f>
        <v>496.29832291807702</v>
      </c>
    </row>
    <row r="89" spans="2:11" x14ac:dyDescent="0.2">
      <c r="B89" s="475"/>
      <c r="C89" s="132" t="s">
        <v>11</v>
      </c>
      <c r="D89" s="334"/>
      <c r="E89" s="431">
        <f>SUM(E87:E88)</f>
        <v>877.53645540032153</v>
      </c>
      <c r="F89" s="432">
        <f>SUM(F87:F88)</f>
        <v>521.71381750732337</v>
      </c>
      <c r="G89" s="432">
        <f>SUM(G87:G88)</f>
        <v>2397.4928395610559</v>
      </c>
      <c r="H89" s="432">
        <f>SUM(H87:H88)</f>
        <v>1304.8607005375843</v>
      </c>
      <c r="I89" s="434">
        <f>SUM(I87:I88)</f>
        <v>1934.8831587658194</v>
      </c>
      <c r="J89" s="517"/>
      <c r="K89" s="337">
        <f>SUM(K87:K88)</f>
        <v>7036.4869717721058</v>
      </c>
    </row>
    <row r="90" spans="2:11" x14ac:dyDescent="0.2">
      <c r="B90" s="475"/>
      <c r="C90" s="513" t="s">
        <v>149</v>
      </c>
      <c r="D90" s="329" t="s">
        <v>0</v>
      </c>
      <c r="E90" s="433">
        <v>12.162036003232004</v>
      </c>
      <c r="F90" s="430">
        <v>29.682379874229433</v>
      </c>
      <c r="G90" s="430">
        <v>359.78052853518614</v>
      </c>
      <c r="H90" s="430">
        <v>203.77025134647826</v>
      </c>
      <c r="I90" s="430">
        <v>21.2131260009557</v>
      </c>
      <c r="J90" s="517"/>
      <c r="K90" s="333">
        <f t="shared" ref="K90:K95" si="25">SUM(E90:J90)</f>
        <v>626.60832176008159</v>
      </c>
    </row>
    <row r="91" spans="2:11" x14ac:dyDescent="0.2">
      <c r="B91" s="475"/>
      <c r="C91" s="518"/>
      <c r="D91" s="329" t="s">
        <v>1</v>
      </c>
      <c r="E91" s="433">
        <v>0.32898301382176581</v>
      </c>
      <c r="F91" s="430">
        <v>9.3539548259811713</v>
      </c>
      <c r="G91" s="430">
        <v>464.01813707336976</v>
      </c>
      <c r="H91" s="430">
        <v>17.267400810707592</v>
      </c>
      <c r="I91" s="430">
        <v>268.53479880160091</v>
      </c>
      <c r="J91" s="517"/>
      <c r="K91" s="333">
        <f t="shared" si="25"/>
        <v>759.50327452548117</v>
      </c>
    </row>
    <row r="92" spans="2:11" x14ac:dyDescent="0.2">
      <c r="B92" s="475"/>
      <c r="C92" s="518"/>
      <c r="D92" s="329" t="s">
        <v>2</v>
      </c>
      <c r="E92" s="433">
        <v>10.04326229218673</v>
      </c>
      <c r="F92" s="331">
        <v>0</v>
      </c>
      <c r="G92" s="430">
        <v>160.28714600335809</v>
      </c>
      <c r="H92" s="430">
        <v>43.237049772488504</v>
      </c>
      <c r="I92" s="430">
        <v>43.783938975515667</v>
      </c>
      <c r="J92" s="517"/>
      <c r="K92" s="333">
        <f t="shared" si="25"/>
        <v>257.35139704354901</v>
      </c>
    </row>
    <row r="93" spans="2:11" x14ac:dyDescent="0.2">
      <c r="B93" s="475"/>
      <c r="C93" s="518"/>
      <c r="D93" s="329" t="s">
        <v>3</v>
      </c>
      <c r="E93" s="330">
        <v>0</v>
      </c>
      <c r="F93" s="331">
        <v>0</v>
      </c>
      <c r="G93" s="331">
        <v>0</v>
      </c>
      <c r="H93" s="331">
        <v>0</v>
      </c>
      <c r="I93" s="331">
        <v>0</v>
      </c>
      <c r="J93" s="517"/>
      <c r="K93" s="333">
        <f t="shared" si="25"/>
        <v>0</v>
      </c>
    </row>
    <row r="94" spans="2:11" x14ac:dyDescent="0.2">
      <c r="B94" s="475"/>
      <c r="C94" s="518"/>
      <c r="D94" s="329" t="s">
        <v>4</v>
      </c>
      <c r="E94" s="354">
        <v>77.90009217071534</v>
      </c>
      <c r="F94" s="355">
        <v>31.639835777282713</v>
      </c>
      <c r="G94" s="355">
        <v>3.5729810037612917</v>
      </c>
      <c r="H94" s="355">
        <v>52.99174006462097</v>
      </c>
      <c r="I94" s="355">
        <v>128.352534781456</v>
      </c>
      <c r="J94" s="517"/>
      <c r="K94" s="333">
        <f t="shared" si="25"/>
        <v>294.45718379783631</v>
      </c>
    </row>
    <row r="95" spans="2:11" x14ac:dyDescent="0.2">
      <c r="B95" s="475"/>
      <c r="C95" s="514"/>
      <c r="D95" s="329" t="s">
        <v>5</v>
      </c>
      <c r="E95" s="354">
        <v>216.60634873294828</v>
      </c>
      <c r="F95" s="355">
        <v>87.413290283203125</v>
      </c>
      <c r="G95" s="355">
        <v>856.21660775375381</v>
      </c>
      <c r="H95" s="355">
        <v>143.88572200012209</v>
      </c>
      <c r="I95" s="355">
        <v>1.3662152152061462</v>
      </c>
      <c r="J95" s="517"/>
      <c r="K95" s="333">
        <f t="shared" si="25"/>
        <v>1305.4881839852335</v>
      </c>
    </row>
    <row r="96" spans="2:11" x14ac:dyDescent="0.2">
      <c r="B96" s="475"/>
      <c r="C96" s="132" t="s">
        <v>6</v>
      </c>
      <c r="D96" s="334"/>
      <c r="E96" s="431">
        <f>SUM(E90:E95)</f>
        <v>317.04072221290414</v>
      </c>
      <c r="F96" s="432">
        <f>SUM(F90:F95)</f>
        <v>158.08946076069645</v>
      </c>
      <c r="G96" s="432">
        <f>SUM(G90:G95)</f>
        <v>1843.8754003694289</v>
      </c>
      <c r="H96" s="432">
        <f>SUM(H90:H95)</f>
        <v>461.15216399441738</v>
      </c>
      <c r="I96" s="434">
        <f>SUM(I90:I95)</f>
        <v>463.25061377473446</v>
      </c>
      <c r="J96" s="517"/>
      <c r="K96" s="337">
        <f>SUM(K90:K95)</f>
        <v>3243.4083611121814</v>
      </c>
    </row>
    <row r="97" spans="2:11" x14ac:dyDescent="0.2">
      <c r="B97" s="475"/>
      <c r="C97" s="513" t="s">
        <v>220</v>
      </c>
      <c r="D97" s="329" t="s">
        <v>18</v>
      </c>
      <c r="E97" s="433">
        <v>5.0831098632812495</v>
      </c>
      <c r="F97" s="430">
        <v>6.4646787229741456</v>
      </c>
      <c r="G97" s="430">
        <v>23.06742093245499</v>
      </c>
      <c r="H97" s="430">
        <v>42.031051859830399</v>
      </c>
      <c r="I97" s="430">
        <v>6.008298027038574</v>
      </c>
      <c r="J97" s="517"/>
      <c r="K97" s="333">
        <f>SUM(E97:J97)</f>
        <v>82.654559405579363</v>
      </c>
    </row>
    <row r="98" spans="2:11" x14ac:dyDescent="0.2">
      <c r="B98" s="475"/>
      <c r="C98" s="514"/>
      <c r="D98" s="329" t="s">
        <v>221</v>
      </c>
      <c r="E98" s="433">
        <v>20.474165010869505</v>
      </c>
      <c r="F98" s="430">
        <v>37.081633916378017</v>
      </c>
      <c r="G98" s="430">
        <v>635.25753972167888</v>
      </c>
      <c r="H98" s="430">
        <v>154.0905664062202</v>
      </c>
      <c r="I98" s="430">
        <v>1154.3795348434448</v>
      </c>
      <c r="J98" s="517"/>
      <c r="K98" s="333">
        <f>SUM(E98:J98)</f>
        <v>2001.2834398985915</v>
      </c>
    </row>
    <row r="99" spans="2:11" x14ac:dyDescent="0.2">
      <c r="B99" s="476"/>
      <c r="C99" s="136" t="s">
        <v>222</v>
      </c>
      <c r="D99" s="352"/>
      <c r="E99" s="432">
        <f>SUM(E97:E98)</f>
        <v>25.557274874150757</v>
      </c>
      <c r="F99" s="432">
        <f>SUM(F97:F98)</f>
        <v>43.546312639352166</v>
      </c>
      <c r="G99" s="432">
        <f>SUM(G97:G98)</f>
        <v>658.32496065413386</v>
      </c>
      <c r="H99" s="432">
        <f>SUM(H97:H98)</f>
        <v>196.1216182660506</v>
      </c>
      <c r="I99" s="432">
        <f>SUM(I97:I98)</f>
        <v>1160.3878328704834</v>
      </c>
      <c r="J99" s="517"/>
      <c r="K99" s="338">
        <f>SUM(K97:K98)</f>
        <v>2083.9379993041707</v>
      </c>
    </row>
    <row r="100" spans="2:11" x14ac:dyDescent="0.2">
      <c r="B100" s="66" t="s">
        <v>196</v>
      </c>
      <c r="C100" s="137"/>
      <c r="D100" s="137"/>
      <c r="E100" s="435">
        <f>+E99+E96+E89</f>
        <v>1220.1344524873764</v>
      </c>
      <c r="F100" s="435">
        <f>+F99+F96+F89</f>
        <v>723.34959090737198</v>
      </c>
      <c r="G100" s="435">
        <f>+G99+G96+G89</f>
        <v>4899.6932005846193</v>
      </c>
      <c r="H100" s="435">
        <f>+H99+H96+H89</f>
        <v>1962.1344827980524</v>
      </c>
      <c r="I100" s="435">
        <f>+I99+I96+I89</f>
        <v>3558.5216054110369</v>
      </c>
      <c r="J100" s="353"/>
      <c r="K100" s="207">
        <f>+K99+K96+K89</f>
        <v>12363.833332188457</v>
      </c>
    </row>
    <row r="101" spans="2:11" x14ac:dyDescent="0.2">
      <c r="B101" s="474">
        <v>2009</v>
      </c>
      <c r="C101" s="513" t="s">
        <v>218</v>
      </c>
      <c r="D101" s="351" t="s">
        <v>218</v>
      </c>
      <c r="E101" s="430">
        <v>615.7023999999999</v>
      </c>
      <c r="F101" s="430">
        <v>348.58594000000005</v>
      </c>
      <c r="G101" s="430">
        <v>1863.7069399999991</v>
      </c>
      <c r="H101" s="430">
        <v>929.90337000000022</v>
      </c>
      <c r="I101" s="430">
        <v>1648.2829999999997</v>
      </c>
      <c r="J101" s="520" t="s">
        <v>211</v>
      </c>
      <c r="K101" s="333">
        <f>SUM(E101:J101)</f>
        <v>5406.1816499999986</v>
      </c>
    </row>
    <row r="102" spans="2:11" x14ac:dyDescent="0.2">
      <c r="B102" s="475"/>
      <c r="C102" s="514"/>
      <c r="D102" s="281" t="s">
        <v>219</v>
      </c>
      <c r="E102" s="430">
        <v>70.639809999999997</v>
      </c>
      <c r="F102" s="430">
        <v>50.738880000000002</v>
      </c>
      <c r="G102" s="430">
        <v>266.00019999999995</v>
      </c>
      <c r="H102" s="430">
        <v>236.36735000000004</v>
      </c>
      <c r="I102" s="430">
        <v>63.484600000000015</v>
      </c>
      <c r="J102" s="517"/>
      <c r="K102" s="333">
        <f>SUM(E102:J102)</f>
        <v>687.23083999999994</v>
      </c>
    </row>
    <row r="103" spans="2:11" x14ac:dyDescent="0.2">
      <c r="B103" s="475"/>
      <c r="C103" s="132" t="s">
        <v>11</v>
      </c>
      <c r="D103" s="334"/>
      <c r="E103" s="431">
        <f>SUM(E101:E102)</f>
        <v>686.34220999999991</v>
      </c>
      <c r="F103" s="432">
        <f>SUM(F101:F102)</f>
        <v>399.32482000000005</v>
      </c>
      <c r="G103" s="432">
        <f>SUM(G101:G102)</f>
        <v>2129.7071399999991</v>
      </c>
      <c r="H103" s="432">
        <f>SUM(H101:H102)</f>
        <v>1166.2707200000002</v>
      </c>
      <c r="I103" s="434">
        <f>SUM(I101:I102)</f>
        <v>1711.7675999999997</v>
      </c>
      <c r="J103" s="517"/>
      <c r="K103" s="337">
        <f>SUM(K101:K102)</f>
        <v>6093.4124899999988</v>
      </c>
    </row>
    <row r="104" spans="2:11" x14ac:dyDescent="0.2">
      <c r="B104" s="475"/>
      <c r="C104" s="513" t="s">
        <v>149</v>
      </c>
      <c r="D104" s="329" t="s">
        <v>0</v>
      </c>
      <c r="E104" s="433">
        <v>119.14912000000001</v>
      </c>
      <c r="F104" s="430">
        <v>6.2910199999999987</v>
      </c>
      <c r="G104" s="430">
        <v>333.91029999999967</v>
      </c>
      <c r="H104" s="430">
        <v>181.84710000000001</v>
      </c>
      <c r="I104" s="430">
        <v>61.560719999999996</v>
      </c>
      <c r="J104" s="517"/>
      <c r="K104" s="333">
        <f t="shared" ref="K104:K109" si="26">SUM(E104:J104)</f>
        <v>702.75825999999961</v>
      </c>
    </row>
    <row r="105" spans="2:11" x14ac:dyDescent="0.2">
      <c r="B105" s="475"/>
      <c r="C105" s="518"/>
      <c r="D105" s="329" t="s">
        <v>1</v>
      </c>
      <c r="E105" s="433">
        <v>14.433250000000001</v>
      </c>
      <c r="F105" s="430">
        <v>116.96367000000002</v>
      </c>
      <c r="G105" s="430">
        <v>462.49040999999994</v>
      </c>
      <c r="H105" s="430">
        <v>22.059880000000003</v>
      </c>
      <c r="I105" s="430">
        <v>248.78458000000003</v>
      </c>
      <c r="J105" s="517"/>
      <c r="K105" s="333">
        <f t="shared" si="26"/>
        <v>864.73179000000005</v>
      </c>
    </row>
    <row r="106" spans="2:11" x14ac:dyDescent="0.2">
      <c r="B106" s="475"/>
      <c r="C106" s="518"/>
      <c r="D106" s="329" t="s">
        <v>2</v>
      </c>
      <c r="E106" s="433">
        <v>25.67239</v>
      </c>
      <c r="F106" s="331">
        <v>0</v>
      </c>
      <c r="G106" s="430">
        <v>195.98908000000003</v>
      </c>
      <c r="H106" s="430">
        <v>32.732240000000012</v>
      </c>
      <c r="I106" s="430">
        <v>99.560930000000027</v>
      </c>
      <c r="J106" s="517"/>
      <c r="K106" s="333">
        <f t="shared" si="26"/>
        <v>353.9546400000001</v>
      </c>
    </row>
    <row r="107" spans="2:11" x14ac:dyDescent="0.2">
      <c r="B107" s="475"/>
      <c r="C107" s="518"/>
      <c r="D107" s="329" t="s">
        <v>3</v>
      </c>
      <c r="E107" s="330">
        <v>0</v>
      </c>
      <c r="F107" s="331">
        <v>0</v>
      </c>
      <c r="G107" s="430">
        <v>0</v>
      </c>
      <c r="H107" s="430">
        <v>0</v>
      </c>
      <c r="I107" s="430">
        <v>2.3948499999999999</v>
      </c>
      <c r="J107" s="517"/>
      <c r="K107" s="333">
        <f t="shared" si="26"/>
        <v>2.3948499999999999</v>
      </c>
    </row>
    <row r="108" spans="2:11" x14ac:dyDescent="0.2">
      <c r="B108" s="475"/>
      <c r="C108" s="518"/>
      <c r="D108" s="329" t="s">
        <v>4</v>
      </c>
      <c r="E108" s="354">
        <v>78.408910000000006</v>
      </c>
      <c r="F108" s="355">
        <v>26.805620000000001</v>
      </c>
      <c r="G108" s="355">
        <v>3.3012600000000001</v>
      </c>
      <c r="H108" s="355">
        <v>65.464090000000013</v>
      </c>
      <c r="I108" s="355">
        <v>123.30306</v>
      </c>
      <c r="J108" s="517"/>
      <c r="K108" s="333">
        <f t="shared" si="26"/>
        <v>297.28294000000005</v>
      </c>
    </row>
    <row r="109" spans="2:11" x14ac:dyDescent="0.2">
      <c r="B109" s="475"/>
      <c r="C109" s="514"/>
      <c r="D109" s="329" t="s">
        <v>5</v>
      </c>
      <c r="E109" s="354">
        <v>214.69222999999997</v>
      </c>
      <c r="F109" s="355">
        <v>100.12712000000001</v>
      </c>
      <c r="G109" s="355">
        <v>973.13814999999988</v>
      </c>
      <c r="H109" s="355">
        <v>186.79340000000002</v>
      </c>
      <c r="I109" s="355">
        <v>4.1158999999999999</v>
      </c>
      <c r="J109" s="517"/>
      <c r="K109" s="333">
        <f t="shared" si="26"/>
        <v>1478.8668</v>
      </c>
    </row>
    <row r="110" spans="2:11" x14ac:dyDescent="0.2">
      <c r="B110" s="475"/>
      <c r="C110" s="132" t="s">
        <v>6</v>
      </c>
      <c r="D110" s="334"/>
      <c r="E110" s="431">
        <f>SUM(E104:E109)</f>
        <v>452.35590000000002</v>
      </c>
      <c r="F110" s="432">
        <f>SUM(F104:F109)</f>
        <v>250.18743000000001</v>
      </c>
      <c r="G110" s="432">
        <f>SUM(G104:G109)</f>
        <v>1968.8291999999997</v>
      </c>
      <c r="H110" s="432">
        <f>SUM(H104:H109)</f>
        <v>488.89671000000004</v>
      </c>
      <c r="I110" s="434">
        <f>SUM(I104:I109)</f>
        <v>539.72004000000004</v>
      </c>
      <c r="J110" s="517"/>
      <c r="K110" s="337">
        <f>SUM(K104:K109)</f>
        <v>3699.9892799999998</v>
      </c>
    </row>
    <row r="111" spans="2:11" x14ac:dyDescent="0.2">
      <c r="B111" s="475"/>
      <c r="C111" s="513" t="s">
        <v>220</v>
      </c>
      <c r="D111" s="329" t="s">
        <v>18</v>
      </c>
      <c r="E111" s="433">
        <v>10.83248</v>
      </c>
      <c r="F111" s="430">
        <v>6.8416099999999993</v>
      </c>
      <c r="G111" s="430">
        <v>32.03434</v>
      </c>
      <c r="H111" s="430">
        <v>49.408809999999995</v>
      </c>
      <c r="I111" s="430">
        <v>16.484889999999996</v>
      </c>
      <c r="J111" s="517"/>
      <c r="K111" s="333">
        <f>SUM(E111:J111)</f>
        <v>115.60212999999999</v>
      </c>
    </row>
    <row r="112" spans="2:11" x14ac:dyDescent="0.2">
      <c r="B112" s="475"/>
      <c r="C112" s="514"/>
      <c r="D112" s="329" t="s">
        <v>221</v>
      </c>
      <c r="E112" s="433">
        <v>87.526520000000005</v>
      </c>
      <c r="F112" s="430">
        <v>38.879440000000002</v>
      </c>
      <c r="G112" s="430">
        <v>424.11941999999999</v>
      </c>
      <c r="H112" s="430">
        <v>108.03819</v>
      </c>
      <c r="I112" s="430">
        <v>1791.7433199999998</v>
      </c>
      <c r="J112" s="517"/>
      <c r="K112" s="333">
        <f>SUM(E112:J112)</f>
        <v>2450.3068899999998</v>
      </c>
    </row>
    <row r="113" spans="2:11" x14ac:dyDescent="0.2">
      <c r="B113" s="476"/>
      <c r="C113" s="136" t="s">
        <v>222</v>
      </c>
      <c r="D113" s="352"/>
      <c r="E113" s="432">
        <f>SUM(E111:E112)</f>
        <v>98.359000000000009</v>
      </c>
      <c r="F113" s="432">
        <f>SUM(F111:F112)</f>
        <v>45.721050000000005</v>
      </c>
      <c r="G113" s="432">
        <f>SUM(G111:G112)</f>
        <v>456.15375999999998</v>
      </c>
      <c r="H113" s="432">
        <f>SUM(H111:H112)</f>
        <v>157.447</v>
      </c>
      <c r="I113" s="432">
        <f>SUM(I111:I112)</f>
        <v>1808.2282099999998</v>
      </c>
      <c r="J113" s="517"/>
      <c r="K113" s="338">
        <f>SUM(K111:K112)</f>
        <v>2565.9090200000001</v>
      </c>
    </row>
    <row r="114" spans="2:11" x14ac:dyDescent="0.2">
      <c r="B114" s="66" t="s">
        <v>197</v>
      </c>
      <c r="C114" s="137"/>
      <c r="D114" s="137"/>
      <c r="E114" s="435">
        <f>+E113+E110+E103</f>
        <v>1237.05711</v>
      </c>
      <c r="F114" s="435">
        <f>+F113+F110+F103</f>
        <v>695.2333000000001</v>
      </c>
      <c r="G114" s="435">
        <f>+G113+G110+G103</f>
        <v>4554.6900999999989</v>
      </c>
      <c r="H114" s="435">
        <f>+H113+H110+H103</f>
        <v>1812.6144300000003</v>
      </c>
      <c r="I114" s="435">
        <f>+I113+I110+I103</f>
        <v>4059.7158499999996</v>
      </c>
      <c r="J114" s="353"/>
      <c r="K114" s="207">
        <f>+K113+K110+K103</f>
        <v>12359.31079</v>
      </c>
    </row>
    <row r="115" spans="2:11" x14ac:dyDescent="0.2">
      <c r="B115" s="474">
        <v>2010</v>
      </c>
      <c r="C115" s="513" t="s">
        <v>218</v>
      </c>
      <c r="D115" s="351" t="s">
        <v>218</v>
      </c>
      <c r="E115" s="430">
        <v>420.92685799999998</v>
      </c>
      <c r="F115" s="430">
        <v>338.34036199999986</v>
      </c>
      <c r="G115" s="430">
        <v>1839.3031400000007</v>
      </c>
      <c r="H115" s="430">
        <v>903.36671000000001</v>
      </c>
      <c r="I115" s="430">
        <v>1594.8436549999988</v>
      </c>
      <c r="J115" s="520" t="s">
        <v>211</v>
      </c>
      <c r="K115" s="333">
        <f>SUM(E115:J115)</f>
        <v>5096.7807249999996</v>
      </c>
    </row>
    <row r="116" spans="2:11" x14ac:dyDescent="0.2">
      <c r="B116" s="475"/>
      <c r="C116" s="514"/>
      <c r="D116" s="281" t="s">
        <v>219</v>
      </c>
      <c r="E116" s="430">
        <v>70.279138999999986</v>
      </c>
      <c r="F116" s="430">
        <v>51.658705999999974</v>
      </c>
      <c r="G116" s="430">
        <v>399.15095000000048</v>
      </c>
      <c r="H116" s="430">
        <v>157.57962900000012</v>
      </c>
      <c r="I116" s="430">
        <v>44.532880000000006</v>
      </c>
      <c r="J116" s="517"/>
      <c r="K116" s="333">
        <f>SUM(E116:J116)</f>
        <v>723.20130400000062</v>
      </c>
    </row>
    <row r="117" spans="2:11" x14ac:dyDescent="0.2">
      <c r="B117" s="475"/>
      <c r="C117" s="132" t="s">
        <v>11</v>
      </c>
      <c r="D117" s="334"/>
      <c r="E117" s="431">
        <f>SUM(E115:E116)</f>
        <v>491.20599699999997</v>
      </c>
      <c r="F117" s="432">
        <f>SUM(F115:F116)</f>
        <v>389.99906799999985</v>
      </c>
      <c r="G117" s="432">
        <f>SUM(G115:G116)</f>
        <v>2238.4540900000011</v>
      </c>
      <c r="H117" s="432">
        <f>SUM(H115:H116)</f>
        <v>1060.9463390000001</v>
      </c>
      <c r="I117" s="434">
        <f>SUM(I115:I116)</f>
        <v>1639.3765349999987</v>
      </c>
      <c r="J117" s="517"/>
      <c r="K117" s="337">
        <f>SUM(K115:K116)</f>
        <v>5819.9820290000007</v>
      </c>
    </row>
    <row r="118" spans="2:11" x14ac:dyDescent="0.2">
      <c r="B118" s="475"/>
      <c r="C118" s="513" t="s">
        <v>149</v>
      </c>
      <c r="D118" s="329" t="s">
        <v>0</v>
      </c>
      <c r="E118" s="433">
        <v>146.15821</v>
      </c>
      <c r="F118" s="430">
        <v>26.695236000000001</v>
      </c>
      <c r="G118" s="430">
        <v>499.53891199999987</v>
      </c>
      <c r="H118" s="430">
        <v>185.52794800000004</v>
      </c>
      <c r="I118" s="430">
        <v>57.847910999999996</v>
      </c>
      <c r="J118" s="517"/>
      <c r="K118" s="333">
        <f t="shared" ref="K118:K123" si="27">SUM(E118:J118)</f>
        <v>915.76821699999982</v>
      </c>
    </row>
    <row r="119" spans="2:11" x14ac:dyDescent="0.2">
      <c r="B119" s="475"/>
      <c r="C119" s="518"/>
      <c r="D119" s="329" t="s">
        <v>1</v>
      </c>
      <c r="E119" s="433">
        <v>286.09906099999995</v>
      </c>
      <c r="F119" s="430">
        <v>159.90623299999999</v>
      </c>
      <c r="G119" s="430">
        <v>375.51627500000001</v>
      </c>
      <c r="H119" s="430">
        <v>110.26936300000003</v>
      </c>
      <c r="I119" s="430">
        <v>272.48943600000007</v>
      </c>
      <c r="J119" s="517"/>
      <c r="K119" s="333">
        <f t="shared" si="27"/>
        <v>1204.2803680000002</v>
      </c>
    </row>
    <row r="120" spans="2:11" x14ac:dyDescent="0.2">
      <c r="B120" s="475"/>
      <c r="C120" s="518"/>
      <c r="D120" s="329" t="s">
        <v>2</v>
      </c>
      <c r="E120" s="433">
        <v>54.493819000000002</v>
      </c>
      <c r="F120" s="430">
        <v>38.7973</v>
      </c>
      <c r="G120" s="430">
        <v>84.265603000000027</v>
      </c>
      <c r="H120" s="430">
        <v>1.4398599999999999</v>
      </c>
      <c r="I120" s="430">
        <v>105.43871099999994</v>
      </c>
      <c r="J120" s="517"/>
      <c r="K120" s="333">
        <f t="shared" si="27"/>
        <v>284.435293</v>
      </c>
    </row>
    <row r="121" spans="2:11" x14ac:dyDescent="0.2">
      <c r="B121" s="475"/>
      <c r="C121" s="518"/>
      <c r="D121" s="329" t="s">
        <v>3</v>
      </c>
      <c r="E121" s="330">
        <v>0</v>
      </c>
      <c r="F121" s="331">
        <v>0</v>
      </c>
      <c r="G121" s="331">
        <v>0</v>
      </c>
      <c r="H121" s="331">
        <v>0</v>
      </c>
      <c r="I121" s="430">
        <v>1.6387099999999997</v>
      </c>
      <c r="J121" s="517"/>
      <c r="K121" s="333">
        <f t="shared" si="27"/>
        <v>1.6387099999999997</v>
      </c>
    </row>
    <row r="122" spans="2:11" x14ac:dyDescent="0.2">
      <c r="B122" s="475"/>
      <c r="C122" s="518"/>
      <c r="D122" s="329" t="s">
        <v>4</v>
      </c>
      <c r="E122" s="354">
        <v>72.839560000000006</v>
      </c>
      <c r="F122" s="355">
        <v>31.255808999999999</v>
      </c>
      <c r="G122" s="355">
        <v>2.7803990000000001</v>
      </c>
      <c r="H122" s="355">
        <v>78.367740000000012</v>
      </c>
      <c r="I122" s="355">
        <v>122.47561400000004</v>
      </c>
      <c r="J122" s="517"/>
      <c r="K122" s="333">
        <f t="shared" si="27"/>
        <v>307.71912200000008</v>
      </c>
    </row>
    <row r="123" spans="2:11" x14ac:dyDescent="0.2">
      <c r="B123" s="475"/>
      <c r="C123" s="514"/>
      <c r="D123" s="329" t="s">
        <v>5</v>
      </c>
      <c r="E123" s="354">
        <v>305.69669600000003</v>
      </c>
      <c r="F123" s="355">
        <v>121.22334500000001</v>
      </c>
      <c r="G123" s="355">
        <v>1630.1236149999997</v>
      </c>
      <c r="H123" s="355">
        <v>450.54089600000003</v>
      </c>
      <c r="I123" s="355">
        <v>1.30033</v>
      </c>
      <c r="J123" s="517"/>
      <c r="K123" s="333">
        <f t="shared" si="27"/>
        <v>2508.8848819999998</v>
      </c>
    </row>
    <row r="124" spans="2:11" x14ac:dyDescent="0.2">
      <c r="B124" s="475"/>
      <c r="C124" s="132" t="s">
        <v>6</v>
      </c>
      <c r="D124" s="334"/>
      <c r="E124" s="431">
        <f>SUM(E118:E123)</f>
        <v>865.28734600000007</v>
      </c>
      <c r="F124" s="432">
        <f>SUM(F118:F123)</f>
        <v>377.87792300000001</v>
      </c>
      <c r="G124" s="432">
        <f>SUM(G118:G123)</f>
        <v>2592.2248039999995</v>
      </c>
      <c r="H124" s="432">
        <f>SUM(H118:H123)</f>
        <v>826.1458070000001</v>
      </c>
      <c r="I124" s="434">
        <f>SUM(I118:I123)</f>
        <v>561.19071200000008</v>
      </c>
      <c r="J124" s="517"/>
      <c r="K124" s="337">
        <f>SUM(K118:K123)</f>
        <v>5222.726592</v>
      </c>
    </row>
    <row r="125" spans="2:11" x14ac:dyDescent="0.2">
      <c r="B125" s="475"/>
      <c r="C125" s="513" t="s">
        <v>220</v>
      </c>
      <c r="D125" s="329" t="s">
        <v>79</v>
      </c>
      <c r="E125" s="433">
        <v>7.2521590000000007</v>
      </c>
      <c r="F125" s="430">
        <v>6.1393420000000001</v>
      </c>
      <c r="G125" s="430">
        <v>108.157357</v>
      </c>
      <c r="H125" s="430">
        <v>53.821285000000032</v>
      </c>
      <c r="I125" s="430">
        <v>551.8923450000002</v>
      </c>
      <c r="J125" s="517"/>
      <c r="K125" s="333">
        <f>SUM(E125:J125)</f>
        <v>727.2624880000003</v>
      </c>
    </row>
    <row r="126" spans="2:11" x14ac:dyDescent="0.2">
      <c r="B126" s="475"/>
      <c r="C126" s="514"/>
      <c r="D126" s="329" t="s">
        <v>221</v>
      </c>
      <c r="E126" s="433">
        <v>66.144110999999995</v>
      </c>
      <c r="F126" s="430">
        <v>49.202904999999994</v>
      </c>
      <c r="G126" s="430">
        <v>549.01696400000003</v>
      </c>
      <c r="H126" s="430">
        <v>118.50865899999998</v>
      </c>
      <c r="I126" s="430">
        <v>1287.583646</v>
      </c>
      <c r="J126" s="517"/>
      <c r="K126" s="333">
        <f>SUM(E126:J126)</f>
        <v>2070.4562850000002</v>
      </c>
    </row>
    <row r="127" spans="2:11" x14ac:dyDescent="0.2">
      <c r="B127" s="476"/>
      <c r="C127" s="136" t="s">
        <v>222</v>
      </c>
      <c r="D127" s="352"/>
      <c r="E127" s="432">
        <f>SUM(E125:E126)</f>
        <v>73.396270000000001</v>
      </c>
      <c r="F127" s="432">
        <f>SUM(F125:F126)</f>
        <v>55.342246999999993</v>
      </c>
      <c r="G127" s="432">
        <f>SUM(G125:G126)</f>
        <v>657.17432100000008</v>
      </c>
      <c r="H127" s="432">
        <f>SUM(H125:H126)</f>
        <v>172.32994400000001</v>
      </c>
      <c r="I127" s="432">
        <f>SUM(I125:I126)</f>
        <v>1839.4759910000002</v>
      </c>
      <c r="J127" s="517"/>
      <c r="K127" s="338">
        <f>SUM(K125:K126)</f>
        <v>2797.7187730000005</v>
      </c>
    </row>
    <row r="128" spans="2:11" x14ac:dyDescent="0.2">
      <c r="B128" s="66" t="s">
        <v>198</v>
      </c>
      <c r="C128" s="137"/>
      <c r="D128" s="137"/>
      <c r="E128" s="435">
        <f>+E127+E124+E117</f>
        <v>1429.8896130000001</v>
      </c>
      <c r="F128" s="435">
        <f>+F127+F124+F117</f>
        <v>823.2192379999999</v>
      </c>
      <c r="G128" s="435">
        <f>+G127+G124+G117</f>
        <v>5487.853215000001</v>
      </c>
      <c r="H128" s="435">
        <f>+H127+H124+H117</f>
        <v>2059.42209</v>
      </c>
      <c r="I128" s="435">
        <f>+I127+I124+I117</f>
        <v>4040.0432379999993</v>
      </c>
      <c r="J128" s="353"/>
      <c r="K128" s="207">
        <f>+K127+K124+K117</f>
        <v>13840.427394000002</v>
      </c>
    </row>
    <row r="129" spans="2:11" x14ac:dyDescent="0.2">
      <c r="B129" s="474">
        <v>2011</v>
      </c>
      <c r="C129" s="513" t="s">
        <v>218</v>
      </c>
      <c r="D129" s="351" t="s">
        <v>218</v>
      </c>
      <c r="E129" s="430">
        <v>444.37411100000003</v>
      </c>
      <c r="F129" s="430">
        <v>291.81228199999998</v>
      </c>
      <c r="G129" s="430">
        <v>1664.1579850000001</v>
      </c>
      <c r="H129" s="430">
        <v>723.95916799999998</v>
      </c>
      <c r="I129" s="430">
        <v>1499.8797909999998</v>
      </c>
      <c r="J129" s="520" t="s">
        <v>211</v>
      </c>
      <c r="K129" s="333">
        <f>SUM(E129:J129)</f>
        <v>4624.1833369999995</v>
      </c>
    </row>
    <row r="130" spans="2:11" x14ac:dyDescent="0.2">
      <c r="B130" s="475"/>
      <c r="C130" s="514"/>
      <c r="D130" s="281" t="s">
        <v>219</v>
      </c>
      <c r="E130" s="430">
        <v>81.753502000000026</v>
      </c>
      <c r="F130" s="430">
        <v>52.106673999999998</v>
      </c>
      <c r="G130" s="430">
        <v>485.1769920000005</v>
      </c>
      <c r="H130" s="430">
        <v>156.24014400000007</v>
      </c>
      <c r="I130" s="430">
        <v>49.48997</v>
      </c>
      <c r="J130" s="517"/>
      <c r="K130" s="333">
        <f>SUM(E130:J130)</f>
        <v>824.76728200000059</v>
      </c>
    </row>
    <row r="131" spans="2:11" x14ac:dyDescent="0.2">
      <c r="B131" s="475"/>
      <c r="C131" s="132" t="s">
        <v>11</v>
      </c>
      <c r="D131" s="334"/>
      <c r="E131" s="431">
        <f>SUM(E129:E130)</f>
        <v>526.12761300000011</v>
      </c>
      <c r="F131" s="432">
        <f>SUM(F129:F130)</f>
        <v>343.91895599999998</v>
      </c>
      <c r="G131" s="432">
        <f>SUM(G129:G130)</f>
        <v>2149.3349770000004</v>
      </c>
      <c r="H131" s="432">
        <f>SUM(H129:H130)</f>
        <v>880.19931200000008</v>
      </c>
      <c r="I131" s="434">
        <f>SUM(I129:I130)</f>
        <v>1549.3697609999999</v>
      </c>
      <c r="J131" s="517"/>
      <c r="K131" s="337">
        <f>SUM(K129:K130)</f>
        <v>5448.9506190000002</v>
      </c>
    </row>
    <row r="132" spans="2:11" x14ac:dyDescent="0.2">
      <c r="B132" s="475"/>
      <c r="C132" s="513" t="s">
        <v>149</v>
      </c>
      <c r="D132" s="329" t="s">
        <v>0</v>
      </c>
      <c r="E132" s="433">
        <v>123.56958</v>
      </c>
      <c r="F132" s="430">
        <v>8.6550239999999992</v>
      </c>
      <c r="G132" s="430">
        <v>589.63953800000024</v>
      </c>
      <c r="H132" s="430">
        <v>233.65077299999993</v>
      </c>
      <c r="I132" s="430">
        <v>74.342332999999996</v>
      </c>
      <c r="J132" s="517"/>
      <c r="K132" s="333">
        <f t="shared" ref="K132:K137" si="28">SUM(E132:J132)</f>
        <v>1029.8572480000003</v>
      </c>
    </row>
    <row r="133" spans="2:11" x14ac:dyDescent="0.2">
      <c r="B133" s="475"/>
      <c r="C133" s="518"/>
      <c r="D133" s="329" t="s">
        <v>1</v>
      </c>
      <c r="E133" s="433">
        <v>343.32586399999997</v>
      </c>
      <c r="F133" s="430">
        <v>201.80638299999998</v>
      </c>
      <c r="G133" s="430">
        <v>593.52137100000016</v>
      </c>
      <c r="H133" s="430">
        <v>200.2600340000003</v>
      </c>
      <c r="I133" s="430">
        <v>309.91628300000002</v>
      </c>
      <c r="J133" s="517"/>
      <c r="K133" s="333">
        <f t="shared" si="28"/>
        <v>1648.8299350000007</v>
      </c>
    </row>
    <row r="134" spans="2:11" x14ac:dyDescent="0.2">
      <c r="B134" s="475"/>
      <c r="C134" s="518"/>
      <c r="D134" s="329" t="s">
        <v>2</v>
      </c>
      <c r="E134" s="433">
        <v>44.904372999999993</v>
      </c>
      <c r="F134" s="430">
        <v>17.0244</v>
      </c>
      <c r="G134" s="430">
        <v>149.47676900000002</v>
      </c>
      <c r="H134" s="430">
        <v>351.63460000000003</v>
      </c>
      <c r="I134" s="430">
        <v>118.66969899999998</v>
      </c>
      <c r="J134" s="517"/>
      <c r="K134" s="333">
        <f t="shared" si="28"/>
        <v>681.7098410000001</v>
      </c>
    </row>
    <row r="135" spans="2:11" x14ac:dyDescent="0.2">
      <c r="B135" s="475"/>
      <c r="C135" s="518"/>
      <c r="D135" s="329" t="s">
        <v>3</v>
      </c>
      <c r="E135" s="330">
        <v>0</v>
      </c>
      <c r="F135" s="331">
        <v>0</v>
      </c>
      <c r="G135" s="331">
        <v>0</v>
      </c>
      <c r="H135" s="331">
        <v>0</v>
      </c>
      <c r="I135" s="430">
        <v>2.5100730000000002</v>
      </c>
      <c r="J135" s="517"/>
      <c r="K135" s="333">
        <f t="shared" si="28"/>
        <v>2.5100730000000002</v>
      </c>
    </row>
    <row r="136" spans="2:11" x14ac:dyDescent="0.2">
      <c r="B136" s="475"/>
      <c r="C136" s="518"/>
      <c r="D136" s="329" t="s">
        <v>4</v>
      </c>
      <c r="E136" s="354">
        <v>92.533349999999999</v>
      </c>
      <c r="F136" s="355">
        <v>35.469616000000002</v>
      </c>
      <c r="G136" s="355">
        <v>2.447705</v>
      </c>
      <c r="H136" s="355">
        <v>77.212159999999997</v>
      </c>
      <c r="I136" s="355">
        <v>136.893293</v>
      </c>
      <c r="J136" s="517"/>
      <c r="K136" s="333">
        <f t="shared" si="28"/>
        <v>344.55612400000007</v>
      </c>
    </row>
    <row r="137" spans="2:11" x14ac:dyDescent="0.2">
      <c r="B137" s="475"/>
      <c r="C137" s="514"/>
      <c r="D137" s="329" t="s">
        <v>5</v>
      </c>
      <c r="E137" s="354">
        <v>196.34510799999998</v>
      </c>
      <c r="F137" s="355">
        <v>126.077352</v>
      </c>
      <c r="G137" s="355">
        <v>1223.2498879999998</v>
      </c>
      <c r="H137" s="355">
        <v>466.20454899999993</v>
      </c>
      <c r="I137" s="355">
        <v>2.8607819999999999</v>
      </c>
      <c r="J137" s="517"/>
      <c r="K137" s="333">
        <f t="shared" si="28"/>
        <v>2014.7376789999996</v>
      </c>
    </row>
    <row r="138" spans="2:11" x14ac:dyDescent="0.2">
      <c r="B138" s="475"/>
      <c r="C138" s="132" t="s">
        <v>6</v>
      </c>
      <c r="D138" s="334"/>
      <c r="E138" s="431">
        <f>SUM(E132:E137)</f>
        <v>800.67827499999999</v>
      </c>
      <c r="F138" s="432">
        <f>SUM(F132:F137)</f>
        <v>389.03277500000002</v>
      </c>
      <c r="G138" s="432">
        <f>SUM(G132:G137)</f>
        <v>2558.3352710000004</v>
      </c>
      <c r="H138" s="432">
        <f>SUM(H132:H137)</f>
        <v>1328.9621160000002</v>
      </c>
      <c r="I138" s="434">
        <f>SUM(I132:I137)</f>
        <v>645.19246299999998</v>
      </c>
      <c r="J138" s="517"/>
      <c r="K138" s="337">
        <f>SUM(K132:K137)</f>
        <v>5722.2009000000007</v>
      </c>
    </row>
    <row r="139" spans="2:11" x14ac:dyDescent="0.2">
      <c r="B139" s="475"/>
      <c r="C139" s="513" t="s">
        <v>220</v>
      </c>
      <c r="D139" s="329" t="s">
        <v>79</v>
      </c>
      <c r="E139" s="433">
        <v>5.4335190000000004</v>
      </c>
      <c r="F139" s="430">
        <v>6.2763660000000003</v>
      </c>
      <c r="G139" s="430">
        <v>57.233706999999995</v>
      </c>
      <c r="H139" s="430">
        <v>92.662115000000014</v>
      </c>
      <c r="I139" s="430">
        <v>20.457857999999998</v>
      </c>
      <c r="J139" s="517"/>
      <c r="K139" s="333">
        <f>SUM(E139:J139)</f>
        <v>182.06356499999998</v>
      </c>
    </row>
    <row r="140" spans="2:11" x14ac:dyDescent="0.2">
      <c r="B140" s="475"/>
      <c r="C140" s="514"/>
      <c r="D140" s="329" t="s">
        <v>221</v>
      </c>
      <c r="E140" s="433">
        <v>82.391504999999995</v>
      </c>
      <c r="F140" s="430">
        <v>41.688646000000013</v>
      </c>
      <c r="G140" s="430">
        <v>648.77791799999989</v>
      </c>
      <c r="H140" s="430">
        <v>118.50778400000002</v>
      </c>
      <c r="I140" s="430">
        <v>1726.9504209999998</v>
      </c>
      <c r="J140" s="517"/>
      <c r="K140" s="333">
        <f>SUM(E140:J140)</f>
        <v>2618.3162739999998</v>
      </c>
    </row>
    <row r="141" spans="2:11" x14ac:dyDescent="0.2">
      <c r="B141" s="476"/>
      <c r="C141" s="136" t="s">
        <v>222</v>
      </c>
      <c r="D141" s="352"/>
      <c r="E141" s="432">
        <f>SUM(E139:E140)</f>
        <v>87.825023999999999</v>
      </c>
      <c r="F141" s="432">
        <f>SUM(F139:F140)</f>
        <v>47.965012000000016</v>
      </c>
      <c r="G141" s="432">
        <f>SUM(G139:G140)</f>
        <v>706.01162499999987</v>
      </c>
      <c r="H141" s="432">
        <f>SUM(H139:H140)</f>
        <v>211.16989900000004</v>
      </c>
      <c r="I141" s="432">
        <f>SUM(I139:I140)</f>
        <v>1747.4082789999998</v>
      </c>
      <c r="J141" s="517"/>
      <c r="K141" s="338">
        <f>SUM(K139:K140)</f>
        <v>2800.3798389999997</v>
      </c>
    </row>
    <row r="142" spans="2:11" x14ac:dyDescent="0.2">
      <c r="B142" s="66" t="s">
        <v>199</v>
      </c>
      <c r="C142" s="137"/>
      <c r="D142" s="137"/>
      <c r="E142" s="436">
        <f>+E141+E138+E131</f>
        <v>1414.6309120000001</v>
      </c>
      <c r="F142" s="436">
        <f>+F141+F138+F131</f>
        <v>780.916743</v>
      </c>
      <c r="G142" s="436">
        <f>+G141+G138+G131</f>
        <v>5413.6818730000005</v>
      </c>
      <c r="H142" s="436">
        <f>+H141+H138+H131</f>
        <v>2420.3313270000003</v>
      </c>
      <c r="I142" s="350">
        <f>+I141+I138+I131</f>
        <v>3941.9705029999996</v>
      </c>
      <c r="J142" s="353"/>
      <c r="K142" s="207">
        <f>+K141+K138+K131</f>
        <v>13971.531358</v>
      </c>
    </row>
    <row r="143" spans="2:11" x14ac:dyDescent="0.2">
      <c r="B143" s="474">
        <v>2012</v>
      </c>
      <c r="C143" s="513" t="s">
        <v>218</v>
      </c>
      <c r="D143" s="339" t="s">
        <v>218</v>
      </c>
      <c r="E143" s="356">
        <v>377.97073499999976</v>
      </c>
      <c r="F143" s="357">
        <v>301.37456899999984</v>
      </c>
      <c r="G143" s="357">
        <v>1685.7900170000009</v>
      </c>
      <c r="H143" s="357">
        <v>821.52274799999975</v>
      </c>
      <c r="I143" s="358">
        <v>1316.1234560000005</v>
      </c>
      <c r="J143" s="515" t="s">
        <v>211</v>
      </c>
      <c r="K143" s="333">
        <f>SUM(E143:J143)</f>
        <v>4502.7815250000012</v>
      </c>
    </row>
    <row r="144" spans="2:11" x14ac:dyDescent="0.2">
      <c r="B144" s="475"/>
      <c r="C144" s="514"/>
      <c r="D144" s="359" t="s">
        <v>219</v>
      </c>
      <c r="E144" s="360">
        <v>76.000087999999991</v>
      </c>
      <c r="F144" s="361">
        <v>49.920563000000008</v>
      </c>
      <c r="G144" s="361">
        <v>486.06774000000007</v>
      </c>
      <c r="H144" s="361">
        <v>137.78299700000005</v>
      </c>
      <c r="I144" s="362">
        <v>53.547880000000013</v>
      </c>
      <c r="J144" s="516"/>
      <c r="K144" s="333">
        <f>SUM(E144:J144)</f>
        <v>803.31926800000008</v>
      </c>
    </row>
    <row r="145" spans="2:11" x14ac:dyDescent="0.2">
      <c r="B145" s="475"/>
      <c r="C145" s="132" t="s">
        <v>11</v>
      </c>
      <c r="D145" s="334"/>
      <c r="E145" s="437">
        <f>SUM(E143:E144)</f>
        <v>453.97082299999977</v>
      </c>
      <c r="F145" s="438">
        <f>SUM(F143:F144)</f>
        <v>351.29513199999985</v>
      </c>
      <c r="G145" s="438">
        <f>SUM(G143:G144)</f>
        <v>2171.8577570000011</v>
      </c>
      <c r="H145" s="438">
        <f>SUM(H143:H144)</f>
        <v>959.30574499999977</v>
      </c>
      <c r="I145" s="439">
        <f>SUM(I143:I144)</f>
        <v>1369.6713360000006</v>
      </c>
      <c r="J145" s="517"/>
      <c r="K145" s="337">
        <f>SUM(K143:K144)</f>
        <v>5306.1007930000014</v>
      </c>
    </row>
    <row r="146" spans="2:11" x14ac:dyDescent="0.2">
      <c r="B146" s="475"/>
      <c r="C146" s="513" t="s">
        <v>149</v>
      </c>
      <c r="D146" s="329" t="s">
        <v>0</v>
      </c>
      <c r="E146" s="366">
        <v>198.74332999999999</v>
      </c>
      <c r="F146" s="363"/>
      <c r="G146" s="367">
        <v>557.78505099999984</v>
      </c>
      <c r="H146" s="367">
        <v>242.16620600000002</v>
      </c>
      <c r="I146" s="367">
        <v>128.237673</v>
      </c>
      <c r="J146" s="517"/>
      <c r="K146" s="333">
        <f t="shared" ref="K146:K151" si="29">SUM(E146:J146)</f>
        <v>1126.9322599999998</v>
      </c>
    </row>
    <row r="147" spans="2:11" x14ac:dyDescent="0.2">
      <c r="B147" s="475"/>
      <c r="C147" s="518"/>
      <c r="D147" s="329" t="s">
        <v>1</v>
      </c>
      <c r="E147" s="354">
        <v>404.25996199999997</v>
      </c>
      <c r="F147" s="355">
        <v>494.85360000000009</v>
      </c>
      <c r="G147" s="355">
        <v>694.05614300000161</v>
      </c>
      <c r="H147" s="355">
        <v>254.79023199999995</v>
      </c>
      <c r="I147" s="355">
        <v>350.249415</v>
      </c>
      <c r="J147" s="517"/>
      <c r="K147" s="333">
        <f t="shared" si="29"/>
        <v>2198.2093520000017</v>
      </c>
    </row>
    <row r="148" spans="2:11" x14ac:dyDescent="0.2">
      <c r="B148" s="475"/>
      <c r="C148" s="518"/>
      <c r="D148" s="329" t="s">
        <v>2</v>
      </c>
      <c r="E148" s="354">
        <v>15.116700999999999</v>
      </c>
      <c r="F148" s="355">
        <v>6.0629</v>
      </c>
      <c r="G148" s="355">
        <v>164.52979300000004</v>
      </c>
      <c r="H148" s="355">
        <v>474.83793300000013</v>
      </c>
      <c r="I148" s="355">
        <v>131.23194500000005</v>
      </c>
      <c r="J148" s="517"/>
      <c r="K148" s="333">
        <f t="shared" si="29"/>
        <v>791.77927200000022</v>
      </c>
    </row>
    <row r="149" spans="2:11" x14ac:dyDescent="0.2">
      <c r="B149" s="475"/>
      <c r="C149" s="518"/>
      <c r="D149" s="329" t="s">
        <v>3</v>
      </c>
      <c r="E149" s="364">
        <v>0</v>
      </c>
      <c r="F149" s="365">
        <v>0</v>
      </c>
      <c r="G149" s="365">
        <v>0</v>
      </c>
      <c r="H149" s="365">
        <v>0</v>
      </c>
      <c r="I149" s="355">
        <v>2.5786600000000002</v>
      </c>
      <c r="J149" s="517"/>
      <c r="K149" s="333">
        <f t="shared" si="29"/>
        <v>2.5786600000000002</v>
      </c>
    </row>
    <row r="150" spans="2:11" x14ac:dyDescent="0.2">
      <c r="B150" s="475"/>
      <c r="C150" s="518"/>
      <c r="D150" s="329" t="s">
        <v>4</v>
      </c>
      <c r="E150" s="354">
        <v>130.40421000000001</v>
      </c>
      <c r="F150" s="355">
        <v>57.678359999999998</v>
      </c>
      <c r="G150" s="355">
        <v>55.478938999999997</v>
      </c>
      <c r="H150" s="355">
        <v>32.539920000000002</v>
      </c>
      <c r="I150" s="355">
        <v>120.342206</v>
      </c>
      <c r="J150" s="517"/>
      <c r="K150" s="333">
        <f t="shared" si="29"/>
        <v>396.44363499999997</v>
      </c>
    </row>
    <row r="151" spans="2:11" x14ac:dyDescent="0.2">
      <c r="B151" s="475"/>
      <c r="C151" s="514"/>
      <c r="D151" s="329" t="s">
        <v>5</v>
      </c>
      <c r="E151" s="354">
        <v>182.48369799999998</v>
      </c>
      <c r="F151" s="355">
        <v>142.243987</v>
      </c>
      <c r="G151" s="355">
        <v>1583.086879</v>
      </c>
      <c r="H151" s="355">
        <v>632.71930100000009</v>
      </c>
      <c r="I151" s="355">
        <v>6.6809600000000007</v>
      </c>
      <c r="J151" s="517"/>
      <c r="K151" s="333">
        <f t="shared" si="29"/>
        <v>2547.214825</v>
      </c>
    </row>
    <row r="152" spans="2:11" x14ac:dyDescent="0.2">
      <c r="B152" s="475"/>
      <c r="C152" s="132" t="s">
        <v>6</v>
      </c>
      <c r="D152" s="334"/>
      <c r="E152" s="431">
        <f>SUM(E146:E151)</f>
        <v>931.00790100000006</v>
      </c>
      <c r="F152" s="432">
        <f>SUM(F146:F151)</f>
        <v>700.83884700000021</v>
      </c>
      <c r="G152" s="432">
        <f>SUM(G146:G151)</f>
        <v>3054.9368050000016</v>
      </c>
      <c r="H152" s="432">
        <f>SUM(H146:H151)</f>
        <v>1637.0535920000002</v>
      </c>
      <c r="I152" s="434">
        <f>SUM(I146:I151)</f>
        <v>739.32085900000015</v>
      </c>
      <c r="J152" s="517"/>
      <c r="K152" s="337">
        <f>SUM(K146:K151)</f>
        <v>7063.1580040000008</v>
      </c>
    </row>
    <row r="153" spans="2:11" x14ac:dyDescent="0.2">
      <c r="B153" s="475"/>
      <c r="C153" s="513" t="s">
        <v>220</v>
      </c>
      <c r="D153" s="329" t="s">
        <v>79</v>
      </c>
      <c r="E153" s="366">
        <v>5.4134099999999998</v>
      </c>
      <c r="F153" s="367">
        <v>7.0601000000000012</v>
      </c>
      <c r="G153" s="367">
        <v>35.560910000000007</v>
      </c>
      <c r="H153" s="367">
        <v>43.401743000000003</v>
      </c>
      <c r="I153" s="367">
        <v>18.040451000000004</v>
      </c>
      <c r="J153" s="517"/>
      <c r="K153" s="333">
        <f>SUM(E153:J153)</f>
        <v>109.47661400000003</v>
      </c>
    </row>
    <row r="154" spans="2:11" x14ac:dyDescent="0.2">
      <c r="B154" s="475"/>
      <c r="C154" s="514"/>
      <c r="D154" s="329" t="s">
        <v>221</v>
      </c>
      <c r="E154" s="354">
        <v>54.730471000000001</v>
      </c>
      <c r="F154" s="355">
        <v>39.597981999999995</v>
      </c>
      <c r="G154" s="355">
        <v>519.04669799999988</v>
      </c>
      <c r="H154" s="355">
        <v>103.70493300000001</v>
      </c>
      <c r="I154" s="355">
        <v>1665.3259860000001</v>
      </c>
      <c r="J154" s="517"/>
      <c r="K154" s="333">
        <f>SUM(E154:J154)</f>
        <v>2382.40607</v>
      </c>
    </row>
    <row r="155" spans="2:11" x14ac:dyDescent="0.2">
      <c r="B155" s="476"/>
      <c r="C155" s="136" t="s">
        <v>222</v>
      </c>
      <c r="D155" s="352"/>
      <c r="E155" s="432">
        <f>SUM(E153:E154)</f>
        <v>60.143881</v>
      </c>
      <c r="F155" s="432">
        <f>SUM(F153:F154)</f>
        <v>46.658081999999993</v>
      </c>
      <c r="G155" s="432">
        <f>SUM(G153:G154)</f>
        <v>554.60760799999991</v>
      </c>
      <c r="H155" s="432">
        <f>SUM(H153:H154)</f>
        <v>147.10667600000002</v>
      </c>
      <c r="I155" s="432">
        <f>SUM(I153:I154)</f>
        <v>1683.3664370000001</v>
      </c>
      <c r="J155" s="517"/>
      <c r="K155" s="338">
        <f>SUM(K153:K154)</f>
        <v>2491.8826840000002</v>
      </c>
    </row>
    <row r="156" spans="2:11" x14ac:dyDescent="0.2">
      <c r="B156" s="66" t="s">
        <v>200</v>
      </c>
      <c r="C156" s="137"/>
      <c r="D156" s="137"/>
      <c r="E156" s="435">
        <f>+E155+E152+E145</f>
        <v>1445.1226049999998</v>
      </c>
      <c r="F156" s="435">
        <f>+F155+F152+F145</f>
        <v>1098.7920610000001</v>
      </c>
      <c r="G156" s="435">
        <f>+G155+G152+G145</f>
        <v>5781.402170000003</v>
      </c>
      <c r="H156" s="435">
        <f>+H155+H152+H145</f>
        <v>2743.4660130000002</v>
      </c>
      <c r="I156" s="435">
        <f>+I155+I152+I145</f>
        <v>3792.3586320000004</v>
      </c>
      <c r="J156" s="353"/>
      <c r="K156" s="207">
        <f>+K155+K152+K145</f>
        <v>14861.141481000002</v>
      </c>
    </row>
    <row r="157" spans="2:11" x14ac:dyDescent="0.2">
      <c r="B157" s="474">
        <v>2013</v>
      </c>
      <c r="C157" s="513" t="s">
        <v>218</v>
      </c>
      <c r="D157" s="339" t="s">
        <v>218</v>
      </c>
      <c r="E157" s="368">
        <v>368.57578899999999</v>
      </c>
      <c r="F157" s="369">
        <v>286.18717399999991</v>
      </c>
      <c r="G157" s="369">
        <v>1897.9246519999995</v>
      </c>
      <c r="H157" s="369">
        <v>798.0333169999999</v>
      </c>
      <c r="I157" s="370">
        <v>1317.964894</v>
      </c>
      <c r="J157" s="515" t="s">
        <v>211</v>
      </c>
      <c r="K157" s="333">
        <f>SUM(E157:J157)</f>
        <v>4668.685825999999</v>
      </c>
    </row>
    <row r="158" spans="2:11" x14ac:dyDescent="0.2">
      <c r="B158" s="475"/>
      <c r="C158" s="514"/>
      <c r="D158" s="359" t="s">
        <v>219</v>
      </c>
      <c r="E158" s="440">
        <v>76.531920000000071</v>
      </c>
      <c r="F158" s="442">
        <v>50.707517999999993</v>
      </c>
      <c r="G158" s="442">
        <v>474.17850800000014</v>
      </c>
      <c r="H158" s="442">
        <v>139.71793699999981</v>
      </c>
      <c r="I158" s="445">
        <v>54.411891000000004</v>
      </c>
      <c r="J158" s="516"/>
      <c r="K158" s="333">
        <f>SUM(E158:J158)</f>
        <v>795.547774</v>
      </c>
    </row>
    <row r="159" spans="2:11" x14ac:dyDescent="0.2">
      <c r="B159" s="475"/>
      <c r="C159" s="132" t="s">
        <v>11</v>
      </c>
      <c r="D159" s="334"/>
      <c r="E159" s="437">
        <f>SUM(E157:E158)</f>
        <v>445.10770900000006</v>
      </c>
      <c r="F159" s="438">
        <f>SUM(F157:F158)</f>
        <v>336.89469199999991</v>
      </c>
      <c r="G159" s="438">
        <f>SUM(G157:G158)</f>
        <v>2372.1031599999997</v>
      </c>
      <c r="H159" s="438">
        <f>SUM(H157:H158)</f>
        <v>937.75125399999968</v>
      </c>
      <c r="I159" s="439">
        <f>SUM(I157:I158)</f>
        <v>1372.3767849999999</v>
      </c>
      <c r="J159" s="517"/>
      <c r="K159" s="337">
        <f>SUM(K157:K158)</f>
        <v>5464.2335999999987</v>
      </c>
    </row>
    <row r="160" spans="2:11" x14ac:dyDescent="0.2">
      <c r="B160" s="475"/>
      <c r="C160" s="513" t="s">
        <v>149</v>
      </c>
      <c r="D160" s="329" t="s">
        <v>0</v>
      </c>
      <c r="E160" s="441">
        <v>199.342489</v>
      </c>
      <c r="F160" s="443">
        <v>0.74156</v>
      </c>
      <c r="G160" s="443">
        <v>461.12430199999983</v>
      </c>
      <c r="H160" s="443">
        <v>276.28085799999997</v>
      </c>
      <c r="I160" s="446">
        <v>133.69714499999995</v>
      </c>
      <c r="J160" s="517"/>
      <c r="K160" s="333">
        <f t="shared" ref="K160:K165" si="30">SUM(E160:J160)</f>
        <v>1071.1863539999997</v>
      </c>
    </row>
    <row r="161" spans="2:11" x14ac:dyDescent="0.2">
      <c r="B161" s="475"/>
      <c r="C161" s="518"/>
      <c r="D161" s="329" t="s">
        <v>1</v>
      </c>
      <c r="E161" s="72">
        <v>404.31688300000008</v>
      </c>
      <c r="F161" s="444">
        <v>648.15474999999958</v>
      </c>
      <c r="G161" s="444">
        <v>981.69422999999995</v>
      </c>
      <c r="H161" s="444">
        <v>344.43627799999996</v>
      </c>
      <c r="I161" s="447">
        <v>590.14829299999985</v>
      </c>
      <c r="J161" s="517"/>
      <c r="K161" s="333">
        <f t="shared" si="30"/>
        <v>2968.7504339999996</v>
      </c>
    </row>
    <row r="162" spans="2:11" x14ac:dyDescent="0.2">
      <c r="B162" s="475"/>
      <c r="C162" s="518"/>
      <c r="D162" s="329" t="s">
        <v>2</v>
      </c>
      <c r="E162" s="72">
        <v>10.651890999999999</v>
      </c>
      <c r="F162" s="444">
        <v>5.2590000000000003</v>
      </c>
      <c r="G162" s="444">
        <v>265.29216000000002</v>
      </c>
      <c r="H162" s="444">
        <v>431.83137599999998</v>
      </c>
      <c r="I162" s="447">
        <v>151.29483099999999</v>
      </c>
      <c r="J162" s="517"/>
      <c r="K162" s="333">
        <f t="shared" si="30"/>
        <v>864.32925799999998</v>
      </c>
    </row>
    <row r="163" spans="2:11" x14ac:dyDescent="0.2">
      <c r="B163" s="475"/>
      <c r="C163" s="518"/>
      <c r="D163" s="329" t="s">
        <v>3</v>
      </c>
      <c r="E163" s="203">
        <v>0</v>
      </c>
      <c r="F163" s="212">
        <v>0</v>
      </c>
      <c r="G163" s="212">
        <v>0</v>
      </c>
      <c r="H163" s="212">
        <v>0</v>
      </c>
      <c r="I163" s="447">
        <v>2.4842249999999999</v>
      </c>
      <c r="J163" s="517"/>
      <c r="K163" s="333">
        <f t="shared" si="30"/>
        <v>2.4842249999999999</v>
      </c>
    </row>
    <row r="164" spans="2:11" x14ac:dyDescent="0.2">
      <c r="B164" s="475"/>
      <c r="C164" s="518"/>
      <c r="D164" s="329" t="s">
        <v>4</v>
      </c>
      <c r="E164" s="72">
        <v>116.6</v>
      </c>
      <c r="F164" s="444">
        <v>68.401012000000009</v>
      </c>
      <c r="G164" s="444">
        <v>79.163329000000004</v>
      </c>
      <c r="H164" s="444">
        <v>59.348088999999995</v>
      </c>
      <c r="I164" s="447">
        <v>131.18839300000002</v>
      </c>
      <c r="J164" s="517"/>
      <c r="K164" s="333">
        <f t="shared" si="30"/>
        <v>454.70082300000007</v>
      </c>
    </row>
    <row r="165" spans="2:11" x14ac:dyDescent="0.2">
      <c r="B165" s="475"/>
      <c r="C165" s="514"/>
      <c r="D165" s="329" t="s">
        <v>5</v>
      </c>
      <c r="E165" s="440">
        <v>155.49099700000002</v>
      </c>
      <c r="F165" s="442">
        <v>95.197341000000009</v>
      </c>
      <c r="G165" s="442">
        <v>1435.1665879999998</v>
      </c>
      <c r="H165" s="442">
        <v>452.36199199999987</v>
      </c>
      <c r="I165" s="445">
        <v>3.2046899999999998</v>
      </c>
      <c r="J165" s="517"/>
      <c r="K165" s="333">
        <f t="shared" si="30"/>
        <v>2141.4216080000001</v>
      </c>
    </row>
    <row r="166" spans="2:11" x14ac:dyDescent="0.2">
      <c r="B166" s="475"/>
      <c r="C166" s="132" t="s">
        <v>6</v>
      </c>
      <c r="D166" s="334"/>
      <c r="E166" s="431">
        <f>SUM(E160:E165)</f>
        <v>886.40226000000007</v>
      </c>
      <c r="F166" s="432">
        <f>SUM(F160:F165)</f>
        <v>817.75366299999973</v>
      </c>
      <c r="G166" s="432">
        <f>SUM(G160:G165)</f>
        <v>3222.4406089999993</v>
      </c>
      <c r="H166" s="432">
        <f>SUM(H160:H165)</f>
        <v>1564.2585929999998</v>
      </c>
      <c r="I166" s="434">
        <f>SUM(I160:I165)</f>
        <v>1012.0175769999998</v>
      </c>
      <c r="J166" s="517"/>
      <c r="K166" s="337">
        <f>SUM(K160:K165)</f>
        <v>7502.8727019999988</v>
      </c>
    </row>
    <row r="167" spans="2:11" x14ac:dyDescent="0.2">
      <c r="B167" s="475"/>
      <c r="C167" s="513" t="s">
        <v>220</v>
      </c>
      <c r="D167" s="329" t="s">
        <v>79</v>
      </c>
      <c r="E167" s="441">
        <v>10.850486</v>
      </c>
      <c r="F167" s="71">
        <v>9.5523429999999987</v>
      </c>
      <c r="G167" s="71">
        <v>77.411341000000036</v>
      </c>
      <c r="H167" s="71">
        <v>42.240945000000004</v>
      </c>
      <c r="I167" s="71">
        <v>18.271788000000004</v>
      </c>
      <c r="J167" s="517"/>
      <c r="K167" s="333">
        <f>SUM(E167:J167)</f>
        <v>158.32690300000004</v>
      </c>
    </row>
    <row r="168" spans="2:11" x14ac:dyDescent="0.2">
      <c r="B168" s="475"/>
      <c r="C168" s="514"/>
      <c r="D168" s="329" t="s">
        <v>221</v>
      </c>
      <c r="E168" s="440">
        <v>4.8240259999999999</v>
      </c>
      <c r="F168" s="71">
        <v>34.098875</v>
      </c>
      <c r="G168" s="71">
        <v>552.02769899999998</v>
      </c>
      <c r="H168" s="71">
        <v>92.791860999999983</v>
      </c>
      <c r="I168" s="71">
        <v>1340.1631780000002</v>
      </c>
      <c r="J168" s="517"/>
      <c r="K168" s="333">
        <f>SUM(E168:J168)</f>
        <v>2023.9056390000003</v>
      </c>
    </row>
    <row r="169" spans="2:11" x14ac:dyDescent="0.2">
      <c r="B169" s="476"/>
      <c r="C169" s="136" t="s">
        <v>222</v>
      </c>
      <c r="D169" s="352"/>
      <c r="E169" s="432">
        <f>SUM(E167:E168)</f>
        <v>15.674512</v>
      </c>
      <c r="F169" s="432">
        <f>SUM(F167:F168)</f>
        <v>43.651218</v>
      </c>
      <c r="G169" s="432">
        <f>SUM(G167:G168)</f>
        <v>629.43903999999998</v>
      </c>
      <c r="H169" s="432">
        <f>SUM(H167:H168)</f>
        <v>135.03280599999999</v>
      </c>
      <c r="I169" s="432">
        <f>SUM(I167:I168)</f>
        <v>1358.4349660000003</v>
      </c>
      <c r="J169" s="517"/>
      <c r="K169" s="338">
        <f>SUM(K167:K168)</f>
        <v>2182.2325420000002</v>
      </c>
    </row>
    <row r="170" spans="2:11" x14ac:dyDescent="0.2">
      <c r="B170" s="66" t="s">
        <v>206</v>
      </c>
      <c r="C170" s="137"/>
      <c r="D170" s="137"/>
      <c r="E170" s="435">
        <f>+E169+E166+E159</f>
        <v>1347.1844810000002</v>
      </c>
      <c r="F170" s="435">
        <f>+F169+F166+F159</f>
        <v>1198.2995729999996</v>
      </c>
      <c r="G170" s="435">
        <f>+G169+G166+G159</f>
        <v>6223.9828089999992</v>
      </c>
      <c r="H170" s="435">
        <f>+H169+H166+H159</f>
        <v>2637.0426529999995</v>
      </c>
      <c r="I170" s="435">
        <f>+I169+I166+I159</f>
        <v>3742.8293280000003</v>
      </c>
      <c r="J170" s="353"/>
      <c r="K170" s="207">
        <f>+K169+K166+K159</f>
        <v>15149.338843999998</v>
      </c>
    </row>
    <row r="171" spans="2:11" x14ac:dyDescent="0.2">
      <c r="B171" s="474">
        <v>2014</v>
      </c>
      <c r="C171" s="513" t="s">
        <v>218</v>
      </c>
      <c r="D171" s="339" t="s">
        <v>218</v>
      </c>
      <c r="E171" s="368">
        <v>417.63940599999978</v>
      </c>
      <c r="F171" s="369">
        <v>275.28445199999999</v>
      </c>
      <c r="G171" s="369">
        <v>1975.3465069999991</v>
      </c>
      <c r="H171" s="369">
        <v>1085.3328159999999</v>
      </c>
      <c r="I171" s="370">
        <v>1352.8185999999998</v>
      </c>
      <c r="J171" s="515" t="s">
        <v>211</v>
      </c>
      <c r="K171" s="333">
        <f>SUM(E171:J171)</f>
        <v>5106.4217809999982</v>
      </c>
    </row>
    <row r="172" spans="2:11" x14ac:dyDescent="0.2">
      <c r="B172" s="475"/>
      <c r="C172" s="514"/>
      <c r="D172" s="359" t="s">
        <v>219</v>
      </c>
      <c r="E172" s="440">
        <v>89.823692000000008</v>
      </c>
      <c r="F172" s="442">
        <v>46.776855000000019</v>
      </c>
      <c r="G172" s="442">
        <v>637.63720499999999</v>
      </c>
      <c r="H172" s="442">
        <v>166.76536699999997</v>
      </c>
      <c r="I172" s="445">
        <v>59.905012000000006</v>
      </c>
      <c r="J172" s="516"/>
      <c r="K172" s="333">
        <f>SUM(E172:J172)</f>
        <v>1000.908131</v>
      </c>
    </row>
    <row r="173" spans="2:11" x14ac:dyDescent="0.2">
      <c r="B173" s="475"/>
      <c r="C173" s="132" t="s">
        <v>11</v>
      </c>
      <c r="D173" s="334"/>
      <c r="E173" s="437">
        <f>SUM(E171:E172)</f>
        <v>507.46309799999977</v>
      </c>
      <c r="F173" s="438">
        <f>SUM(F171:F172)</f>
        <v>322.061307</v>
      </c>
      <c r="G173" s="438">
        <f>SUM(G171:G172)</f>
        <v>2612.9837119999993</v>
      </c>
      <c r="H173" s="438">
        <f>SUM(H171:H172)</f>
        <v>1252.0981829999998</v>
      </c>
      <c r="I173" s="439">
        <f>SUM(I171:I172)</f>
        <v>1412.7236119999998</v>
      </c>
      <c r="J173" s="517"/>
      <c r="K173" s="337">
        <f>SUM(K171:K172)</f>
        <v>6107.3299119999983</v>
      </c>
    </row>
    <row r="174" spans="2:11" x14ac:dyDescent="0.2">
      <c r="B174" s="475"/>
      <c r="C174" s="513" t="s">
        <v>149</v>
      </c>
      <c r="D174" s="329" t="s">
        <v>0</v>
      </c>
      <c r="E174" s="441">
        <v>207.34241299999999</v>
      </c>
      <c r="F174" s="212">
        <v>0</v>
      </c>
      <c r="G174" s="443">
        <v>681.42221800000016</v>
      </c>
      <c r="H174" s="443">
        <v>307.56729799999988</v>
      </c>
      <c r="I174" s="446">
        <v>151.33121399999999</v>
      </c>
      <c r="J174" s="517"/>
      <c r="K174" s="333">
        <f t="shared" ref="K174:K179" si="31">SUM(E174:J174)</f>
        <v>1347.663143</v>
      </c>
    </row>
    <row r="175" spans="2:11" x14ac:dyDescent="0.2">
      <c r="B175" s="475"/>
      <c r="C175" s="518"/>
      <c r="D175" s="329" t="s">
        <v>1</v>
      </c>
      <c r="E175" s="72">
        <v>550.02083700000003</v>
      </c>
      <c r="F175" s="444">
        <v>746.34254500000054</v>
      </c>
      <c r="G175" s="444">
        <v>1150.5989900000011</v>
      </c>
      <c r="H175" s="444">
        <v>642.88898899999992</v>
      </c>
      <c r="I175" s="447">
        <v>502.07471400000009</v>
      </c>
      <c r="J175" s="517"/>
      <c r="K175" s="333">
        <f t="shared" si="31"/>
        <v>3591.9260750000021</v>
      </c>
    </row>
    <row r="176" spans="2:11" x14ac:dyDescent="0.2">
      <c r="B176" s="475"/>
      <c r="C176" s="518"/>
      <c r="D176" s="329" t="s">
        <v>2</v>
      </c>
      <c r="E176" s="72">
        <v>11.929362999999999</v>
      </c>
      <c r="F176" s="444">
        <v>5.5449999999999999</v>
      </c>
      <c r="G176" s="444">
        <v>197.59509600000004</v>
      </c>
      <c r="H176" s="444">
        <v>429.18137800000005</v>
      </c>
      <c r="I176" s="447">
        <v>192.45513299999985</v>
      </c>
      <c r="J176" s="517"/>
      <c r="K176" s="333">
        <f t="shared" si="31"/>
        <v>836.70596999999987</v>
      </c>
    </row>
    <row r="177" spans="2:11" x14ac:dyDescent="0.2">
      <c r="B177" s="475"/>
      <c r="C177" s="518"/>
      <c r="D177" s="329" t="s">
        <v>3</v>
      </c>
      <c r="E177" s="203">
        <v>0</v>
      </c>
      <c r="F177" s="212">
        <v>0</v>
      </c>
      <c r="G177" s="212">
        <v>0</v>
      </c>
      <c r="H177" s="212">
        <v>0</v>
      </c>
      <c r="I177" s="447">
        <v>9.4108779999999985</v>
      </c>
      <c r="J177" s="517"/>
      <c r="K177" s="333">
        <f t="shared" si="31"/>
        <v>9.4108779999999985</v>
      </c>
    </row>
    <row r="178" spans="2:11" x14ac:dyDescent="0.2">
      <c r="B178" s="475"/>
      <c r="C178" s="518"/>
      <c r="D178" s="329" t="s">
        <v>4</v>
      </c>
      <c r="E178" s="72">
        <v>130.83444999999998</v>
      </c>
      <c r="F178" s="444">
        <v>84.501846000000015</v>
      </c>
      <c r="G178" s="444">
        <v>104.508099</v>
      </c>
      <c r="H178" s="444">
        <v>203.68037999999999</v>
      </c>
      <c r="I178" s="447">
        <v>49.539344</v>
      </c>
      <c r="J178" s="517"/>
      <c r="K178" s="333">
        <f t="shared" si="31"/>
        <v>573.06411900000001</v>
      </c>
    </row>
    <row r="179" spans="2:11" x14ac:dyDescent="0.2">
      <c r="B179" s="475"/>
      <c r="C179" s="514"/>
      <c r="D179" s="329" t="s">
        <v>5</v>
      </c>
      <c r="E179" s="440">
        <v>343.07526599999994</v>
      </c>
      <c r="F179" s="442">
        <v>122.544909</v>
      </c>
      <c r="G179" s="442">
        <v>1732.4060509999999</v>
      </c>
      <c r="H179" s="442">
        <v>534.49660099999994</v>
      </c>
      <c r="I179" s="445">
        <v>286.61804000000001</v>
      </c>
      <c r="J179" s="517"/>
      <c r="K179" s="333">
        <f t="shared" si="31"/>
        <v>3019.1408669999996</v>
      </c>
    </row>
    <row r="180" spans="2:11" x14ac:dyDescent="0.2">
      <c r="B180" s="475"/>
      <c r="C180" s="132" t="s">
        <v>6</v>
      </c>
      <c r="D180" s="334"/>
      <c r="E180" s="431">
        <f>SUM(E174:E179)</f>
        <v>1243.2023289999997</v>
      </c>
      <c r="F180" s="432">
        <f>SUM(F174:F179)</f>
        <v>958.93430000000046</v>
      </c>
      <c r="G180" s="432">
        <f>SUM(G174:G179)</f>
        <v>3866.5304540000011</v>
      </c>
      <c r="H180" s="432">
        <f>SUM(H174:H179)</f>
        <v>2117.8146459999998</v>
      </c>
      <c r="I180" s="434">
        <f>SUM(I174:I179)</f>
        <v>1191.4293230000001</v>
      </c>
      <c r="J180" s="517"/>
      <c r="K180" s="337">
        <f>SUM(K174:K179)</f>
        <v>9377.9110520000013</v>
      </c>
    </row>
    <row r="181" spans="2:11" x14ac:dyDescent="0.2">
      <c r="B181" s="475"/>
      <c r="C181" s="513" t="s">
        <v>220</v>
      </c>
      <c r="D181" s="329" t="s">
        <v>79</v>
      </c>
      <c r="E181" s="441">
        <v>11.788868000000001</v>
      </c>
      <c r="F181" s="71">
        <v>8.8867590000000014</v>
      </c>
      <c r="G181" s="71">
        <v>88.678216000000063</v>
      </c>
      <c r="H181" s="71">
        <v>50.818622000000012</v>
      </c>
      <c r="I181" s="71">
        <v>16.498514999999998</v>
      </c>
      <c r="J181" s="517"/>
      <c r="K181" s="333">
        <f>SUM(E181:J181)</f>
        <v>176.67098000000007</v>
      </c>
    </row>
    <row r="182" spans="2:11" x14ac:dyDescent="0.2">
      <c r="B182" s="475"/>
      <c r="C182" s="514"/>
      <c r="D182" s="329" t="s">
        <v>221</v>
      </c>
      <c r="E182" s="440">
        <v>38.280616000000002</v>
      </c>
      <c r="F182" s="71">
        <v>30.540748000000004</v>
      </c>
      <c r="G182" s="71">
        <v>541.50487800000008</v>
      </c>
      <c r="H182" s="71">
        <v>119.64968499999999</v>
      </c>
      <c r="I182" s="71">
        <v>1478.9570499999998</v>
      </c>
      <c r="J182" s="517"/>
      <c r="K182" s="333">
        <f>SUM(E182:J182)</f>
        <v>2208.9329769999999</v>
      </c>
    </row>
    <row r="183" spans="2:11" x14ac:dyDescent="0.2">
      <c r="B183" s="476"/>
      <c r="C183" s="136" t="s">
        <v>222</v>
      </c>
      <c r="D183" s="352"/>
      <c r="E183" s="432">
        <f>SUM(E181:E182)</f>
        <v>50.069484000000003</v>
      </c>
      <c r="F183" s="432">
        <f>SUM(F181:F182)</f>
        <v>39.427507000000006</v>
      </c>
      <c r="G183" s="432">
        <f>SUM(G181:G182)</f>
        <v>630.1830940000001</v>
      </c>
      <c r="H183" s="432">
        <f>SUM(H181:H182)</f>
        <v>170.46830700000001</v>
      </c>
      <c r="I183" s="432">
        <f>SUM(I181:I182)</f>
        <v>1495.4555649999998</v>
      </c>
      <c r="J183" s="517"/>
      <c r="K183" s="338">
        <f>SUM(K181:K182)</f>
        <v>2385.6039569999998</v>
      </c>
    </row>
    <row r="184" spans="2:11" x14ac:dyDescent="0.2">
      <c r="B184" s="66" t="s">
        <v>224</v>
      </c>
      <c r="C184" s="137"/>
      <c r="D184" s="137"/>
      <c r="E184" s="435">
        <f>+E183+E180+E173</f>
        <v>1800.7349109999996</v>
      </c>
      <c r="F184" s="435">
        <f>+F183+F180+F173</f>
        <v>1320.4231140000004</v>
      </c>
      <c r="G184" s="435">
        <f>+G183+G180+G173</f>
        <v>7109.6972600000008</v>
      </c>
      <c r="H184" s="435">
        <f>+H183+H180+H173</f>
        <v>3540.381136</v>
      </c>
      <c r="I184" s="435">
        <f>+I183+I180+I173</f>
        <v>4099.6084999999994</v>
      </c>
      <c r="J184" s="353"/>
      <c r="K184" s="207">
        <f>+K183+K180+K173</f>
        <v>17870.844921</v>
      </c>
    </row>
    <row r="185" spans="2:11" x14ac:dyDescent="0.2">
      <c r="B185" s="474">
        <v>2015</v>
      </c>
      <c r="C185" s="513" t="s">
        <v>218</v>
      </c>
      <c r="D185" s="339" t="s">
        <v>218</v>
      </c>
      <c r="E185" s="368">
        <v>552.09794399999987</v>
      </c>
      <c r="F185" s="369">
        <v>249.13475499999998</v>
      </c>
      <c r="G185" s="369">
        <v>1769.4060119999999</v>
      </c>
      <c r="H185" s="369">
        <v>983.82396199999948</v>
      </c>
      <c r="I185" s="370">
        <v>1287.4420699999998</v>
      </c>
      <c r="J185" s="515" t="s">
        <v>211</v>
      </c>
      <c r="K185" s="333">
        <f>SUM(E185:J185)</f>
        <v>4841.9047429999991</v>
      </c>
    </row>
    <row r="186" spans="2:11" x14ac:dyDescent="0.2">
      <c r="B186" s="475"/>
      <c r="C186" s="514"/>
      <c r="D186" s="359" t="s">
        <v>219</v>
      </c>
      <c r="E186" s="440">
        <v>89.823692000000008</v>
      </c>
      <c r="F186" s="442">
        <v>48.497695999999998</v>
      </c>
      <c r="G186" s="442">
        <v>479</v>
      </c>
      <c r="H186" s="442">
        <v>129</v>
      </c>
      <c r="I186" s="445">
        <v>62</v>
      </c>
      <c r="J186" s="516"/>
      <c r="K186" s="333">
        <f>SUM(E186:J186)</f>
        <v>808.32138800000007</v>
      </c>
    </row>
    <row r="187" spans="2:11" x14ac:dyDescent="0.2">
      <c r="B187" s="475"/>
      <c r="C187" s="132" t="s">
        <v>11</v>
      </c>
      <c r="D187" s="334"/>
      <c r="E187" s="437">
        <f>SUM(E185:E186)</f>
        <v>641.92163599999992</v>
      </c>
      <c r="F187" s="438">
        <f>SUM(F185:F186)</f>
        <v>297.632451</v>
      </c>
      <c r="G187" s="438">
        <f>SUM(G185:G186)</f>
        <v>2248.4060119999999</v>
      </c>
      <c r="H187" s="438">
        <f>SUM(H185:H186)</f>
        <v>1112.8239619999995</v>
      </c>
      <c r="I187" s="439">
        <f>SUM(I185:I186)</f>
        <v>1349.4420699999998</v>
      </c>
      <c r="J187" s="517"/>
      <c r="K187" s="337">
        <f>SUM(K185:K186)</f>
        <v>5650.2261309999994</v>
      </c>
    </row>
    <row r="188" spans="2:11" x14ac:dyDescent="0.2">
      <c r="B188" s="475"/>
      <c r="C188" s="513" t="s">
        <v>149</v>
      </c>
      <c r="D188" s="329" t="s">
        <v>0</v>
      </c>
      <c r="E188" s="448">
        <v>155.366964</v>
      </c>
      <c r="F188" s="449">
        <v>52.900089999999999</v>
      </c>
      <c r="G188" s="450">
        <v>697.68406400000038</v>
      </c>
      <c r="H188" s="450">
        <v>549.71273499999995</v>
      </c>
      <c r="I188" s="451">
        <v>151.76359899999997</v>
      </c>
      <c r="J188" s="517"/>
      <c r="K188" s="333">
        <f t="shared" ref="K188:K193" si="32">SUM(E188:J188)</f>
        <v>1607.4274520000004</v>
      </c>
    </row>
    <row r="189" spans="2:11" x14ac:dyDescent="0.2">
      <c r="B189" s="475"/>
      <c r="C189" s="518"/>
      <c r="D189" s="329" t="s">
        <v>1</v>
      </c>
      <c r="E189" s="452">
        <v>701.0766799999999</v>
      </c>
      <c r="F189" s="449">
        <v>787.90337700000009</v>
      </c>
      <c r="G189" s="449">
        <v>1076.2598349999998</v>
      </c>
      <c r="H189" s="449">
        <v>685.38317400000028</v>
      </c>
      <c r="I189" s="453">
        <v>551.23405999999989</v>
      </c>
      <c r="J189" s="517"/>
      <c r="K189" s="333">
        <f t="shared" si="32"/>
        <v>3801.8571259999999</v>
      </c>
    </row>
    <row r="190" spans="2:11" x14ac:dyDescent="0.2">
      <c r="B190" s="475"/>
      <c r="C190" s="518"/>
      <c r="D190" s="329" t="s">
        <v>2</v>
      </c>
      <c r="E190" s="452">
        <v>12.198473999999997</v>
      </c>
      <c r="F190" s="449">
        <v>14.394</v>
      </c>
      <c r="G190" s="449">
        <v>175.83075100000002</v>
      </c>
      <c r="H190" s="449">
        <v>22.176075999999998</v>
      </c>
      <c r="I190" s="453">
        <v>302.37785600000012</v>
      </c>
      <c r="J190" s="517"/>
      <c r="K190" s="333">
        <f t="shared" si="32"/>
        <v>526.97715700000015</v>
      </c>
    </row>
    <row r="191" spans="2:11" x14ac:dyDescent="0.2">
      <c r="B191" s="475"/>
      <c r="C191" s="518"/>
      <c r="D191" s="329" t="s">
        <v>3</v>
      </c>
      <c r="E191" s="268" t="s">
        <v>226</v>
      </c>
      <c r="F191" s="269" t="s">
        <v>226</v>
      </c>
      <c r="G191" s="269" t="s">
        <v>226</v>
      </c>
      <c r="H191" s="269" t="s">
        <v>226</v>
      </c>
      <c r="I191" s="453">
        <v>12.615984000000003</v>
      </c>
      <c r="J191" s="517"/>
      <c r="K191" s="333">
        <f t="shared" si="32"/>
        <v>12.615984000000003</v>
      </c>
    </row>
    <row r="192" spans="2:11" x14ac:dyDescent="0.2">
      <c r="B192" s="475"/>
      <c r="C192" s="518"/>
      <c r="D192" s="329" t="s">
        <v>4</v>
      </c>
      <c r="E192" s="452">
        <v>130.19293899999997</v>
      </c>
      <c r="F192" s="449">
        <v>103.317437</v>
      </c>
      <c r="G192" s="449">
        <v>104.24879</v>
      </c>
      <c r="H192" s="449">
        <v>202.47485</v>
      </c>
      <c r="I192" s="453">
        <v>54.43399800000001</v>
      </c>
      <c r="J192" s="517"/>
      <c r="K192" s="333">
        <f t="shared" si="32"/>
        <v>594.66801399999986</v>
      </c>
    </row>
    <row r="193" spans="2:11" x14ac:dyDescent="0.2">
      <c r="B193" s="475"/>
      <c r="C193" s="514"/>
      <c r="D193" s="329" t="s">
        <v>5</v>
      </c>
      <c r="E193" s="454">
        <v>732.45324000000016</v>
      </c>
      <c r="F193" s="455">
        <v>211.16693000000001</v>
      </c>
      <c r="G193" s="455">
        <v>2960.0354219999995</v>
      </c>
      <c r="H193" s="455">
        <v>880.2337409999999</v>
      </c>
      <c r="I193" s="456">
        <v>882.24210100000005</v>
      </c>
      <c r="J193" s="517"/>
      <c r="K193" s="333">
        <f t="shared" si="32"/>
        <v>5666.131433999999</v>
      </c>
    </row>
    <row r="194" spans="2:11" x14ac:dyDescent="0.2">
      <c r="B194" s="475"/>
      <c r="C194" s="132" t="s">
        <v>6</v>
      </c>
      <c r="D194" s="334"/>
      <c r="E194" s="431">
        <f>SUM(E188:E193)</f>
        <v>1731.2882970000001</v>
      </c>
      <c r="F194" s="432">
        <f>SUM(F188:F193)</f>
        <v>1169.6818340000002</v>
      </c>
      <c r="G194" s="432">
        <f>SUM(G188:G193)</f>
        <v>5014.0588619999999</v>
      </c>
      <c r="H194" s="432">
        <f>SUM(H188:H193)</f>
        <v>2339.9805759999999</v>
      </c>
      <c r="I194" s="434">
        <f>SUM(I188:I193)</f>
        <v>1954.667598</v>
      </c>
      <c r="J194" s="517"/>
      <c r="K194" s="337">
        <f>SUM(K188:K193)</f>
        <v>12209.677167</v>
      </c>
    </row>
    <row r="195" spans="2:11" x14ac:dyDescent="0.2">
      <c r="B195" s="475"/>
      <c r="C195" s="513" t="s">
        <v>220</v>
      </c>
      <c r="D195" s="329" t="s">
        <v>79</v>
      </c>
      <c r="E195" s="441">
        <v>12.615569999999998</v>
      </c>
      <c r="F195" s="71">
        <v>8.886921000000001</v>
      </c>
      <c r="G195" s="71">
        <v>97.94305700000001</v>
      </c>
      <c r="H195" s="71">
        <v>50.875971999999997</v>
      </c>
      <c r="I195" s="71">
        <v>11.232790000000001</v>
      </c>
      <c r="J195" s="517"/>
      <c r="K195" s="333">
        <f>SUM(E195:J195)</f>
        <v>181.55430999999999</v>
      </c>
    </row>
    <row r="196" spans="2:11" x14ac:dyDescent="0.2">
      <c r="B196" s="475"/>
      <c r="C196" s="514"/>
      <c r="D196" s="329" t="s">
        <v>221</v>
      </c>
      <c r="E196" s="440">
        <v>57.338345999999987</v>
      </c>
      <c r="F196" s="71">
        <v>27.722861999999999</v>
      </c>
      <c r="G196" s="71">
        <v>465.8347269999997</v>
      </c>
      <c r="H196" s="71">
        <v>113.83394100000008</v>
      </c>
      <c r="I196" s="71">
        <v>1300.7589469999996</v>
      </c>
      <c r="J196" s="517"/>
      <c r="K196" s="333">
        <f>SUM(E196:J196)</f>
        <v>1965.4888229999992</v>
      </c>
    </row>
    <row r="197" spans="2:11" x14ac:dyDescent="0.2">
      <c r="B197" s="476"/>
      <c r="C197" s="136" t="s">
        <v>222</v>
      </c>
      <c r="D197" s="352"/>
      <c r="E197" s="432">
        <f>SUM(E195:E196)</f>
        <v>69.953915999999992</v>
      </c>
      <c r="F197" s="432">
        <f>SUM(F195:F196)</f>
        <v>36.609783</v>
      </c>
      <c r="G197" s="432">
        <f>SUM(G195:G196)</f>
        <v>563.77778399999966</v>
      </c>
      <c r="H197" s="432">
        <f>SUM(H195:H196)</f>
        <v>164.70991300000009</v>
      </c>
      <c r="I197" s="432">
        <f>SUM(I195:I196)</f>
        <v>1311.9917369999996</v>
      </c>
      <c r="J197" s="517"/>
      <c r="K197" s="338">
        <f>SUM(K195:K196)</f>
        <v>2147.0431329999992</v>
      </c>
    </row>
    <row r="198" spans="2:11" x14ac:dyDescent="0.2">
      <c r="B198" s="66" t="s">
        <v>227</v>
      </c>
      <c r="C198" s="137"/>
      <c r="D198" s="137"/>
      <c r="E198" s="435">
        <f>+E197+E194+E187</f>
        <v>2443.163849</v>
      </c>
      <c r="F198" s="435">
        <f>+F197+F194+F187</f>
        <v>1503.9240680000003</v>
      </c>
      <c r="G198" s="435">
        <f>+G197+G194+G187</f>
        <v>7826.2426579999992</v>
      </c>
      <c r="H198" s="435">
        <f>+H197+H194+H187</f>
        <v>3617.5144509999996</v>
      </c>
      <c r="I198" s="435">
        <f>+I197+I194+I187</f>
        <v>4616.1014049999994</v>
      </c>
      <c r="J198" s="353"/>
      <c r="K198" s="207">
        <f>+K197+K194+K187</f>
        <v>20006.946430999997</v>
      </c>
    </row>
    <row r="199" spans="2:11" x14ac:dyDescent="0.2">
      <c r="B199" s="474">
        <v>2016</v>
      </c>
      <c r="C199" s="513" t="s">
        <v>218</v>
      </c>
      <c r="D199" s="339" t="s">
        <v>218</v>
      </c>
      <c r="E199" s="368">
        <v>555.75063100000011</v>
      </c>
      <c r="F199" s="369">
        <v>260.8119529999999</v>
      </c>
      <c r="G199" s="369">
        <v>1700.9877559999982</v>
      </c>
      <c r="H199" s="369">
        <v>1149.2607680000001</v>
      </c>
      <c r="I199" s="370">
        <v>1523.6359800000014</v>
      </c>
      <c r="J199" s="515" t="s">
        <v>211</v>
      </c>
      <c r="K199" s="333">
        <f>SUM(E199:J199)</f>
        <v>5190.447087999999</v>
      </c>
    </row>
    <row r="200" spans="2:11" x14ac:dyDescent="0.2">
      <c r="B200" s="475"/>
      <c r="C200" s="514"/>
      <c r="D200" s="359" t="s">
        <v>219</v>
      </c>
      <c r="E200" s="440">
        <v>94.225842000000014</v>
      </c>
      <c r="F200" s="442">
        <v>53.004055000000037</v>
      </c>
      <c r="G200" s="442">
        <v>486.92812300000014</v>
      </c>
      <c r="H200" s="442">
        <v>117.27670200000007</v>
      </c>
      <c r="I200" s="445">
        <v>94.764140000000012</v>
      </c>
      <c r="J200" s="516"/>
      <c r="K200" s="333">
        <f>SUM(E200:J200)</f>
        <v>846.1988620000003</v>
      </c>
    </row>
    <row r="201" spans="2:11" x14ac:dyDescent="0.2">
      <c r="B201" s="475"/>
      <c r="C201" s="132" t="s">
        <v>11</v>
      </c>
      <c r="D201" s="334"/>
      <c r="E201" s="437">
        <f>SUM(E199:E200)</f>
        <v>649.97647300000017</v>
      </c>
      <c r="F201" s="438">
        <f>SUM(F199:F200)</f>
        <v>313.81600799999995</v>
      </c>
      <c r="G201" s="438">
        <f>SUM(G199:G200)</f>
        <v>2187.9158789999983</v>
      </c>
      <c r="H201" s="438">
        <f>SUM(H199:H200)</f>
        <v>1266.5374700000002</v>
      </c>
      <c r="I201" s="439">
        <f>SUM(I199:I200)</f>
        <v>1618.4001200000014</v>
      </c>
      <c r="J201" s="517"/>
      <c r="K201" s="337">
        <f>SUM(K199:K200)</f>
        <v>6036.6459499999992</v>
      </c>
    </row>
    <row r="202" spans="2:11" x14ac:dyDescent="0.2">
      <c r="B202" s="475"/>
      <c r="C202" s="513" t="s">
        <v>149</v>
      </c>
      <c r="D202" s="329" t="s">
        <v>0</v>
      </c>
      <c r="E202" s="448">
        <v>215.52401299999997</v>
      </c>
      <c r="F202" s="449">
        <v>72.788069999999991</v>
      </c>
      <c r="G202" s="450">
        <v>847.08569099999931</v>
      </c>
      <c r="H202" s="450">
        <v>429.03329600000001</v>
      </c>
      <c r="I202" s="451">
        <v>306.4788769999999</v>
      </c>
      <c r="J202" s="517"/>
      <c r="K202" s="333">
        <f t="shared" ref="K202:K207" si="33">SUM(E202:J202)</f>
        <v>1870.9099469999992</v>
      </c>
    </row>
    <row r="203" spans="2:11" x14ac:dyDescent="0.2">
      <c r="B203" s="475"/>
      <c r="C203" s="518"/>
      <c r="D203" s="329" t="s">
        <v>1</v>
      </c>
      <c r="E203" s="452">
        <v>894.93833000000029</v>
      </c>
      <c r="F203" s="449">
        <v>830.15938100000085</v>
      </c>
      <c r="G203" s="449">
        <v>1322.1508839999983</v>
      </c>
      <c r="H203" s="449">
        <v>930.47672599999828</v>
      </c>
      <c r="I203" s="453">
        <v>640.76168000000075</v>
      </c>
      <c r="J203" s="517"/>
      <c r="K203" s="333">
        <f t="shared" si="33"/>
        <v>4618.4870009999986</v>
      </c>
    </row>
    <row r="204" spans="2:11" x14ac:dyDescent="0.2">
      <c r="B204" s="475"/>
      <c r="C204" s="518"/>
      <c r="D204" s="329" t="s">
        <v>2</v>
      </c>
      <c r="E204" s="452">
        <v>9.6147329999999958</v>
      </c>
      <c r="F204" s="449">
        <v>10.997</v>
      </c>
      <c r="G204" s="449">
        <v>342.96429299999818</v>
      </c>
      <c r="H204" s="449">
        <v>402.49338599999999</v>
      </c>
      <c r="I204" s="453">
        <v>310.96688700000112</v>
      </c>
      <c r="J204" s="517"/>
      <c r="K204" s="333">
        <f t="shared" si="33"/>
        <v>1077.0362989999994</v>
      </c>
    </row>
    <row r="205" spans="2:11" x14ac:dyDescent="0.2">
      <c r="B205" s="475"/>
      <c r="C205" s="518"/>
      <c r="D205" s="329" t="s">
        <v>3</v>
      </c>
      <c r="E205" s="268" t="s">
        <v>226</v>
      </c>
      <c r="F205" s="269" t="s">
        <v>226</v>
      </c>
      <c r="G205" s="269" t="s">
        <v>226</v>
      </c>
      <c r="H205" s="269" t="s">
        <v>226</v>
      </c>
      <c r="I205" s="453">
        <v>27.426950999999992</v>
      </c>
      <c r="J205" s="517"/>
      <c r="K205" s="333">
        <f t="shared" si="33"/>
        <v>27.426950999999992</v>
      </c>
    </row>
    <row r="206" spans="2:11" x14ac:dyDescent="0.2">
      <c r="B206" s="475"/>
      <c r="C206" s="518"/>
      <c r="D206" s="329" t="s">
        <v>4</v>
      </c>
      <c r="E206" s="452">
        <v>140.65129999999999</v>
      </c>
      <c r="F206" s="449">
        <v>112.082683</v>
      </c>
      <c r="G206" s="449">
        <v>101.60027000000001</v>
      </c>
      <c r="H206" s="449">
        <v>269.32623999999998</v>
      </c>
      <c r="I206" s="453">
        <v>69.677904999999996</v>
      </c>
      <c r="J206" s="517"/>
      <c r="K206" s="333">
        <f t="shared" si="33"/>
        <v>693.33839799999998</v>
      </c>
    </row>
    <row r="207" spans="2:11" x14ac:dyDescent="0.2">
      <c r="B207" s="475"/>
      <c r="C207" s="514"/>
      <c r="D207" s="329" t="s">
        <v>5</v>
      </c>
      <c r="E207" s="454">
        <v>842.33463600000005</v>
      </c>
      <c r="F207" s="455">
        <v>197.25839999999999</v>
      </c>
      <c r="G207" s="455">
        <v>3081.0430459999998</v>
      </c>
      <c r="H207" s="455">
        <v>753.02491600000008</v>
      </c>
      <c r="I207" s="456">
        <v>2621.6878000000002</v>
      </c>
      <c r="J207" s="517"/>
      <c r="K207" s="333">
        <f t="shared" si="33"/>
        <v>7495.3487980000009</v>
      </c>
    </row>
    <row r="208" spans="2:11" x14ac:dyDescent="0.2">
      <c r="B208" s="475"/>
      <c r="C208" s="132" t="s">
        <v>6</v>
      </c>
      <c r="D208" s="334"/>
      <c r="E208" s="431">
        <f>SUM(E202:E207)</f>
        <v>2103.0630120000001</v>
      </c>
      <c r="F208" s="432">
        <f>SUM(F202:F207)</f>
        <v>1223.2855340000008</v>
      </c>
      <c r="G208" s="432">
        <f>SUM(G202:G207)</f>
        <v>5694.8441839999959</v>
      </c>
      <c r="H208" s="432">
        <f>SUM(H202:H207)</f>
        <v>2784.3545639999984</v>
      </c>
      <c r="I208" s="434">
        <f>SUM(I202:I207)</f>
        <v>3977.000100000002</v>
      </c>
      <c r="J208" s="517"/>
      <c r="K208" s="337">
        <f>SUM(K202:K207)</f>
        <v>15782.547393999999</v>
      </c>
    </row>
    <row r="209" spans="2:11" x14ac:dyDescent="0.2">
      <c r="B209" s="475"/>
      <c r="C209" s="513" t="s">
        <v>220</v>
      </c>
      <c r="D209" s="329" t="s">
        <v>79</v>
      </c>
      <c r="E209" s="441">
        <v>10.103708000000001</v>
      </c>
      <c r="F209" s="71">
        <v>34.114953999999997</v>
      </c>
      <c r="G209" s="71">
        <v>119.12275900000004</v>
      </c>
      <c r="H209" s="71">
        <v>53.416267999999995</v>
      </c>
      <c r="I209" s="71">
        <v>15.334625000000004</v>
      </c>
      <c r="J209" s="517"/>
      <c r="K209" s="333">
        <f>SUM(E209:J209)</f>
        <v>232.09231400000004</v>
      </c>
    </row>
    <row r="210" spans="2:11" x14ac:dyDescent="0.2">
      <c r="B210" s="475"/>
      <c r="C210" s="514"/>
      <c r="D210" s="329" t="s">
        <v>221</v>
      </c>
      <c r="E210" s="440">
        <v>46.186478999999991</v>
      </c>
      <c r="F210" s="71">
        <v>10.360740000000002</v>
      </c>
      <c r="G210" s="71">
        <v>452.02483299999977</v>
      </c>
      <c r="H210" s="71">
        <v>139.01972100000006</v>
      </c>
      <c r="I210" s="71">
        <v>1488.5861819999986</v>
      </c>
      <c r="J210" s="517"/>
      <c r="K210" s="333">
        <f>SUM(E210:J210)</f>
        <v>2136.1779549999983</v>
      </c>
    </row>
    <row r="211" spans="2:11" x14ac:dyDescent="0.2">
      <c r="B211" s="476"/>
      <c r="C211" s="136" t="s">
        <v>222</v>
      </c>
      <c r="D211" s="352"/>
      <c r="E211" s="432">
        <f>SUM(E209:E210)</f>
        <v>56.290186999999989</v>
      </c>
      <c r="F211" s="432">
        <f>SUM(F209:F210)</f>
        <v>44.475693999999997</v>
      </c>
      <c r="G211" s="432">
        <f>SUM(G209:G210)</f>
        <v>571.1475919999998</v>
      </c>
      <c r="H211" s="432">
        <f>SUM(H209:H210)</f>
        <v>192.43598900000006</v>
      </c>
      <c r="I211" s="432">
        <f>SUM(I209:I210)</f>
        <v>1503.9208069999986</v>
      </c>
      <c r="J211" s="517"/>
      <c r="K211" s="338">
        <f>SUM(K209:K210)</f>
        <v>2368.2702689999983</v>
      </c>
    </row>
    <row r="212" spans="2:11" x14ac:dyDescent="0.2">
      <c r="B212" s="66" t="s">
        <v>244</v>
      </c>
      <c r="C212" s="137"/>
      <c r="D212" s="137"/>
      <c r="E212" s="435">
        <f>+E211+E208+E201</f>
        <v>2809.3296720000003</v>
      </c>
      <c r="F212" s="435">
        <f>+F211+F208+F201</f>
        <v>1581.5772360000008</v>
      </c>
      <c r="G212" s="435">
        <f>+G211+G208+G201</f>
        <v>8453.9076549999936</v>
      </c>
      <c r="H212" s="435">
        <f>+H211+H208+H201</f>
        <v>4243.3280229999982</v>
      </c>
      <c r="I212" s="435">
        <f>+I211+I208+I201</f>
        <v>7099.3210270000018</v>
      </c>
      <c r="J212" s="353"/>
      <c r="K212" s="207">
        <f>+K211+K208+K201</f>
        <v>24187.463612999996</v>
      </c>
    </row>
    <row r="213" spans="2:11" x14ac:dyDescent="0.2">
      <c r="B213" s="372"/>
    </row>
    <row r="214" spans="2:11" x14ac:dyDescent="0.2">
      <c r="B214" s="519" t="s">
        <v>217</v>
      </c>
      <c r="C214" s="519"/>
      <c r="D214" s="519"/>
      <c r="E214" s="519"/>
      <c r="F214" s="519"/>
      <c r="G214" s="519"/>
      <c r="H214" s="519"/>
      <c r="I214" s="519"/>
      <c r="J214" s="519"/>
      <c r="K214" s="519"/>
    </row>
  </sheetData>
  <mergeCells count="72">
    <mergeCell ref="E5:J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73:B85"/>
    <mergeCell ref="C73:C74"/>
    <mergeCell ref="J73:J85"/>
    <mergeCell ref="C76:C81"/>
    <mergeCell ref="C83:C84"/>
    <mergeCell ref="B59:B71"/>
    <mergeCell ref="C59:C60"/>
    <mergeCell ref="J59:J71"/>
    <mergeCell ref="C62:C67"/>
    <mergeCell ref="C69:C70"/>
    <mergeCell ref="B101:B113"/>
    <mergeCell ref="C101:C102"/>
    <mergeCell ref="J101:J113"/>
    <mergeCell ref="C104:C109"/>
    <mergeCell ref="C111:C112"/>
    <mergeCell ref="B87:B99"/>
    <mergeCell ref="C87:C88"/>
    <mergeCell ref="J87:J99"/>
    <mergeCell ref="C90:C95"/>
    <mergeCell ref="C97:C98"/>
    <mergeCell ref="B129:B141"/>
    <mergeCell ref="C129:C130"/>
    <mergeCell ref="J129:J141"/>
    <mergeCell ref="C132:C137"/>
    <mergeCell ref="C139:C140"/>
    <mergeCell ref="B115:B127"/>
    <mergeCell ref="C115:C116"/>
    <mergeCell ref="J115:J127"/>
    <mergeCell ref="C118:C123"/>
    <mergeCell ref="C125:C126"/>
    <mergeCell ref="B214:K214"/>
    <mergeCell ref="B157:B169"/>
    <mergeCell ref="C157:C158"/>
    <mergeCell ref="J157:J169"/>
    <mergeCell ref="C160:C165"/>
    <mergeCell ref="C167:C168"/>
    <mergeCell ref="B171:B183"/>
    <mergeCell ref="C171:C172"/>
    <mergeCell ref="J171:J183"/>
    <mergeCell ref="C174:C179"/>
    <mergeCell ref="C181:C182"/>
    <mergeCell ref="B185:B197"/>
    <mergeCell ref="C185:C186"/>
    <mergeCell ref="J185:J197"/>
    <mergeCell ref="C188:C193"/>
    <mergeCell ref="C195:C196"/>
    <mergeCell ref="B143:B155"/>
    <mergeCell ref="C143:C144"/>
    <mergeCell ref="J143:J155"/>
    <mergeCell ref="C146:C151"/>
    <mergeCell ref="C153:C154"/>
    <mergeCell ref="B199:B211"/>
    <mergeCell ref="C199:C200"/>
    <mergeCell ref="J199:J211"/>
    <mergeCell ref="C202:C207"/>
    <mergeCell ref="C209:C2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MCAPLE</cp:lastModifiedBy>
  <cp:lastPrinted>2007-05-23T14:27:43Z</cp:lastPrinted>
  <dcterms:created xsi:type="dcterms:W3CDTF">2006-10-24T13:52:52Z</dcterms:created>
  <dcterms:modified xsi:type="dcterms:W3CDTF">2017-09-01T12:37:12Z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1208730631</vt:i4>
  </property>
  <property fmtid="{D5CDD505-2E9C-101B-9397-08002B2CF9AE}" pid="3" name="_NewReviewCycle">
    <vt:lpwstr/>
  </property>
  <property fmtid="{D5CDD505-2E9C-101B-9397-08002B2CF9AE}" pid="4" name="_EmailSubject">
    <vt:lpwstr>Data Tables 2006</vt:lpwstr>
  </property>
  <property fmtid="{D5CDD505-2E9C-101B-9397-08002B2CF9AE}" pid="5" name="_AuthorEmail">
    <vt:lpwstr>david.wynn@environment-agency.gov.uk</vt:lpwstr>
  </property>
  <property fmtid="{D5CDD505-2E9C-101B-9397-08002B2CF9AE}" pid="6" name="_AuthorEmailDisplayName">
    <vt:lpwstr>Wynn, David</vt:lpwstr>
  </property>
  <property fmtid="{D5CDD505-2E9C-101B-9397-08002B2CF9AE}" pid="7" name="_PreviousAdHocReviewCycleID">
    <vt:i4>-1553750108</vt:i4>
  </property>
  <property fmtid="{D5CDD505-2E9C-101B-9397-08002B2CF9AE}" pid="8" name="_ReviewingToolsShownOnce">
    <vt:lpwstr/>
  </property>
</Properties>
</file>