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ublications\PESA 2017 (July)\July 2017 PESA\"/>
    </mc:Choice>
  </mc:AlternateContent>
  <bookViews>
    <workbookView xWindow="0" yWindow="0" windowWidth="25200" windowHeight="10425"/>
  </bookViews>
  <sheets>
    <sheet name="Table 1.1" sheetId="1" r:id="rId1"/>
    <sheet name="Table 1.2" sheetId="20" r:id="rId2"/>
    <sheet name="Table 1.3" sheetId="2" r:id="rId3"/>
    <sheet name="Table 1.4" sheetId="21" r:id="rId4"/>
    <sheet name="Table 1.5" sheetId="3" r:id="rId5"/>
    <sheet name="Table 1.6" sheetId="22" r:id="rId6"/>
    <sheet name="Table 1.7" sheetId="4" r:id="rId7"/>
    <sheet name="Table 1.8" sheetId="5" r:id="rId8"/>
    <sheet name="Table 1.9" sheetId="23" r:id="rId9"/>
    <sheet name="Table 1.10" sheetId="6" r:id="rId10"/>
    <sheet name="Table 1.11" sheetId="24" r:id="rId11"/>
    <sheet name="Table 1.12" sheetId="7" r:id="rId12"/>
    <sheet name="Table 1.13" sheetId="25" r:id="rId13"/>
    <sheet name="Table 1.14 (a)" sheetId="16" r:id="rId14"/>
    <sheet name="Table 1.14 (b)" sheetId="17" r:id="rId15"/>
    <sheet name="Table 1.14 (c)" sheetId="18" r:id="rId16"/>
    <sheet name="Table 1.15" sheetId="14" r:id="rId17"/>
  </sheets>
  <externalReferences>
    <externalReference r:id="rId18"/>
    <externalReference r:id="rId19"/>
    <externalReference r:id="rId20"/>
    <externalReference r:id="rId21"/>
  </externalReferences>
  <definedNames>
    <definedName name="CapAME" localSheetId="9">'[1]Dept AMEsum'!#REF!</definedName>
    <definedName name="CapAME" localSheetId="10">'[1]Dept AMEsum'!#REF!</definedName>
    <definedName name="CapAME" localSheetId="11">'[1]Dept AMEsum'!#REF!</definedName>
    <definedName name="CapAME" localSheetId="12">'[1]Dept AMEsum'!#REF!</definedName>
    <definedName name="CapAME" localSheetId="14">'[1]Dept AMEsum'!#REF!</definedName>
    <definedName name="CapAME" localSheetId="16">'[1]Dept AMEsum'!#REF!</definedName>
    <definedName name="CapAME" localSheetId="1">'[1]Dept AMEsum'!#REF!</definedName>
    <definedName name="CapAME" localSheetId="3">'[1]Dept AMEsum'!#REF!</definedName>
    <definedName name="CapAME" localSheetId="5">'[1]Dept AMEsum'!#REF!</definedName>
    <definedName name="CapAME" localSheetId="7">'[1]Dept AMEsum'!#REF!</definedName>
    <definedName name="CapAME" localSheetId="8">'[1]Dept AMEsum'!#REF!</definedName>
    <definedName name="CapAME">'[1]Dept AMEsum'!#REF!</definedName>
    <definedName name="CapDEL" localSheetId="9">[1]DELsum!#REF!</definedName>
    <definedName name="CapDEL" localSheetId="10">[1]DELsum!#REF!</definedName>
    <definedName name="CapDEL" localSheetId="11">[1]DELsum!#REF!</definedName>
    <definedName name="CapDEL" localSheetId="12">[1]DELsum!#REF!</definedName>
    <definedName name="CapDEL" localSheetId="14">[1]DELsum!#REF!</definedName>
    <definedName name="CapDEL" localSheetId="16">[1]DELsum!#REF!</definedName>
    <definedName name="CapDEL" localSheetId="1">[1]DELsum!#REF!</definedName>
    <definedName name="CapDEL" localSheetId="3">[1]DELsum!#REF!</definedName>
    <definedName name="CapDEL" localSheetId="5">[1]DELsum!#REF!</definedName>
    <definedName name="CapDEL" localSheetId="7">[1]DELsum!#REF!</definedName>
    <definedName name="CapDEL" localSheetId="8">[1]DELsum!#REF!</definedName>
    <definedName name="CapDEL">[1]DELsum!#REF!</definedName>
    <definedName name="CGCapDEL" localSheetId="9">#REF!</definedName>
    <definedName name="CGCapDEL" localSheetId="10">#REF!</definedName>
    <definedName name="CGCapDEL" localSheetId="11">#REF!</definedName>
    <definedName name="CGCapDEL" localSheetId="12">#REF!</definedName>
    <definedName name="CGCapDEL" localSheetId="14">#REF!</definedName>
    <definedName name="CGCapDEL" localSheetId="16">#REF!</definedName>
    <definedName name="CGCapDEL" localSheetId="1">#REF!</definedName>
    <definedName name="CGCapDEL" localSheetId="3">#REF!</definedName>
    <definedName name="CGCapDEL" localSheetId="5">#REF!</definedName>
    <definedName name="CGCapDEL" localSheetId="7">#REF!</definedName>
    <definedName name="CGCapDEL" localSheetId="8">#REF!</definedName>
    <definedName name="CGCapDEL">#REF!</definedName>
    <definedName name="DELAME" localSheetId="9">#REF!</definedName>
    <definedName name="DELAME" localSheetId="10">#REF!</definedName>
    <definedName name="DELAME" localSheetId="11">#REF!</definedName>
    <definedName name="DELAME" localSheetId="12">#REF!</definedName>
    <definedName name="DELAME" localSheetId="14">#REF!</definedName>
    <definedName name="DELAME" localSheetId="1">#REF!</definedName>
    <definedName name="DELAME" localSheetId="3">#REF!</definedName>
    <definedName name="DELAME" localSheetId="5">#REF!</definedName>
    <definedName name="DELAME" localSheetId="7">#REF!</definedName>
    <definedName name="DELAME" localSheetId="8">#REF!</definedName>
    <definedName name="DELAME">#REF!</definedName>
    <definedName name="formatCol" localSheetId="9">[2]Formatting!#REF!</definedName>
    <definedName name="formatCol" localSheetId="10">[2]Formatting!#REF!</definedName>
    <definedName name="formatCol" localSheetId="11">[2]Formatting!#REF!</definedName>
    <definedName name="formatCol" localSheetId="12">[2]Formatting!#REF!</definedName>
    <definedName name="formatCol" localSheetId="14">[2]Formatting!#REF!</definedName>
    <definedName name="formatCol" localSheetId="1">[2]Formatting!#REF!</definedName>
    <definedName name="formatCol" localSheetId="3">[2]Formatting!#REF!</definedName>
    <definedName name="formatCol" localSheetId="5">[2]Formatting!#REF!</definedName>
    <definedName name="formatCol" localSheetId="7">[2]Formatting!#REF!</definedName>
    <definedName name="formatCol" localSheetId="8">[2]Formatting!#REF!</definedName>
    <definedName name="formatCol">[2]Formatting!#REF!</definedName>
    <definedName name="formatRow" localSheetId="9">[2]Formatting!#REF!</definedName>
    <definedName name="formatRow" localSheetId="10">[2]Formatting!#REF!</definedName>
    <definedName name="formatRow" localSheetId="11">[2]Formatting!#REF!</definedName>
    <definedName name="formatRow" localSheetId="12">[2]Formatting!#REF!</definedName>
    <definedName name="formatRow" localSheetId="14">[2]Formatting!#REF!</definedName>
    <definedName name="formatRow" localSheetId="1">[2]Formatting!#REF!</definedName>
    <definedName name="formatRow" localSheetId="3">[2]Formatting!#REF!</definedName>
    <definedName name="formatRow" localSheetId="5">[2]Formatting!#REF!</definedName>
    <definedName name="formatRow" localSheetId="7">[2]Formatting!#REF!</definedName>
    <definedName name="formatRow" localSheetId="8">[2]Formatting!#REF!</definedName>
    <definedName name="formatRow">[2]Formatting!#REF!</definedName>
    <definedName name="Label" localSheetId="9">#REF!</definedName>
    <definedName name="Label" localSheetId="10">#REF!</definedName>
    <definedName name="Label" localSheetId="11">#REF!</definedName>
    <definedName name="Label" localSheetId="12">#REF!</definedName>
    <definedName name="Label" localSheetId="14">#REF!</definedName>
    <definedName name="Label" localSheetId="1">#REF!</definedName>
    <definedName name="Label" localSheetId="3">#REF!</definedName>
    <definedName name="Label" localSheetId="5">#REF!</definedName>
    <definedName name="Label" localSheetId="7">#REF!</definedName>
    <definedName name="Label" localSheetId="8">#REF!</definedName>
    <definedName name="Label">#REF!</definedName>
    <definedName name="MAPPING" localSheetId="9">[3]COINS_OSCAR_mapping!#REF!</definedName>
    <definedName name="MAPPING" localSheetId="10">[3]COINS_OSCAR_mapping!#REF!</definedName>
    <definedName name="MAPPING" localSheetId="11">[3]COINS_OSCAR_mapping!#REF!</definedName>
    <definedName name="MAPPING" localSheetId="12">[3]COINS_OSCAR_mapping!#REF!</definedName>
    <definedName name="MAPPING" localSheetId="14">[3]COINS_OSCAR_mapping!#REF!</definedName>
    <definedName name="MAPPING" localSheetId="1">[3]COINS_OSCAR_mapping!#REF!</definedName>
    <definedName name="MAPPING" localSheetId="3">[3]COINS_OSCAR_mapping!#REF!</definedName>
    <definedName name="MAPPING" localSheetId="5">[3]COINS_OSCAR_mapping!#REF!</definedName>
    <definedName name="MAPPING" localSheetId="7">[3]COINS_OSCAR_mapping!#REF!</definedName>
    <definedName name="MAPPING" localSheetId="8">[3]COINS_OSCAR_mapping!#REF!</definedName>
    <definedName name="MAPPING">[3]COINS_OSCAR_mapping!#REF!</definedName>
    <definedName name="MAPPING2" localSheetId="9">[3]COINS_OSCAR_mapping!#REF!</definedName>
    <definedName name="MAPPING2" localSheetId="10">[3]COINS_OSCAR_mapping!#REF!</definedName>
    <definedName name="MAPPING2" localSheetId="11">[3]COINS_OSCAR_mapping!#REF!</definedName>
    <definedName name="MAPPING2" localSheetId="12">[3]COINS_OSCAR_mapping!#REF!</definedName>
    <definedName name="MAPPING2" localSheetId="14">[3]COINS_OSCAR_mapping!#REF!</definedName>
    <definedName name="MAPPING2" localSheetId="1">[3]COINS_OSCAR_mapping!#REF!</definedName>
    <definedName name="MAPPING2" localSheetId="3">[3]COINS_OSCAR_mapping!#REF!</definedName>
    <definedName name="MAPPING2" localSheetId="5">[3]COINS_OSCAR_mapping!#REF!</definedName>
    <definedName name="MAPPING2" localSheetId="7">[3]COINS_OSCAR_mapping!#REF!</definedName>
    <definedName name="MAPPING2" localSheetId="8">[3]COINS_OSCAR_mapping!#REF!</definedName>
    <definedName name="MAPPING2">[3]COINS_OSCAR_mapping!#REF!</definedName>
    <definedName name="PCCapDEL" localSheetId="9">#REF!</definedName>
    <definedName name="PCCapDEL" localSheetId="10">#REF!</definedName>
    <definedName name="PCCapDEL" localSheetId="11">#REF!</definedName>
    <definedName name="PCCapDEL" localSheetId="12">#REF!</definedName>
    <definedName name="PCCapDEL" localSheetId="14">#REF!</definedName>
    <definedName name="PCCapDEL" localSheetId="16">#REF!</definedName>
    <definedName name="PCCapDEL" localSheetId="1">#REF!</definedName>
    <definedName name="PCCapDEL" localSheetId="3">#REF!</definedName>
    <definedName name="PCCapDEL" localSheetId="5">#REF!</definedName>
    <definedName name="PCCapDEL" localSheetId="7">#REF!</definedName>
    <definedName name="PCCapDEL" localSheetId="8">#REF!</definedName>
    <definedName name="PCCapDEL">#REF!</definedName>
    <definedName name="_xlnm.Print_Area" localSheetId="0">'Table 1.1'!$A$1:$I$59</definedName>
    <definedName name="_xlnm.Print_Area" localSheetId="9">'Table 1.10'!$A$1:$I$43</definedName>
    <definedName name="_xlnm.Print_Area" localSheetId="10">'Table 1.11'!$A$1:$I$44</definedName>
    <definedName name="_xlnm.Print_Area" localSheetId="11">'Table 1.12'!$A$1:$I$53</definedName>
    <definedName name="_xlnm.Print_Area" localSheetId="12">'Table 1.13'!$A$1:$I$54</definedName>
    <definedName name="_xlnm.Print_Area" localSheetId="13">'Table 1.14 (a)'!$A$1:$J$56</definedName>
    <definedName name="_xlnm.Print_Area" localSheetId="14">'Table 1.14 (b)'!$A$1:$J$63</definedName>
    <definedName name="_xlnm.Print_Area" localSheetId="15">'Table 1.14 (c)'!$A$1:$J$70</definedName>
    <definedName name="_xlnm.Print_Area" localSheetId="16">'Table 1.15'!$A$1:$J$36</definedName>
    <definedName name="_xlnm.Print_Area" localSheetId="1">'Table 1.2'!$A$1:$I$60</definedName>
    <definedName name="_xlnm.Print_Area" localSheetId="2">'Table 1.3'!$A$1:$I$70</definedName>
    <definedName name="_xlnm.Print_Area" localSheetId="3">'Table 1.4'!$A$1:$I$71</definedName>
    <definedName name="_xlnm.Print_Area" localSheetId="4">'Table 1.5'!$A$1:$I$40</definedName>
    <definedName name="_xlnm.Print_Area" localSheetId="5">'Table 1.6'!$A$1:$I$41</definedName>
    <definedName name="_xlnm.Print_Area" localSheetId="6">'Table 1.7'!$A$1:$I$33</definedName>
    <definedName name="_xlnm.Print_Area" localSheetId="7">'Table 1.8'!$A$1:$I$64</definedName>
    <definedName name="_xlnm.Print_Area" localSheetId="8">'Table 1.9'!$A$1:$I$65</definedName>
    <definedName name="ResAME" localSheetId="9">'[1]Dept AMEsum'!#REF!</definedName>
    <definedName name="ResAME" localSheetId="10">'[1]Dept AMEsum'!#REF!</definedName>
    <definedName name="ResAME" localSheetId="11">'[1]Dept AMEsum'!#REF!</definedName>
    <definedName name="ResAME" localSheetId="12">'[1]Dept AMEsum'!#REF!</definedName>
    <definedName name="ResAME" localSheetId="14">'[1]Dept AMEsum'!#REF!</definedName>
    <definedName name="ResAME" localSheetId="16">'[1]Dept AMEsum'!#REF!</definedName>
    <definedName name="ResAME" localSheetId="1">'[1]Dept AMEsum'!#REF!</definedName>
    <definedName name="ResAME" localSheetId="3">'[1]Dept AMEsum'!#REF!</definedName>
    <definedName name="ResAME" localSheetId="5">'[1]Dept AMEsum'!#REF!</definedName>
    <definedName name="ResAME" localSheetId="7">'[1]Dept AMEsum'!#REF!</definedName>
    <definedName name="ResAME" localSheetId="8">'[1]Dept AMEsum'!#REF!</definedName>
    <definedName name="ResAME">'[1]Dept AMEsum'!#REF!</definedName>
    <definedName name="ResDEL" localSheetId="9">[1]DELsum!#REF!</definedName>
    <definedName name="ResDEL" localSheetId="10">[1]DELsum!#REF!</definedName>
    <definedName name="ResDEL" localSheetId="11">[1]DELsum!#REF!</definedName>
    <definedName name="ResDEL" localSheetId="12">[1]DELsum!#REF!</definedName>
    <definedName name="ResDEL" localSheetId="14">[1]DELsum!#REF!</definedName>
    <definedName name="ResDEL" localSheetId="16">[1]DELsum!#REF!</definedName>
    <definedName name="ResDEL" localSheetId="1">[1]DELsum!#REF!</definedName>
    <definedName name="ResDEL" localSheetId="3">[1]DELsum!#REF!</definedName>
    <definedName name="ResDEL" localSheetId="5">[1]DELsum!#REF!</definedName>
    <definedName name="ResDEL" localSheetId="7">[1]DELsum!#REF!</definedName>
    <definedName name="ResDEL" localSheetId="8">[1]DELsum!#REF!</definedName>
    <definedName name="ResDEL">[1]DELsum!#REF!</definedName>
    <definedName name="rngTable1" localSheetId="9">#REF!</definedName>
    <definedName name="rngTable1" localSheetId="10">#REF!</definedName>
    <definedName name="rngTable1" localSheetId="11">#REF!</definedName>
    <definedName name="rngTable1" localSheetId="12">#REF!</definedName>
    <definedName name="rngTable1" localSheetId="14">#REF!</definedName>
    <definedName name="rngTable1" localSheetId="16">#REF!</definedName>
    <definedName name="rngTable1" localSheetId="1">#REF!</definedName>
    <definedName name="rngTable1" localSheetId="3">#REF!</definedName>
    <definedName name="rngTable1" localSheetId="5">#REF!</definedName>
    <definedName name="rngTable1" localSheetId="7">#REF!</definedName>
    <definedName name="rngTable1" localSheetId="8">#REF!</definedName>
    <definedName name="rngTable1">#REF!</definedName>
    <definedName name="rngTable2" localSheetId="9">#REF!</definedName>
    <definedName name="rngTable2" localSheetId="10">#REF!</definedName>
    <definedName name="rngTable2" localSheetId="11">#REF!</definedName>
    <definedName name="rngTable2" localSheetId="12">#REF!</definedName>
    <definedName name="rngTable2" localSheetId="14">#REF!</definedName>
    <definedName name="rngTable2" localSheetId="16">#REF!</definedName>
    <definedName name="rngTable2" localSheetId="1">#REF!</definedName>
    <definedName name="rngTable2" localSheetId="3">#REF!</definedName>
    <definedName name="rngTable2" localSheetId="5">#REF!</definedName>
    <definedName name="rngTable2" localSheetId="7">#REF!</definedName>
    <definedName name="rngTable2" localSheetId="8">#REF!</definedName>
    <definedName name="rngTable2">#REF!</definedName>
    <definedName name="rngTable20" localSheetId="9">#REF!</definedName>
    <definedName name="rngTable20" localSheetId="10">#REF!</definedName>
    <definedName name="rngTable20" localSheetId="11">#REF!</definedName>
    <definedName name="rngTable20" localSheetId="12">#REF!</definedName>
    <definedName name="rngTable20" localSheetId="14">#REF!</definedName>
    <definedName name="rngTable20" localSheetId="16">#REF!</definedName>
    <definedName name="rngTable20" localSheetId="1">#REF!</definedName>
    <definedName name="rngTable20" localSheetId="3">#REF!</definedName>
    <definedName name="rngTable20" localSheetId="5">#REF!</definedName>
    <definedName name="rngTable20" localSheetId="7">#REF!</definedName>
    <definedName name="rngTable20" localSheetId="8">#REF!</definedName>
    <definedName name="rngTable20">#REF!</definedName>
    <definedName name="rngTable3" localSheetId="9">#REF!</definedName>
    <definedName name="rngTable3" localSheetId="10">#REF!</definedName>
    <definedName name="rngTable3" localSheetId="11">#REF!</definedName>
    <definedName name="rngTable3" localSheetId="12">#REF!</definedName>
    <definedName name="rngTable3" localSheetId="14">#REF!</definedName>
    <definedName name="rngTable3" localSheetId="16">#REF!</definedName>
    <definedName name="rngTable3" localSheetId="1">#REF!</definedName>
    <definedName name="rngTable3" localSheetId="3">#REF!</definedName>
    <definedName name="rngTable3" localSheetId="5">#REF!</definedName>
    <definedName name="rngTable3" localSheetId="7">#REF!</definedName>
    <definedName name="rngTable3" localSheetId="8">#REF!</definedName>
    <definedName name="rngTable3">#REF!</definedName>
    <definedName name="rngTable4" localSheetId="9">#REF!</definedName>
    <definedName name="rngTable4" localSheetId="10">#REF!</definedName>
    <definedName name="rngTable4" localSheetId="11">#REF!</definedName>
    <definedName name="rngTable4" localSheetId="12">#REF!</definedName>
    <definedName name="rngTable4" localSheetId="14">#REF!</definedName>
    <definedName name="rngTable4" localSheetId="16">#REF!</definedName>
    <definedName name="rngTable4" localSheetId="1">#REF!</definedName>
    <definedName name="rngTable4" localSheetId="3">#REF!</definedName>
    <definedName name="rngTable4" localSheetId="5">#REF!</definedName>
    <definedName name="rngTable4" localSheetId="7">#REF!</definedName>
    <definedName name="rngTable4" localSheetId="8">#REF!</definedName>
    <definedName name="rngTable4">#REF!</definedName>
    <definedName name="rngTable5" localSheetId="9">#REF!</definedName>
    <definedName name="rngTable5" localSheetId="10">#REF!</definedName>
    <definedName name="rngTable5" localSheetId="11">#REF!</definedName>
    <definedName name="rngTable5" localSheetId="12">#REF!</definedName>
    <definedName name="rngTable5" localSheetId="14">#REF!</definedName>
    <definedName name="rngTable5" localSheetId="16">#REF!</definedName>
    <definedName name="rngTable5" localSheetId="1">#REF!</definedName>
    <definedName name="rngTable5" localSheetId="3">#REF!</definedName>
    <definedName name="rngTable5" localSheetId="5">#REF!</definedName>
    <definedName name="rngTable5" localSheetId="7">#REF!</definedName>
    <definedName name="rngTable5" localSheetId="8">#REF!</definedName>
    <definedName name="rngTable5">#REF!</definedName>
    <definedName name="rngTable6" localSheetId="9">#REF!</definedName>
    <definedName name="rngTable6" localSheetId="10">#REF!</definedName>
    <definedName name="rngTable6" localSheetId="11">#REF!</definedName>
    <definedName name="rngTable6" localSheetId="12">#REF!</definedName>
    <definedName name="rngTable6" localSheetId="14">#REF!</definedName>
    <definedName name="rngTable6" localSheetId="16">#REF!</definedName>
    <definedName name="rngTable6" localSheetId="1">#REF!</definedName>
    <definedName name="rngTable6" localSheetId="3">#REF!</definedName>
    <definedName name="rngTable6" localSheetId="5">#REF!</definedName>
    <definedName name="rngTable6" localSheetId="7">#REF!</definedName>
    <definedName name="rngTable6" localSheetId="8">#REF!</definedName>
    <definedName name="rngTable6">#REF!</definedName>
    <definedName name="rngTable7" localSheetId="9">#REF!</definedName>
    <definedName name="rngTable7" localSheetId="10">#REF!</definedName>
    <definedName name="rngTable7" localSheetId="11">#REF!</definedName>
    <definedName name="rngTable7" localSheetId="12">#REF!</definedName>
    <definedName name="rngTable7" localSheetId="14">#REF!</definedName>
    <definedName name="rngTable7" localSheetId="16">#REF!</definedName>
    <definedName name="rngTable7" localSheetId="1">#REF!</definedName>
    <definedName name="rngTable7" localSheetId="3">#REF!</definedName>
    <definedName name="rngTable7" localSheetId="5">#REF!</definedName>
    <definedName name="rngTable7" localSheetId="7">#REF!</definedName>
    <definedName name="rngTable7" localSheetId="8">#REF!</definedName>
    <definedName name="rngTable7">#REF!</definedName>
    <definedName name="SCOA" localSheetId="9">#REF!</definedName>
    <definedName name="SCOA" localSheetId="10">#REF!</definedName>
    <definedName name="SCOA" localSheetId="11">#REF!</definedName>
    <definedName name="SCOA" localSheetId="12">#REF!</definedName>
    <definedName name="SCOA" localSheetId="14">#REF!</definedName>
    <definedName name="SCOA" localSheetId="1">#REF!</definedName>
    <definedName name="SCOA" localSheetId="3">#REF!</definedName>
    <definedName name="SCOA" localSheetId="5">#REF!</definedName>
    <definedName name="SCOA" localSheetId="7">#REF!</definedName>
    <definedName name="SCOA" localSheetId="8">#REF!</definedName>
    <definedName name="SCOA">#REF!</definedName>
    <definedName name="Table" localSheetId="9">#REF!</definedName>
    <definedName name="Table" localSheetId="10">#REF!</definedName>
    <definedName name="Table" localSheetId="11">#REF!</definedName>
    <definedName name="Table" localSheetId="12">#REF!</definedName>
    <definedName name="Table" localSheetId="14">#REF!</definedName>
    <definedName name="Table" localSheetId="16">#REF!</definedName>
    <definedName name="Table" localSheetId="1">#REF!</definedName>
    <definedName name="Table" localSheetId="3">#REF!</definedName>
    <definedName name="Table" localSheetId="5">#REF!</definedName>
    <definedName name="Table" localSheetId="7">#REF!</definedName>
    <definedName name="Table" localSheetId="8">#REF!</definedName>
    <definedName name="Table">#REF!</definedName>
    <definedName name="Version" localSheetId="9">#REF!</definedName>
    <definedName name="Version" localSheetId="10">#REF!</definedName>
    <definedName name="Version" localSheetId="11">#REF!</definedName>
    <definedName name="Version" localSheetId="12">#REF!</definedName>
    <definedName name="Version" localSheetId="14">#REF!</definedName>
    <definedName name="Version" localSheetId="1">#REF!</definedName>
    <definedName name="Version" localSheetId="3">#REF!</definedName>
    <definedName name="Version" localSheetId="5">#REF!</definedName>
    <definedName name="Version" localSheetId="7">#REF!</definedName>
    <definedName name="Version" localSheetId="8">#REF!</definedName>
    <definedName name="Ver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0" i="17" l="1"/>
  <c r="I140" i="17"/>
  <c r="H140" i="17"/>
  <c r="G140" i="17"/>
  <c r="F140" i="17"/>
  <c r="E140" i="17"/>
  <c r="D140" i="17"/>
  <c r="C140" i="17"/>
  <c r="J139" i="17"/>
  <c r="I139" i="17"/>
  <c r="H139" i="17"/>
  <c r="G139" i="17"/>
  <c r="F139" i="17"/>
  <c r="E139" i="17"/>
  <c r="D139" i="17"/>
  <c r="C139" i="17"/>
  <c r="J138" i="17"/>
  <c r="I138" i="17"/>
  <c r="H138" i="17"/>
  <c r="G138" i="17"/>
  <c r="F138" i="17"/>
  <c r="E138" i="17"/>
  <c r="D138" i="17"/>
  <c r="C138" i="17"/>
  <c r="J137" i="17"/>
  <c r="I137" i="17"/>
  <c r="H137" i="17"/>
  <c r="G137" i="17"/>
  <c r="F137" i="17"/>
  <c r="E137" i="17"/>
  <c r="D137" i="17"/>
  <c r="C137" i="17"/>
  <c r="J136" i="17"/>
  <c r="I136" i="17"/>
  <c r="H136" i="17"/>
  <c r="G136" i="17"/>
  <c r="F136" i="17"/>
  <c r="E136" i="17"/>
  <c r="D136" i="17"/>
  <c r="C136" i="17"/>
  <c r="J135" i="17"/>
  <c r="I135" i="17"/>
  <c r="H135" i="17"/>
  <c r="G135" i="17"/>
  <c r="F135" i="17"/>
  <c r="E135" i="17"/>
  <c r="D135" i="17"/>
  <c r="C135" i="17"/>
  <c r="J134" i="17"/>
  <c r="I134" i="17"/>
  <c r="H134" i="17"/>
  <c r="G134" i="17"/>
  <c r="F134" i="17"/>
  <c r="E134" i="17"/>
  <c r="D134" i="17"/>
  <c r="C134" i="17"/>
  <c r="J133" i="17"/>
  <c r="I133" i="17"/>
  <c r="H133" i="17"/>
  <c r="G133" i="17"/>
  <c r="F133" i="17"/>
  <c r="E133" i="17"/>
  <c r="D133" i="17"/>
  <c r="C133" i="17"/>
  <c r="J132" i="17"/>
  <c r="I132" i="17"/>
  <c r="H132" i="17"/>
  <c r="G132" i="17"/>
  <c r="F132" i="17"/>
  <c r="E132" i="17"/>
  <c r="D132" i="17"/>
  <c r="C132" i="17"/>
  <c r="J131" i="17"/>
  <c r="I131" i="17"/>
  <c r="H131" i="17"/>
  <c r="G131" i="17"/>
  <c r="F131" i="17"/>
  <c r="E131" i="17"/>
  <c r="D131" i="17"/>
  <c r="C131" i="17"/>
  <c r="J130" i="17"/>
  <c r="I130" i="17"/>
  <c r="H130" i="17"/>
  <c r="G130" i="17"/>
  <c r="F130" i="17"/>
  <c r="E130" i="17"/>
  <c r="D130" i="17"/>
  <c r="C130" i="17"/>
  <c r="J129" i="17"/>
  <c r="I129" i="17"/>
  <c r="H129" i="17"/>
  <c r="G129" i="17"/>
  <c r="F129" i="17"/>
  <c r="E129" i="17"/>
  <c r="D129" i="17"/>
  <c r="C129" i="17"/>
  <c r="J128" i="17"/>
  <c r="I128" i="17"/>
  <c r="H128" i="17"/>
  <c r="G128" i="17"/>
  <c r="F128" i="17"/>
  <c r="E128" i="17"/>
  <c r="D128" i="17"/>
  <c r="C128" i="17"/>
  <c r="J127" i="17"/>
  <c r="I127" i="17"/>
  <c r="H127" i="17"/>
  <c r="G127" i="17"/>
  <c r="F127" i="17"/>
  <c r="E127" i="17"/>
  <c r="D127" i="17"/>
  <c r="C127" i="17"/>
  <c r="J126" i="17"/>
  <c r="I126" i="17"/>
  <c r="H126" i="17"/>
  <c r="G126" i="17"/>
  <c r="F126" i="17"/>
  <c r="E126" i="17"/>
  <c r="D126" i="17"/>
  <c r="C126" i="17"/>
  <c r="J125" i="17"/>
  <c r="I125" i="17"/>
  <c r="H125" i="17"/>
  <c r="G125" i="17"/>
  <c r="F125" i="17"/>
  <c r="E125" i="17"/>
  <c r="D125" i="17"/>
  <c r="C125" i="17"/>
  <c r="J124" i="17"/>
  <c r="I124" i="17"/>
  <c r="H124" i="17"/>
  <c r="G124" i="17"/>
  <c r="F124" i="17"/>
  <c r="E124" i="17"/>
  <c r="D124" i="17"/>
  <c r="C124" i="17"/>
  <c r="J123" i="17"/>
  <c r="I123" i="17"/>
  <c r="H123" i="17"/>
  <c r="G123" i="17"/>
  <c r="F123" i="17"/>
  <c r="E123" i="17"/>
  <c r="D123" i="17"/>
  <c r="C123" i="17"/>
  <c r="J76" i="17"/>
  <c r="I76" i="17"/>
  <c r="H76" i="17"/>
  <c r="G76" i="17"/>
  <c r="F76" i="17"/>
  <c r="E76" i="17"/>
  <c r="D76" i="17"/>
  <c r="C76" i="17"/>
  <c r="J75" i="17"/>
  <c r="I75" i="17"/>
  <c r="H75" i="17"/>
  <c r="G75" i="17"/>
  <c r="F75" i="17"/>
  <c r="E75" i="17"/>
  <c r="D75" i="17"/>
  <c r="C75" i="17"/>
  <c r="J74" i="17"/>
  <c r="I74" i="17"/>
  <c r="H74" i="17"/>
  <c r="G74" i="17"/>
  <c r="F74" i="17"/>
  <c r="E74" i="17"/>
  <c r="D74" i="17"/>
  <c r="C74" i="17"/>
  <c r="J73" i="17"/>
  <c r="I73" i="17"/>
  <c r="H73" i="17"/>
  <c r="G73" i="17"/>
  <c r="F73" i="17"/>
  <c r="E73" i="17"/>
  <c r="D73" i="17"/>
  <c r="C73" i="17"/>
  <c r="J72" i="17"/>
  <c r="I72" i="17"/>
  <c r="H72" i="17"/>
  <c r="G72" i="17"/>
  <c r="F72" i="17"/>
  <c r="E72" i="17"/>
  <c r="D72" i="17"/>
  <c r="C72" i="17"/>
  <c r="J65" i="16"/>
  <c r="I65" i="16"/>
  <c r="H65" i="16"/>
  <c r="G65" i="16"/>
  <c r="F65" i="16"/>
  <c r="E65" i="16"/>
  <c r="D65" i="16"/>
  <c r="C65" i="16"/>
  <c r="J64" i="16"/>
  <c r="I64" i="16"/>
  <c r="H64" i="16"/>
  <c r="G64" i="16"/>
  <c r="F64" i="16"/>
  <c r="E64" i="16"/>
  <c r="D64" i="16"/>
  <c r="C64" i="16"/>
  <c r="J63" i="16"/>
  <c r="I63" i="16"/>
  <c r="H63" i="16"/>
  <c r="G63" i="16"/>
  <c r="F63" i="16"/>
  <c r="E63" i="16"/>
  <c r="D63" i="16"/>
  <c r="C63" i="16"/>
  <c r="J62" i="16"/>
  <c r="I62" i="16"/>
  <c r="H62" i="16"/>
  <c r="G62" i="16"/>
  <c r="F62" i="16"/>
  <c r="E62" i="16"/>
  <c r="D62" i="16"/>
  <c r="C62" i="16"/>
  <c r="J61" i="16"/>
  <c r="I61" i="16"/>
  <c r="H61" i="16"/>
  <c r="G61" i="16"/>
  <c r="F61" i="16"/>
  <c r="E61" i="16"/>
  <c r="D61" i="16"/>
  <c r="C61" i="16"/>
  <c r="I128" i="16"/>
  <c r="E128" i="16"/>
  <c r="J125" i="16"/>
  <c r="I125" i="16"/>
  <c r="F125" i="16"/>
  <c r="E125" i="16"/>
  <c r="G124" i="16"/>
  <c r="H123" i="16"/>
  <c r="D123" i="16"/>
  <c r="J122" i="16"/>
  <c r="F122" i="16"/>
  <c r="G116" i="16"/>
  <c r="C116" i="16"/>
  <c r="I116" i="16"/>
  <c r="H116" i="16"/>
  <c r="E116" i="16"/>
  <c r="D116" i="16"/>
  <c r="J113" i="16"/>
  <c r="F113" i="16"/>
  <c r="I113" i="16"/>
  <c r="E113" i="16"/>
  <c r="F112" i="16"/>
  <c r="I117" i="16" l="1"/>
  <c r="I115" i="16"/>
  <c r="H119" i="16"/>
  <c r="J112" i="16"/>
  <c r="J119" i="16"/>
  <c r="F126" i="16"/>
  <c r="D128" i="16"/>
  <c r="H128" i="16"/>
  <c r="F116" i="16"/>
  <c r="J116" i="16"/>
  <c r="I122" i="16"/>
  <c r="C123" i="16"/>
  <c r="G123" i="16"/>
  <c r="E123" i="16"/>
  <c r="I123" i="16"/>
  <c r="C124" i="16"/>
  <c r="H112" i="16"/>
  <c r="C115" i="16"/>
  <c r="C117" i="16"/>
  <c r="E115" i="16"/>
  <c r="E117" i="16"/>
  <c r="F119" i="16"/>
  <c r="C113" i="16"/>
  <c r="G113" i="16"/>
  <c r="E120" i="16"/>
  <c r="D125" i="16"/>
  <c r="H125" i="16"/>
  <c r="C125" i="16"/>
  <c r="G125" i="16"/>
  <c r="J126" i="16"/>
  <c r="E126" i="16"/>
  <c r="I126" i="16"/>
  <c r="D126" i="16"/>
  <c r="H126" i="16"/>
  <c r="D112" i="16"/>
  <c r="G115" i="16"/>
  <c r="G117" i="16"/>
  <c r="E118" i="16"/>
  <c r="D119" i="16"/>
  <c r="C112" i="16"/>
  <c r="G112" i="16"/>
  <c r="D113" i="16"/>
  <c r="H113" i="16"/>
  <c r="E122" i="16"/>
  <c r="F124" i="16"/>
  <c r="J124" i="16"/>
  <c r="E124" i="16"/>
  <c r="I124" i="16"/>
  <c r="D124" i="16"/>
  <c r="H124" i="16"/>
  <c r="C126" i="16"/>
  <c r="G126" i="16"/>
  <c r="F128" i="16"/>
  <c r="J128" i="16"/>
  <c r="C128" i="16"/>
  <c r="G128" i="16"/>
  <c r="H122" i="16" l="1"/>
  <c r="C119" i="16"/>
  <c r="J118" i="16"/>
  <c r="I120" i="16"/>
  <c r="F114" i="16"/>
  <c r="G122" i="16"/>
  <c r="F123" i="16"/>
  <c r="I118" i="16"/>
  <c r="D115" i="16"/>
  <c r="D117" i="16"/>
  <c r="G114" i="16"/>
  <c r="J120" i="16"/>
  <c r="C120" i="16"/>
  <c r="F118" i="16"/>
  <c r="J115" i="16"/>
  <c r="J117" i="16"/>
  <c r="E121" i="16"/>
  <c r="D114" i="16"/>
  <c r="D120" i="16"/>
  <c r="F120" i="16"/>
  <c r="G120" i="16"/>
  <c r="C118" i="16"/>
  <c r="I112" i="16"/>
  <c r="D122" i="16"/>
  <c r="G119" i="16"/>
  <c r="E119" i="16"/>
  <c r="J114" i="16"/>
  <c r="C122" i="16"/>
  <c r="H120" i="16"/>
  <c r="D118" i="16"/>
  <c r="H115" i="16"/>
  <c r="H117" i="16"/>
  <c r="F115" i="16"/>
  <c r="F117" i="16"/>
  <c r="G118" i="16"/>
  <c r="I119" i="16"/>
  <c r="J123" i="16"/>
  <c r="E112" i="16"/>
  <c r="H118" i="16"/>
  <c r="G129" i="16" l="1"/>
  <c r="H121" i="16"/>
  <c r="D129" i="16"/>
  <c r="F121" i="16"/>
  <c r="J121" i="16"/>
  <c r="E127" i="16"/>
  <c r="D121" i="16"/>
  <c r="C127" i="16"/>
  <c r="D127" i="16"/>
  <c r="I114" i="16"/>
  <c r="C114" i="16"/>
  <c r="F127" i="16"/>
  <c r="J127" i="16"/>
  <c r="I127" i="16"/>
  <c r="E114" i="16"/>
  <c r="I121" i="16"/>
  <c r="G127" i="16"/>
  <c r="G121" i="16"/>
  <c r="H127" i="16"/>
  <c r="C121" i="16"/>
  <c r="H114" i="16"/>
  <c r="I129" i="16" l="1"/>
  <c r="E129" i="16"/>
  <c r="H129" i="16"/>
  <c r="J129" i="16"/>
  <c r="F129" i="16"/>
  <c r="C129" i="16"/>
</calcChain>
</file>

<file path=xl/sharedStrings.xml><?xml version="1.0" encoding="utf-8"?>
<sst xmlns="http://schemas.openxmlformats.org/spreadsheetml/2006/main" count="1716" uniqueCount="414">
  <si>
    <t xml:space="preserve"> </t>
  </si>
  <si>
    <t>£ million</t>
  </si>
  <si>
    <t>National Statistics</t>
  </si>
  <si>
    <t>2012-13</t>
  </si>
  <si>
    <t>2013-14</t>
  </si>
  <si>
    <t>2014-15</t>
  </si>
  <si>
    <t>2015-16</t>
  </si>
  <si>
    <t>2016-17</t>
  </si>
  <si>
    <t>2017-18</t>
  </si>
  <si>
    <t>2018-19</t>
  </si>
  <si>
    <t>2019-20</t>
  </si>
  <si>
    <t>outturn</t>
  </si>
  <si>
    <t>plans</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</si>
  <si>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</si>
  <si>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</si>
  <si>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</si>
  <si>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</si>
  <si>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</si>
  <si>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</si>
  <si>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</si>
  <si>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</si>
  <si>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</si>
  <si>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</si>
  <si>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</si>
  <si>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</si>
  <si>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</si>
  <si>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</si>
  <si>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</si>
  <si>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</si>
  <si>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</si>
  <si>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</si>
  <si>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</si>
  <si>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</si>
  <si>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</si>
  <si>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</si>
  <si>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</si>
  <si>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</si>
  <si>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</si>
  <si>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</si>
  <si>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</si>
  <si>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</si>
  <si>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</si>
  <si>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</si>
  <si>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r>
      <t xml:space="preserve">Public sector gross investment </t>
    </r>
    <r>
      <rPr>
        <vertAlign val="superscript"/>
        <sz val="8"/>
        <rFont val="Humnst777 BlkCn BT"/>
        <family val="2"/>
      </rPr>
      <t>(4)</t>
    </r>
  </si>
  <si>
    <t xml:space="preserve">less public sector depreciation </t>
  </si>
  <si>
    <r>
      <t xml:space="preserve">Public sector net investment </t>
    </r>
    <r>
      <rPr>
        <vertAlign val="superscript"/>
        <sz val="8"/>
        <rFont val="Humnst777 BlkCn BT"/>
        <family val="2"/>
      </rPr>
      <t xml:space="preserve">(4) </t>
    </r>
  </si>
  <si>
    <t>of which:</t>
  </si>
  <si>
    <t>Departmental AME</t>
  </si>
  <si>
    <t>Other AME</t>
  </si>
  <si>
    <t>(4) This excludes the temporary effects of banks being classified to the public sector. See Box 2.A in Chapter 2.</t>
  </si>
  <si>
    <t>(5) Total DEL is given by resource DEL excluding depreciation plus capital DEL.</t>
  </si>
  <si>
    <t>Resource DEL by departmental group</t>
  </si>
  <si>
    <t>Defence</t>
  </si>
  <si>
    <t>Single Intelligence Account</t>
  </si>
  <si>
    <t>Home Office</t>
  </si>
  <si>
    <t>Foreign and Commonwealth Office</t>
  </si>
  <si>
    <t>International Development</t>
  </si>
  <si>
    <t>Work and Pensions</t>
  </si>
  <si>
    <t>Education</t>
  </si>
  <si>
    <t>Transport</t>
  </si>
  <si>
    <t>Culture, Media and Sport</t>
  </si>
  <si>
    <t>DCLG Communities</t>
  </si>
  <si>
    <r>
      <t>DCLG Local Government</t>
    </r>
    <r>
      <rPr>
        <vertAlign val="superscript"/>
        <sz val="8"/>
        <rFont val="Humnst777 Lt BT"/>
        <family val="2"/>
      </rPr>
      <t xml:space="preserve"> (1)</t>
    </r>
  </si>
  <si>
    <r>
      <t>Scotland</t>
    </r>
    <r>
      <rPr>
        <vertAlign val="superscript"/>
        <sz val="8"/>
        <rFont val="Humnst777 Lt BT"/>
        <family val="2"/>
      </rPr>
      <t xml:space="preserve"> (2)</t>
    </r>
  </si>
  <si>
    <t>Wales</t>
  </si>
  <si>
    <t>Northern Ireland</t>
  </si>
  <si>
    <t>Justice</t>
  </si>
  <si>
    <t>Law Officers' Departments</t>
  </si>
  <si>
    <t>Environment, Food and Rural Affairs</t>
  </si>
  <si>
    <t>HM Revenue and Customs</t>
  </si>
  <si>
    <t>HM Treasury</t>
  </si>
  <si>
    <t>Cabinet Office</t>
  </si>
  <si>
    <t>Small and Independent Bodies</t>
  </si>
  <si>
    <t>Reserves</t>
  </si>
  <si>
    <t>OBR allowance for shortfall</t>
  </si>
  <si>
    <r>
      <t xml:space="preserve">Adjustment for Budget Exchange </t>
    </r>
    <r>
      <rPr>
        <vertAlign val="superscript"/>
        <sz val="8"/>
        <rFont val="Humnst777 Lt BT"/>
        <family val="2"/>
      </rPr>
      <t>(3)</t>
    </r>
  </si>
  <si>
    <t>Resource departmental AME by departmental group</t>
  </si>
  <si>
    <r>
      <t xml:space="preserve">Scotland </t>
    </r>
    <r>
      <rPr>
        <vertAlign val="superscript"/>
        <sz val="8"/>
        <rFont val="Humnst777 Lt BT"/>
        <family val="2"/>
      </rPr>
      <t>(2)</t>
    </r>
  </si>
  <si>
    <r>
      <t>HM Treasury</t>
    </r>
    <r>
      <rPr>
        <vertAlign val="superscript"/>
        <sz val="8"/>
        <rFont val="Humnst777 Lt BT"/>
        <family val="2"/>
      </rPr>
      <t xml:space="preserve"> (5)</t>
    </r>
  </si>
  <si>
    <t>Total resource budget</t>
  </si>
  <si>
    <t xml:space="preserve">(1) Figures from 2013-14 reflect adjustment to departmental DEL and AME budgets for changes to local government funding relating to the localisation of business rates and council tax benefit. </t>
  </si>
  <si>
    <t xml:space="preserve">(3) Departmental budgets include amounts carried forward through Budget Exchange. These increases will be offset by any deposits at Supplementary Estimates in future years so are excluded from spending totals. </t>
  </si>
  <si>
    <t>Total administration budgets</t>
  </si>
  <si>
    <r>
      <t xml:space="preserve">Administration budgets as a percentage of Total Managed Expenditure </t>
    </r>
    <r>
      <rPr>
        <vertAlign val="superscript"/>
        <sz val="8"/>
        <rFont val="Humnst777 BlkCn BT"/>
        <family val="2"/>
      </rPr>
      <t>(2)</t>
    </r>
  </si>
  <si>
    <t xml:space="preserve">(1) Departmental budgets include amounts carried forward through Budget Exchange. These increases will be offset by any deposits at Supplementary Estimates in future years so are excluded from spending totals. </t>
  </si>
  <si>
    <t>(2) TME excludes the temporary effects of banks being classified to the public sector. See Box 2.A for details.</t>
  </si>
  <si>
    <t>Capital DEL by departmental group</t>
  </si>
  <si>
    <r>
      <t xml:space="preserve">Transport </t>
    </r>
    <r>
      <rPr>
        <vertAlign val="superscript"/>
        <sz val="8"/>
        <rFont val="Humnst777 Lt BT"/>
        <family val="2"/>
      </rPr>
      <t>(1)</t>
    </r>
  </si>
  <si>
    <r>
      <t>DCLG Local Government</t>
    </r>
    <r>
      <rPr>
        <vertAlign val="superscript"/>
        <sz val="8"/>
        <rFont val="Humnst777 Lt BT"/>
        <family val="2"/>
      </rPr>
      <t xml:space="preserve"> </t>
    </r>
  </si>
  <si>
    <t>Capital departmental AME by departmental group</t>
  </si>
  <si>
    <r>
      <t xml:space="preserve">Transport </t>
    </r>
    <r>
      <rPr>
        <vertAlign val="superscript"/>
        <sz val="8"/>
        <rFont val="Humnst777 Lt BT"/>
        <family val="2"/>
      </rPr>
      <t>(3)</t>
    </r>
  </si>
  <si>
    <t>Total capital budget</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</si>
  <si>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</si>
  <si>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Total DEL by departmental group</t>
  </si>
  <si>
    <r>
      <t xml:space="preserve">Transport </t>
    </r>
    <r>
      <rPr>
        <vertAlign val="superscript"/>
        <sz val="8"/>
        <rFont val="Humnst777 Lt BT"/>
        <family val="2"/>
      </rPr>
      <t>(2)</t>
    </r>
  </si>
  <si>
    <r>
      <t>DCLG Local Government</t>
    </r>
    <r>
      <rPr>
        <vertAlign val="superscript"/>
        <sz val="8"/>
        <rFont val="Humnst777 Lt BT"/>
        <family val="2"/>
      </rPr>
      <t xml:space="preserve"> (3) </t>
    </r>
  </si>
  <si>
    <r>
      <t xml:space="preserve">Scotland </t>
    </r>
    <r>
      <rPr>
        <vertAlign val="superscript"/>
        <sz val="8"/>
        <rFont val="Humnst777 Lt BT"/>
        <family val="2"/>
      </rPr>
      <t>(4)</t>
    </r>
  </si>
  <si>
    <r>
      <t xml:space="preserve">Adjustment for Budget Exchange </t>
    </r>
    <r>
      <rPr>
        <vertAlign val="superscript"/>
        <sz val="8"/>
        <rFont val="Humnst777 Lt BT"/>
        <family val="2"/>
      </rPr>
      <t xml:space="preserve">(5) </t>
    </r>
  </si>
  <si>
    <t>(1) Total DEL is given by Resource DEL excluding depreciation (Table 1.5) plus Capital DEL (Table 1.8).</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</si>
  <si>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</si>
  <si>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(3) Figures from 2013-14 reflect adjustment to budgets for changes to local government funding relating to the localisation of business rates and council tax benefit. </t>
  </si>
  <si>
    <t xml:space="preserve">(5) Departmental budgets include amounts carried forward through Budget Exchange. These increases will be offset by any deposits at Supplementary Estimates in future years so are excluded from spending totals. </t>
  </si>
  <si>
    <t>Total Managed Expenditure by departmental group</t>
  </si>
  <si>
    <t>Public sector depreciation</t>
  </si>
  <si>
    <t>Accounting adjustments</t>
  </si>
  <si>
    <r>
      <t xml:space="preserve">Tax credits </t>
    </r>
    <r>
      <rPr>
        <vertAlign val="superscript"/>
        <sz val="8"/>
        <rFont val="Humnst777 Lt BT"/>
        <family val="2"/>
      </rPr>
      <t xml:space="preserve">(2) </t>
    </r>
  </si>
  <si>
    <t xml:space="preserve">(2) Figures from 2013-14 reflect adjustment to departmental DEL and AME budgets for changes to local government funding relating to the localisation of business rates and council tax benefit. </t>
  </si>
  <si>
    <t xml:space="preserve">(4) Departmental budgets include amounts carried forward through Budget Exchange. These increases will be offset by any deposits at Supplementary Estimates in future years so are excluded from spending totals. </t>
  </si>
  <si>
    <r>
      <t>DCLG Local Government</t>
    </r>
    <r>
      <rPr>
        <vertAlign val="superscript"/>
        <sz val="8"/>
        <rFont val="Humnst777 Lt BT"/>
        <family val="2"/>
      </rPr>
      <t xml:space="preserve"> (2)</t>
    </r>
  </si>
  <si>
    <r>
      <t>Scotland</t>
    </r>
    <r>
      <rPr>
        <vertAlign val="superscript"/>
        <sz val="8"/>
        <rFont val="Humnst777 Lt BT"/>
        <family val="2"/>
      </rPr>
      <t xml:space="preserve"> (3)</t>
    </r>
  </si>
  <si>
    <r>
      <t xml:space="preserve">Adjustment for Budget Exchange </t>
    </r>
    <r>
      <rPr>
        <vertAlign val="superscript"/>
        <sz val="8"/>
        <rFont val="Humnst777 Lt BT"/>
        <family val="2"/>
      </rPr>
      <t>(4)</t>
    </r>
  </si>
  <si>
    <r>
      <t xml:space="preserve">Transport </t>
    </r>
    <r>
      <rPr>
        <vertAlign val="superscript"/>
        <sz val="8"/>
        <rFont val="Humnst777 Lt BT"/>
        <family val="2"/>
      </rPr>
      <t>(5)</t>
    </r>
  </si>
  <si>
    <r>
      <t xml:space="preserve">Scotland </t>
    </r>
    <r>
      <rPr>
        <vertAlign val="superscript"/>
        <sz val="8"/>
        <rFont val="Humnst777 Lt BT"/>
        <family val="2"/>
      </rPr>
      <t>(3)</t>
    </r>
  </si>
  <si>
    <t>Resource DEL excluding depreciation by departmental group</t>
  </si>
  <si>
    <t>(4) In 2014-15 the Government put in place a loan arrangement in advance of Network Rail's formal reclassification to the Public Sector in September 2014. This is included in Capital departmental AME as lending to the private sector.</t>
  </si>
  <si>
    <r>
      <t xml:space="preserve">HM Treasury </t>
    </r>
    <r>
      <rPr>
        <vertAlign val="superscript"/>
        <sz val="8"/>
        <rFont val="Humnst777 Lt BT"/>
        <family val="2"/>
      </rPr>
      <t xml:space="preserve">(5) </t>
    </r>
  </si>
  <si>
    <t>(3)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</si>
  <si>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(4) Figures from 2013-14 reflect adjustment to budgets for changes to local government funding relating to the localisation of business rates and council tax benefit. </t>
  </si>
  <si>
    <t xml:space="preserve">(6) Departmental budgets include amounts carried forward through Budget Exchange. These increases will be offset by any deposits at Supplementary Estimates in future years so are excluded from spending totals. </t>
  </si>
  <si>
    <r>
      <t>DCLG Local Government</t>
    </r>
    <r>
      <rPr>
        <vertAlign val="superscript"/>
        <sz val="8"/>
        <rFont val="Humnst777 Lt BT"/>
        <family val="2"/>
      </rPr>
      <t xml:space="preserve"> (4) </t>
    </r>
  </si>
  <si>
    <r>
      <t xml:space="preserve">Scotland </t>
    </r>
    <r>
      <rPr>
        <vertAlign val="superscript"/>
        <sz val="8"/>
        <rFont val="Humnst777 Lt BT"/>
        <family val="2"/>
      </rPr>
      <t>(5)</t>
    </r>
  </si>
  <si>
    <r>
      <t xml:space="preserve">Adjustment for Budget Exchange </t>
    </r>
    <r>
      <rPr>
        <vertAlign val="superscript"/>
        <sz val="8"/>
        <rFont val="Humnst777 Lt BT"/>
        <family val="2"/>
      </rPr>
      <t xml:space="preserve">(6) </t>
    </r>
  </si>
  <si>
    <t>(5) Total departmental expenditure is given by Resource DEL excluding depreciation plus capital DEL plus resource and capital departmental AME.</t>
  </si>
  <si>
    <t>(7) Total other expenditure is other AME spend within total managed expenditure.</t>
  </si>
  <si>
    <t>(8) This excludes the temporary effects of banks being classified to the public sector. See Box 2.A in Chapter 2.</t>
  </si>
  <si>
    <r>
      <t>Adjustment for Budget Exchange</t>
    </r>
    <r>
      <rPr>
        <vertAlign val="superscript"/>
        <sz val="8"/>
        <rFont val="Humnst777 Lt BT"/>
        <family val="2"/>
      </rPr>
      <t xml:space="preserve"> (6) </t>
    </r>
  </si>
  <si>
    <r>
      <t xml:space="preserve">Total  other expenditure </t>
    </r>
    <r>
      <rPr>
        <vertAlign val="superscript"/>
        <sz val="8"/>
        <rFont val="Humnst777 BlkCn BT"/>
        <family val="2"/>
      </rPr>
      <t>(7)</t>
    </r>
  </si>
  <si>
    <t>Central government own expenditure</t>
  </si>
  <si>
    <t>DEL</t>
  </si>
  <si>
    <t>Locally financed support in Northern Ireland</t>
  </si>
  <si>
    <t>Central government debt interest</t>
  </si>
  <si>
    <t>Accounting and other adjustments</t>
  </si>
  <si>
    <t>Total central government own expenditure</t>
  </si>
  <si>
    <t>Local government expenditure</t>
  </si>
  <si>
    <t>Central government support in DEL</t>
  </si>
  <si>
    <t>Central government support in departmental AME</t>
  </si>
  <si>
    <t>Locally financed support in Scotland</t>
  </si>
  <si>
    <t>Locally financed support in Wales</t>
  </si>
  <si>
    <t>Local authority self-financed expenditure</t>
  </si>
  <si>
    <t>Total local government expenditure</t>
  </si>
  <si>
    <t>Public corporations' expenditure</t>
  </si>
  <si>
    <t>Total public corporations' expenditure</t>
  </si>
  <si>
    <t>Total Managed Expenditure</t>
  </si>
  <si>
    <r>
      <t>DEL</t>
    </r>
    <r>
      <rPr>
        <vertAlign val="superscript"/>
        <sz val="8"/>
        <rFont val="Humnst777 Lt BT"/>
        <family val="2"/>
      </rPr>
      <t xml:space="preserve"> (1)</t>
    </r>
  </si>
  <si>
    <r>
      <t xml:space="preserve">Departmental AME </t>
    </r>
    <r>
      <rPr>
        <vertAlign val="superscript"/>
        <sz val="8"/>
        <rFont val="Humnst777 Lt BT"/>
        <family val="2"/>
      </rPr>
      <t>(1) (2)</t>
    </r>
  </si>
  <si>
    <r>
      <t>Accounting and other adjustments</t>
    </r>
    <r>
      <rPr>
        <vertAlign val="superscript"/>
        <sz val="8"/>
        <rFont val="Humnst777 Lt BT"/>
        <family val="2"/>
      </rPr>
      <t xml:space="preserve"> (2)</t>
    </r>
  </si>
  <si>
    <r>
      <t xml:space="preserve">Departmental AME </t>
    </r>
    <r>
      <rPr>
        <vertAlign val="superscript"/>
        <sz val="8"/>
        <rFont val="Humnst777 Lt BT"/>
        <family val="2"/>
      </rPr>
      <t>(2)</t>
    </r>
  </si>
  <si>
    <t>1. Full resource budgeting basis,  ie resource plus capital less depreciation. See Table 2.1</t>
  </si>
  <si>
    <t>2. Transactions have been affected by financial sector interventions. See Box 2A in Chapter 2.</t>
  </si>
  <si>
    <t>3. Asset Purchase Facility and Special Liquidity Scheme.</t>
  </si>
  <si>
    <t>£ billion</t>
  </si>
  <si>
    <t>2012-13 outturn</t>
  </si>
  <si>
    <t>2013-14 outturn</t>
  </si>
  <si>
    <t>2014-15 outturn</t>
  </si>
  <si>
    <t>2017-18 plans</t>
  </si>
  <si>
    <t>2018-19 plans</t>
  </si>
  <si>
    <t>2019-20 plans</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</si>
  <si>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</si>
  <si>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</si>
  <si>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</si>
  <si>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</si>
  <si>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</si>
  <si>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</si>
  <si>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</si>
  <si>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</si>
  <si>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</si>
  <si>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</si>
  <si>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</si>
  <si>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</si>
  <si>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</si>
  <si>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</si>
  <si>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</si>
  <si>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</si>
  <si>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</si>
  <si>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</si>
  <si>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</si>
  <si>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</si>
  <si>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</si>
  <si>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</si>
  <si>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</si>
  <si>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</si>
  <si>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</si>
  <si>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</si>
  <si>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</si>
  <si>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</si>
  <si>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</si>
  <si>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</si>
  <si>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</si>
  <si>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</si>
  <si>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</si>
  <si>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</si>
  <si>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</si>
  <si>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</si>
  <si>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</si>
  <si>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</si>
  <si>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</si>
  <si>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</si>
  <si>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</si>
  <si>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</si>
  <si>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</si>
  <si>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</si>
  <si>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</si>
  <si>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</si>
  <si>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</si>
  <si>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</si>
  <si>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</si>
  <si>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</si>
  <si>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</si>
  <si>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</si>
  <si>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</si>
  <si>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</si>
  <si>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</si>
  <si>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</si>
  <si>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</si>
  <si>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</si>
  <si>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</si>
  <si>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</si>
  <si>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</si>
  <si>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</si>
  <si>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</si>
  <si>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</si>
  <si>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</si>
  <si>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</si>
  <si>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</si>
  <si>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</si>
  <si>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</si>
  <si>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</si>
  <si>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</si>
  <si>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</si>
  <si>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</si>
  <si>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</si>
  <si>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</si>
  <si>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</si>
  <si>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</si>
  <si>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</si>
  <si>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</si>
  <si>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</si>
  <si>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</si>
  <si>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</si>
  <si>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</si>
  <si>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</si>
  <si>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</si>
  <si>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</si>
  <si>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</si>
  <si>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</si>
  <si>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</si>
  <si>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</si>
  <si>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</si>
  <si>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</si>
  <si>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</si>
  <si>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</si>
  <si>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</si>
  <si>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</si>
  <si>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</si>
  <si>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</si>
  <si>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</si>
  <si>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</si>
  <si>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</si>
  <si>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</si>
  <si>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</si>
  <si>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</si>
  <si>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</si>
  <si>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</si>
  <si>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</si>
  <si>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</si>
  <si>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</si>
  <si>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</si>
  <si>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</si>
  <si>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</si>
  <si>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</si>
  <si>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</si>
  <si>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</si>
  <si>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</si>
  <si>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</si>
  <si>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</si>
  <si>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</si>
  <si>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</si>
  <si>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</si>
  <si>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</si>
  <si>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</si>
  <si>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r>
      <t>Northern Ireland Executive transfers between DEL and AME</t>
    </r>
    <r>
      <rPr>
        <vertAlign val="superscript"/>
        <sz val="8"/>
        <color theme="1"/>
        <rFont val="Arial"/>
        <family val="2"/>
      </rPr>
      <t>(2)</t>
    </r>
  </si>
  <si>
    <t>(continued)</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</si>
  <si>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</si>
  <si>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</si>
  <si>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</si>
  <si>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</si>
  <si>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</si>
  <si>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</si>
  <si>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</si>
  <si>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</si>
  <si>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</si>
  <si>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</si>
  <si>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</si>
  <si>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</si>
  <si>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</si>
  <si>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</si>
  <si>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</si>
  <si>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</si>
  <si>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</si>
  <si>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</si>
  <si>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</si>
  <si>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</si>
  <si>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</si>
  <si>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</si>
  <si>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</si>
  <si>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</si>
  <si>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</si>
  <si>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</si>
  <si>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</si>
  <si>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</si>
  <si>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</si>
  <si>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</si>
  <si>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</si>
  <si>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 xml:space="preserve">(1) The accounting adjustments are described in Annex D of PESA. </t>
  </si>
  <si>
    <t>(2) Offsets with Northern Ireland domestic rates (part of other AME and not in budgets) in local government adjustments in National Accounts below.</t>
  </si>
  <si>
    <t>-</t>
  </si>
  <si>
    <t>Adjustment for planned efficiency savings</t>
  </si>
  <si>
    <t>(3) Reflects timing difference between the latest COINS and other source data and the data underlying the Public Sector Finances statistical bulletin. These mainly result from revisions policy and issues with late corrections to OSCAR data in the early years.</t>
  </si>
  <si>
    <t>Total Resource DEL excluding depreciation</t>
  </si>
  <si>
    <t>Table 1.1 Total Managed Expenditure, 2012-13 to 2019-20</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</si>
  <si>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</si>
  <si>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(3) Transactions from 2012-13 onwards have been affected by financial sector interventions, see Box 2.A in Chapter 2.</t>
  </si>
  <si>
    <t xml:space="preserve">BBC domestic services </t>
  </si>
  <si>
    <t>(2) Transactions from 2012-13 onwards have been affected by financial sector interventions, see Box 2.A in Chapter 2.</t>
  </si>
  <si>
    <t>(3) This excludes the temporary effects of banks being classified to the public sector. See Box 2.A in Chapter 2.</t>
  </si>
  <si>
    <t>(4) Total DEL is given by resource DEL excluding depreciation plus capital DEL.</t>
  </si>
  <si>
    <r>
      <t xml:space="preserve">Accounting adjustments </t>
    </r>
    <r>
      <rPr>
        <vertAlign val="superscript"/>
        <sz val="8"/>
        <rFont val="Humnst777 Lt BT"/>
        <family val="2"/>
      </rPr>
      <t>(2)</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</si>
  <si>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</si>
  <si>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</si>
  <si>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TOTAL MANAGED EXPENDITURE</t>
    </r>
    <r>
      <rPr>
        <vertAlign val="superscript"/>
        <sz val="8"/>
        <rFont val="Humnst777 BlkCn BT"/>
        <family val="2"/>
      </rPr>
      <t xml:space="preserve"> (3) (4) </t>
    </r>
  </si>
  <si>
    <r>
      <t xml:space="preserve">Total DEL </t>
    </r>
    <r>
      <rPr>
        <vertAlign val="superscript"/>
        <sz val="8"/>
        <rFont val="Humnst777 Lt BT"/>
        <family val="2"/>
      </rPr>
      <t>(4)</t>
    </r>
  </si>
  <si>
    <r>
      <t xml:space="preserve">Accounting adjustments </t>
    </r>
    <r>
      <rPr>
        <vertAlign val="superscript"/>
        <sz val="8"/>
        <rFont val="Humnst777 Lt BT"/>
        <family val="2"/>
      </rPr>
      <t>(3)</t>
    </r>
  </si>
  <si>
    <r>
      <t>TOTAL MANAGED EXPENDITURE</t>
    </r>
    <r>
      <rPr>
        <vertAlign val="superscript"/>
        <sz val="8"/>
        <rFont val="Humnst777 BlkCn BT"/>
        <family val="2"/>
      </rPr>
      <t xml:space="preserve"> (4) (5) </t>
    </r>
  </si>
  <si>
    <r>
      <t xml:space="preserve">Total DEL </t>
    </r>
    <r>
      <rPr>
        <vertAlign val="superscript"/>
        <sz val="8"/>
        <rFont val="Humnst777 Lt BT"/>
        <family val="2"/>
      </rPr>
      <t>(5)</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</si>
  <si>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</si>
  <si>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(1) Real terms figures are the cash figures adjusted to 2016-17 price levels using GDP deflators. The deflators are calculated from the data released by the office for National Statistics on 30 June 2017. The forecasts are consistent with the March 2017 Budget.</t>
  </si>
  <si>
    <r>
      <t xml:space="preserve">Table 1.2 Total Managed Expenditure in real terms </t>
    </r>
    <r>
      <rPr>
        <vertAlign val="superscript"/>
        <sz val="11"/>
        <color indexed="30"/>
        <rFont val="Humnst777 BlkCn BT"/>
        <family val="2"/>
      </rPr>
      <t>(1)</t>
    </r>
    <r>
      <rPr>
        <sz val="11"/>
        <color indexed="30"/>
        <rFont val="Humnst777 BlkCn BT"/>
        <family val="2"/>
      </rPr>
      <t>, 2012-13 to 2019-20</t>
    </r>
  </si>
  <si>
    <t>Table 1.3 Resource budgets, 2012-13 to 2019-20</t>
  </si>
  <si>
    <t>Health</t>
  </si>
  <si>
    <t>Business, Energy and Industrial Strategy</t>
  </si>
  <si>
    <t>Exiting the European Union</t>
  </si>
  <si>
    <t>International Trade</t>
  </si>
  <si>
    <t>(5)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Figures in 2013-14 and 2014-15 reflect a change in accounting policy for recognising impairment on the roads network.</t>
  </si>
  <si>
    <t>(7) Transactions from 2012-13 onwards have been affected by financial sector interventions, see Box 2.A in Chapter 2.</t>
  </si>
  <si>
    <r>
      <t>Business, Energy and Industrial Strategy</t>
    </r>
    <r>
      <rPr>
        <vertAlign val="superscript"/>
        <sz val="8"/>
        <rFont val="Humnst777 Lt BT"/>
        <family val="2"/>
      </rPr>
      <t xml:space="preserve"> (4)</t>
    </r>
  </si>
  <si>
    <r>
      <t xml:space="preserve">HM Treasury </t>
    </r>
    <r>
      <rPr>
        <vertAlign val="superscript"/>
        <sz val="8"/>
        <rFont val="Humnst777 Lt BT"/>
        <family val="2"/>
      </rPr>
      <t>(6)</t>
    </r>
  </si>
  <si>
    <t>(6) Transactions from 2012-13 onwards have been affected by financial sector interventions, see Box 2.A in Chapter 2.</t>
  </si>
  <si>
    <r>
      <t xml:space="preserve">Health </t>
    </r>
    <r>
      <rPr>
        <vertAlign val="superscript"/>
        <sz val="8"/>
        <rFont val="Humnst777 Lt BT"/>
        <family val="2"/>
      </rPr>
      <t>(4)</t>
    </r>
  </si>
  <si>
    <t xml:space="preserve">(2)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</si>
  <si>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 xml:space="preserve">(4) 2015-16 figure reflects a change to the long-term discount rate used for provisions to maintain compliance with International Financial Reporting Standards. </t>
  </si>
  <si>
    <r>
      <t xml:space="preserve">Table 1.4 Resource budgets in real terms </t>
    </r>
    <r>
      <rPr>
        <vertAlign val="superscript"/>
        <sz val="11"/>
        <color indexed="30"/>
        <rFont val="Humnst777 BlkCn BT"/>
        <family val="2"/>
      </rPr>
      <t>(1)</t>
    </r>
    <r>
      <rPr>
        <sz val="11"/>
        <color indexed="30"/>
        <rFont val="Humnst777 BlkCn BT"/>
        <family val="2"/>
      </rPr>
      <t>, 2012-13 to 2019-20</t>
    </r>
  </si>
  <si>
    <t xml:space="preserve">(3)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</si>
  <si>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 xml:space="preserve">(5) 2015-16 figure reflects a change to the long-term discount rate used for provisions to maintain compliance with International Financial Reporting Standards. </t>
  </si>
  <si>
    <t>(6)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Figures in 2013-14 and 2014-15 reflect a change in accounting policy for recognising impairment on the roads network.</t>
  </si>
  <si>
    <r>
      <t xml:space="preserve">Health </t>
    </r>
    <r>
      <rPr>
        <vertAlign val="superscript"/>
        <sz val="8"/>
        <rFont val="Humnst777 Lt BT"/>
        <family val="2"/>
      </rPr>
      <t>(5)</t>
    </r>
  </si>
  <si>
    <r>
      <t>Business, Energy and Industrial Strategy</t>
    </r>
    <r>
      <rPr>
        <vertAlign val="superscript"/>
        <sz val="8"/>
        <rFont val="Humnst777 Lt BT"/>
        <family val="2"/>
      </rPr>
      <t xml:space="preserve"> (5)</t>
    </r>
  </si>
  <si>
    <r>
      <t xml:space="preserve">Transport </t>
    </r>
    <r>
      <rPr>
        <vertAlign val="superscript"/>
        <sz val="8"/>
        <rFont val="Humnst777 Lt BT"/>
        <family val="2"/>
      </rPr>
      <t>(6)</t>
    </r>
  </si>
  <si>
    <r>
      <t xml:space="preserve">HM Treasury </t>
    </r>
    <r>
      <rPr>
        <vertAlign val="superscript"/>
        <sz val="8"/>
        <rFont val="Humnst777 Lt BT"/>
        <family val="2"/>
      </rPr>
      <t>(7)</t>
    </r>
  </si>
  <si>
    <t>Table 1.5 Resource DEL excluding depreciation, 2012-13 to 2019-20</t>
  </si>
  <si>
    <r>
      <t xml:space="preserve">Table 1.6 Resource DEL excluding depreciation in real terms </t>
    </r>
    <r>
      <rPr>
        <vertAlign val="superscript"/>
        <sz val="11"/>
        <color indexed="30"/>
        <rFont val="Humnst777 BlkCn BT"/>
        <family val="2"/>
      </rPr>
      <t>(1)</t>
    </r>
    <r>
      <rPr>
        <sz val="11"/>
        <color indexed="30"/>
        <rFont val="Humnst777 BlkCn BT"/>
        <family val="2"/>
      </rPr>
      <t>, 2012-13 to 2019-20</t>
    </r>
  </si>
  <si>
    <t>Table 1.7 Administration budgets , 2012-13 to 2019-20</t>
  </si>
  <si>
    <t>Adjustment for Budget Exchange (1)</t>
  </si>
  <si>
    <t>Table 1.8 Capital budgets, 2012-13 to 2019-20</t>
  </si>
  <si>
    <t xml:space="preserve">DCLG Local Government </t>
  </si>
  <si>
    <t>(4) Transactions from 2012-13 onwards have been affected by financial sector interventions, see Box 2.A in Chapter 2.</t>
  </si>
  <si>
    <r>
      <t xml:space="preserve">Adjustment for Budget Exchange </t>
    </r>
    <r>
      <rPr>
        <vertAlign val="superscript"/>
        <sz val="8"/>
        <rFont val="Arial"/>
        <family val="2"/>
      </rPr>
      <t>(3)</t>
    </r>
  </si>
  <si>
    <r>
      <t>Transport</t>
    </r>
    <r>
      <rPr>
        <vertAlign val="superscript"/>
        <sz val="8"/>
        <rFont val="Humnst777 Lt BT"/>
        <family val="2"/>
      </rPr>
      <t xml:space="preserve"> (4)</t>
    </r>
  </si>
  <si>
    <t>(5) Transactions from 2012-13 onwards have been affected by financial sector interventions, see Box 2.A in Chapter 2.</t>
  </si>
  <si>
    <r>
      <t>Table 1.9 Capital budgets in real terms</t>
    </r>
    <r>
      <rPr>
        <vertAlign val="superscript"/>
        <sz val="11"/>
        <color indexed="30"/>
        <rFont val="Humnst777 BlkCn BT"/>
        <family val="2"/>
      </rPr>
      <t xml:space="preserve"> (1)</t>
    </r>
    <r>
      <rPr>
        <sz val="11"/>
        <color indexed="30"/>
        <rFont val="Humnst777 BlkCn BT"/>
        <family val="2"/>
      </rPr>
      <t>, 2012-13 to 2019-20</t>
    </r>
  </si>
  <si>
    <t>(5) In 2014-15 the Government put in place a loan arrangement in advance of Network Rail's formal reclassification to the Public Sector in September 2014. This is included in Capital departmental AME as lending to the private sector.</t>
  </si>
  <si>
    <r>
      <t xml:space="preserve">Adjustment for Budget Exchange </t>
    </r>
    <r>
      <rPr>
        <vertAlign val="superscript"/>
        <sz val="8"/>
        <rFont val="Arial"/>
        <family val="2"/>
      </rPr>
      <t>(4)</t>
    </r>
  </si>
  <si>
    <r>
      <t>Transport</t>
    </r>
    <r>
      <rPr>
        <vertAlign val="superscript"/>
        <sz val="8"/>
        <rFont val="Humnst777 Lt BT"/>
        <family val="2"/>
      </rPr>
      <t xml:space="preserve"> (5)</t>
    </r>
  </si>
  <si>
    <r>
      <t xml:space="preserve">HM Treasury </t>
    </r>
    <r>
      <rPr>
        <vertAlign val="superscript"/>
        <sz val="8"/>
        <rFont val="Humnst777 Lt BT"/>
        <family val="2"/>
      </rPr>
      <t xml:space="preserve">(6) </t>
    </r>
  </si>
  <si>
    <t xml:space="preserve">(4)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</si>
  <si>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r>
      <t>Table 1.10 Total Departmental Expenditure Limits</t>
    </r>
    <r>
      <rPr>
        <vertAlign val="superscript"/>
        <sz val="11"/>
        <color indexed="30"/>
        <rFont val="Humnst777 BlkCn BT"/>
        <family val="2"/>
      </rPr>
      <t xml:space="preserve"> (1)</t>
    </r>
    <r>
      <rPr>
        <sz val="11"/>
        <color indexed="30"/>
        <rFont val="Humnst777 BlkCn BT"/>
        <family val="2"/>
      </rPr>
      <t>, 2012-13 to 2019-20</t>
    </r>
  </si>
  <si>
    <r>
      <t>Table 1.11 Total Departmental Expenditure Limits</t>
    </r>
    <r>
      <rPr>
        <vertAlign val="superscript"/>
        <sz val="11"/>
        <color indexed="30"/>
        <rFont val="Humnst777 BlkCn BT"/>
        <family val="2"/>
      </rPr>
      <t xml:space="preserve"> (1) </t>
    </r>
    <r>
      <rPr>
        <sz val="11"/>
        <color indexed="30"/>
        <rFont val="Humnst777 BlkCn BT"/>
        <family val="2"/>
      </rPr>
      <t>in real terms</t>
    </r>
    <r>
      <rPr>
        <vertAlign val="superscript"/>
        <sz val="11"/>
        <color indexed="30"/>
        <rFont val="Humnst777 BlkCn BT"/>
        <family val="2"/>
      </rPr>
      <t xml:space="preserve"> (2)</t>
    </r>
    <r>
      <rPr>
        <sz val="11"/>
        <color indexed="30"/>
        <rFont val="Humnst777 BlkCn BT"/>
        <family val="2"/>
      </rPr>
      <t>, 2012-13 to 2019-20</t>
    </r>
  </si>
  <si>
    <t>(2) Real terms figures are the cash figures adjusted to 2016-17 price levels using GDP deflators. The deflators are calculated from the data released by the office for National Statistics on 30 June 2017. The forecasts are consistent with the March 2017 Budget.</t>
  </si>
  <si>
    <t xml:space="preserve">(5)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</si>
  <si>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r>
      <t>Table 1.12 Total Managed Expenditure by departmental group and other expenditure</t>
    </r>
    <r>
      <rPr>
        <vertAlign val="superscript"/>
        <sz val="11"/>
        <color indexed="30"/>
        <rFont val="Humnst777 BlkCn BT"/>
        <family val="2"/>
      </rPr>
      <t xml:space="preserve"> </t>
    </r>
    <r>
      <rPr>
        <sz val="11"/>
        <color indexed="30"/>
        <rFont val="Humnst777 BlkCn BT"/>
        <family val="2"/>
      </rPr>
      <t>, 2012-13 to 2019-20</t>
    </r>
  </si>
  <si>
    <t xml:space="preserve">Total Managed Expenditure (9) </t>
  </si>
  <si>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 Figures in 2013-14 and 2014-15 reflect a change in accounting policy for recognising impairment on the roads network.</t>
  </si>
  <si>
    <t>(6) Total departmental expenditure is given by Resource DEL excluding depreciation plus capital DEL plus resource and capital departmental AME.</t>
  </si>
  <si>
    <t xml:space="preserve">(7) Departmental budgets include amounts carried forward through Budget Exchange. These increases will be offset by any deposits at Supplementary Estimates in future years so are excluded from spending totals. </t>
  </si>
  <si>
    <t>(8) Total other expenditure is other AME spend within total managed expenditure.</t>
  </si>
  <si>
    <t>(9) This excludes the temporary effects of banks being classified to the public sector. See Box 2.A in Chapter 2.</t>
  </si>
  <si>
    <r>
      <t xml:space="preserve">Health </t>
    </r>
    <r>
      <rPr>
        <vertAlign val="superscript"/>
        <sz val="8"/>
        <rFont val="Humnst777 Lt BT"/>
        <family val="2"/>
      </rPr>
      <t>(1)</t>
    </r>
  </si>
  <si>
    <r>
      <t xml:space="preserve">Business, Energy and Industrial Strategy </t>
    </r>
    <r>
      <rPr>
        <vertAlign val="superscript"/>
        <sz val="8"/>
        <rFont val="Humnst777 Lt BT"/>
        <family val="2"/>
      </rPr>
      <t>(1)</t>
    </r>
  </si>
  <si>
    <r>
      <t>HM Treasury</t>
    </r>
    <r>
      <rPr>
        <vertAlign val="superscript"/>
        <sz val="8"/>
        <rFont val="Humnst777 Lt BT"/>
        <family val="2"/>
      </rPr>
      <t xml:space="preserve"> (4)</t>
    </r>
  </si>
  <si>
    <r>
      <t xml:space="preserve">Total departmental expenditure </t>
    </r>
    <r>
      <rPr>
        <vertAlign val="superscript"/>
        <sz val="8"/>
        <rFont val="Humnst777 BlkCn BT"/>
        <family val="2"/>
      </rPr>
      <t>(5)</t>
    </r>
  </si>
  <si>
    <t xml:space="preserve">Total Managed Expenditure (8) </t>
  </si>
  <si>
    <r>
      <t>Table 1.13 Total Managed Expenditure by departmental group and other expenditure</t>
    </r>
    <r>
      <rPr>
        <vertAlign val="superscript"/>
        <sz val="11"/>
        <color indexed="30"/>
        <rFont val="Humnst777 BlkCn BT"/>
        <family val="2"/>
      </rPr>
      <t xml:space="preserve"> </t>
    </r>
    <r>
      <rPr>
        <sz val="11"/>
        <color indexed="30"/>
        <rFont val="Humnst777 BlkCn BT"/>
        <family val="2"/>
      </rPr>
      <t>in real terms</t>
    </r>
    <r>
      <rPr>
        <vertAlign val="superscript"/>
        <sz val="11"/>
        <color indexed="30"/>
        <rFont val="Humnst777 BlkCn BT"/>
        <family val="2"/>
      </rPr>
      <t xml:space="preserve"> (1)</t>
    </r>
    <r>
      <rPr>
        <sz val="11"/>
        <color indexed="30"/>
        <rFont val="Humnst777 BlkCn BT"/>
        <family val="2"/>
      </rPr>
      <t>, 2012-13 to 2019-20</t>
    </r>
  </si>
  <si>
    <t>(3)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 Figures in 2013-14 and 2014-15 reflect a change in accounting policy for recognising impairment on the roads network.</t>
  </si>
  <si>
    <r>
      <t xml:space="preserve">Health </t>
    </r>
    <r>
      <rPr>
        <vertAlign val="superscript"/>
        <sz val="8"/>
        <rFont val="Humnst777 Lt BT"/>
        <family val="2"/>
      </rPr>
      <t>(2)</t>
    </r>
  </si>
  <si>
    <r>
      <t xml:space="preserve">Business, Energy and Industrial Strategy </t>
    </r>
    <r>
      <rPr>
        <vertAlign val="superscript"/>
        <sz val="8"/>
        <rFont val="Humnst777 Lt BT"/>
        <family val="2"/>
      </rPr>
      <t>(2)</t>
    </r>
  </si>
  <si>
    <r>
      <t xml:space="preserve">Total departmental expenditure </t>
    </r>
    <r>
      <rPr>
        <vertAlign val="superscript"/>
        <sz val="8"/>
        <rFont val="Humnst777 BlkCn BT"/>
        <family val="2"/>
      </rPr>
      <t>(6)</t>
    </r>
  </si>
  <si>
    <r>
      <t>Adjustment for Budget Exchange</t>
    </r>
    <r>
      <rPr>
        <vertAlign val="superscript"/>
        <sz val="8"/>
        <rFont val="Humnst777 Lt BT"/>
        <family val="2"/>
      </rPr>
      <t xml:space="preserve"> (7) </t>
    </r>
  </si>
  <si>
    <r>
      <t xml:space="preserve">Total  other expenditure </t>
    </r>
    <r>
      <rPr>
        <vertAlign val="superscript"/>
        <sz val="8"/>
        <rFont val="Humnst777 BlkCn BT"/>
        <family val="2"/>
      </rPr>
      <t>(8)</t>
    </r>
  </si>
  <si>
    <t xml:space="preserve">(2) 2015-16 figure reflects a change to the long-term discount rate used for provisions to maintain compliance with International Financial Reporting Standards. </t>
  </si>
  <si>
    <t>Capital spending not yet in budgets</t>
  </si>
  <si>
    <t xml:space="preserve">(1) 2015-16 figure reflects a change to the long-term discount rate used for provisions to maintain compliance with International Financial Reporting Standards. </t>
  </si>
  <si>
    <t>Table 1.15 Total Managed Expenditure by spending sector, 2012-13 to 2019-20</t>
  </si>
  <si>
    <r>
      <t xml:space="preserve">Bank of England </t>
    </r>
    <r>
      <rPr>
        <vertAlign val="superscript"/>
        <sz val="8"/>
        <rFont val="Humnst777 BlkCn BT"/>
        <family val="2"/>
      </rPr>
      <t xml:space="preserve"> (3)</t>
    </r>
  </si>
  <si>
    <r>
      <t>Table 1.14 Accounting adjustments</t>
    </r>
    <r>
      <rPr>
        <b/>
        <vertAlign val="superscript"/>
        <sz val="12"/>
        <color rgb="FF0000FF"/>
        <rFont val="Arial"/>
        <family val="2"/>
      </rPr>
      <t xml:space="preserve"> (1)</t>
    </r>
    <r>
      <rPr>
        <b/>
        <sz val="12"/>
        <color rgb="FF0000FF"/>
        <rFont val="Arial"/>
        <family val="2"/>
      </rPr>
      <t>, 2012-13 to 2019-20</t>
    </r>
  </si>
  <si>
    <t>2015-16 outturn</t>
  </si>
  <si>
    <t>2016-17 outturn</t>
  </si>
  <si>
    <r>
      <t>Table 1.14 Accounting adjustments</t>
    </r>
    <r>
      <rPr>
        <b/>
        <vertAlign val="superscript"/>
        <sz val="12"/>
        <color rgb="FF0000FF"/>
        <rFont val="Arial"/>
        <family val="2"/>
      </rPr>
      <t xml:space="preserve"> (1)</t>
    </r>
    <r>
      <rPr>
        <b/>
        <sz val="12"/>
        <color rgb="FF0000FF"/>
        <rFont val="Arial"/>
        <family val="2"/>
      </rPr>
      <t xml:space="preserve">, 2012-13 to 2019-20 </t>
    </r>
  </si>
  <si>
    <t>of which: ONS R&amp;D Adjustment</t>
  </si>
  <si>
    <t>VAT and GNI based EU contributions</t>
  </si>
  <si>
    <r>
      <t xml:space="preserve">Table 1.14 Accounting adjustments </t>
    </r>
    <r>
      <rPr>
        <b/>
        <vertAlign val="superscript"/>
        <sz val="12"/>
        <color rgb="FF0000FF"/>
        <rFont val="Arial"/>
        <family val="2"/>
      </rPr>
      <t>(1)</t>
    </r>
    <r>
      <rPr>
        <b/>
        <sz val="12"/>
        <color rgb="FF0000FF"/>
        <rFont val="Arial"/>
        <family val="2"/>
      </rPr>
      <t>, 2012-13 to 2019-20 (continued)</t>
    </r>
  </si>
  <si>
    <t xml:space="preserve">       of which: administration costs paybill</t>
  </si>
  <si>
    <r>
      <t>Net public service pensions</t>
    </r>
    <r>
      <rPr>
        <vertAlign val="superscript"/>
        <sz val="8"/>
        <rFont val="Humnst777 Lt BT"/>
        <family val="2"/>
      </rPr>
      <t xml:space="preserve"> (5)</t>
    </r>
  </si>
  <si>
    <t>(5) The change from 2017-18 is due to the reduction in the "discount rate net of CPI" used to measure the costs of public service pensions accruing over the year on an accounting basis.</t>
  </si>
  <si>
    <r>
      <t>Net public service pensions</t>
    </r>
    <r>
      <rPr>
        <vertAlign val="superscript"/>
        <sz val="8"/>
        <rFont val="Humnst777 Lt BT"/>
        <family val="2"/>
      </rPr>
      <t xml:space="preserve"> (6)</t>
    </r>
  </si>
  <si>
    <t>(6) The change from 2017-18 is due to the reduction in the "discount rate net of CPI" used to measure the costs of public service pensions accruing over the year on an accounting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</si>
</sst>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
    <numFmt numFmtId="165" formatCode="#,##0,;\-#,##0,;\-"/>
    <numFmt numFmtId="166" formatCode="#,##0,;\-#,##0,"/>
    <numFmt numFmtId="167" formatCode="#,##0.0"/>
    <numFmt numFmtId="168" formatCode="0.0"/>
    <numFmt numFmtId="169" formatCode="0.000"/>
    <numFmt numFmtId="170" formatCode="_-* #,##0_-;\-* #,##0_-;_-* &quot;-&quot;??_-;_-@_-"/>
  </numFmts>
  <fonts count="37"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10"/>
      <color rgb="FFFF0000"/>
      <name val="Humnst777 BlkCn BT"/>
      <family val="2"/>
    </font>
    <font>
      <vertAlign val="superscript"/>
      <sz val="11"/>
      <color indexed="30"/>
      <name val="Humnst777 BlkCn BT"/>
      <family val="2"/>
    </font>
    <font>
      <sz val="8"/>
      <color theme="1"/>
      <name val="Arial"/>
      <family val="2"/>
    </font>
    <font>
      <b/>
      <sz val="8"/>
      <color theme="1"/>
      <name val="Arial"/>
      <family val="2"/>
    </font>
    <font>
      <sz val="12"/>
      <color indexed="30"/>
      <name val="Humnst777 BlkCn BT"/>
      <family val="2"/>
    </font>
    <font>
      <sz val="8"/>
      <color theme="1"/>
      <name val="Humnst777 Lt BT"/>
      <family val="2"/>
    </font>
    <font>
      <b/>
      <sz val="8"/>
      <color theme="1"/>
      <name val="Humnst777 Lt BT"/>
      <family val="2"/>
    </font>
    <font>
      <b/>
      <sz val="8"/>
      <color indexed="12"/>
      <name val="Humnst777 Lt BT"/>
      <family val="2"/>
    </font>
    <font>
      <b/>
      <sz val="12"/>
      <color rgb="FF0000FF"/>
      <name val="Arial"/>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b/>
      <vertAlign val="superscript"/>
      <sz val="12"/>
      <color rgb="FF0000FF"/>
      <name val="Arial"/>
      <family val="2"/>
    </font>
    <font>
      <b/>
      <sz val="8"/>
      <color rgb="FF0000FF"/>
      <name val="Arial"/>
      <family val="2"/>
    </font>
    <font>
      <vertAlign val="superscript"/>
      <sz val="8"/>
      <name val="Arial"/>
      <family val="2"/>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rgb="FF9999FF"/>
        <bgColor indexed="64"/>
      </patternFill>
    </fill>
    <fill>
      <patternFill patternType="solid">
        <fgColor theme="4" tint="0.59999389629810485"/>
        <bgColor indexed="64"/>
      </patternFill>
    </fill>
  </fills>
  <borders count="24">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style="medium">
        <color indexed="30"/>
      </left>
      <right/>
      <top style="thin">
        <color indexed="30"/>
      </top>
      <bottom style="thin">
        <color indexed="30"/>
      </bottom>
      <diagonal/>
    </border>
    <border>
      <left style="medium">
        <color indexed="30"/>
      </left>
      <right/>
      <top style="thin">
        <color indexed="30"/>
      </top>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right/>
      <top style="thin">
        <color indexed="30"/>
      </top>
      <bottom style="medium">
        <color rgb="FF0070C0"/>
      </bottom>
      <diagonal/>
    </border>
    <border>
      <left/>
      <right/>
      <top/>
      <bottom style="thin">
        <color rgb="FF0000F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6">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159">
    <xf numFmtId="0" fontId="0" fillId="0" borderId="0" xfId="0"/>
    <xf numFmtId="3" fontId="3" fillId="2" borderId="0" xfId="2" applyNumberFormat="1" applyFont="1" applyFill="1" applyBorder="1" applyAlignment="1">
      <alignment vertical="top"/>
    </xf>
    <xf numFmtId="3" fontId="6" fillId="0" borderId="0" xfId="3" applyNumberFormat="1" applyFont="1" applyFill="1" applyBorder="1" applyAlignment="1" applyProtection="1">
      <alignment horizontal="right" vertical="top"/>
      <protection locked="0"/>
    </xf>
    <xf numFmtId="3" fontId="7" fillId="0" borderId="0" xfId="3" applyNumberFormat="1" applyFont="1" applyFill="1" applyBorder="1" applyAlignment="1" applyProtection="1">
      <alignment horizontal="right" vertical="top"/>
      <protection locked="0"/>
    </xf>
    <xf numFmtId="3" fontId="8" fillId="0" borderId="0" xfId="0" applyNumberFormat="1" applyFont="1" applyFill="1" applyBorder="1" applyAlignment="1">
      <alignment vertical="top"/>
    </xf>
    <xf numFmtId="3" fontId="9" fillId="0" borderId="0" xfId="3" applyNumberFormat="1" applyFont="1" applyFill="1" applyBorder="1" applyAlignment="1" applyProtection="1">
      <alignment horizontal="right"/>
      <protection locked="0"/>
    </xf>
    <xf numFmtId="3" fontId="8" fillId="3" borderId="2" xfId="2" applyNumberFormat="1" applyFont="1" applyFill="1" applyBorder="1" applyAlignment="1">
      <alignment horizontal="left" vertical="top"/>
    </xf>
    <xf numFmtId="3" fontId="8" fillId="3" borderId="4" xfId="4" applyNumberFormat="1" applyFont="1" applyFill="1" applyBorder="1" applyAlignment="1" applyProtection="1">
      <alignment horizontal="center" vertical="top" wrapText="1"/>
      <protection locked="0"/>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9" fillId="0" borderId="5" xfId="5" applyNumberFormat="1" applyFont="1" applyFill="1" applyBorder="1" applyAlignment="1" applyProtection="1">
      <alignment vertical="top"/>
      <protection locked="0"/>
    </xf>
    <xf numFmtId="3" fontId="7" fillId="0" borderId="0" xfId="5" applyNumberFormat="1" applyFont="1" applyFill="1" applyBorder="1" applyAlignment="1" applyProtection="1">
      <alignment vertical="top"/>
      <protection locked="0"/>
    </xf>
    <xf numFmtId="3" fontId="11" fillId="0" borderId="5" xfId="5" applyNumberFormat="1" applyFont="1" applyFill="1" applyBorder="1" applyAlignment="1" applyProtection="1">
      <alignment vertical="top"/>
      <protection locked="0"/>
    </xf>
    <xf numFmtId="3" fontId="12" fillId="0" borderId="0" xfId="5" applyNumberFormat="1" applyFont="1" applyFill="1" applyBorder="1" applyAlignment="1" applyProtection="1">
      <alignment horizontal="right" vertical="top"/>
      <protection locked="0"/>
    </xf>
    <xf numFmtId="3" fontId="13" fillId="0" borderId="5" xfId="6" applyNumberFormat="1" applyFont="1" applyFill="1" applyBorder="1" applyAlignment="1">
      <alignment horizontal="left" vertical="top"/>
    </xf>
    <xf numFmtId="3" fontId="13" fillId="0" borderId="0" xfId="7" quotePrefix="1" applyNumberFormat="1" applyFont="1" applyBorder="1" applyAlignment="1">
      <alignment horizontal="right" wrapText="1"/>
      <protection locked="0"/>
    </xf>
    <xf numFmtId="3" fontId="13" fillId="0" borderId="0" xfId="8" applyNumberFormat="1" applyFont="1" applyFill="1" applyBorder="1" applyAlignment="1" applyProtection="1">
      <alignment horizontal="right" vertical="top" wrapText="1"/>
      <protection locked="0"/>
    </xf>
    <xf numFmtId="3" fontId="8" fillId="3" borderId="5" xfId="4" applyNumberFormat="1" applyFont="1" applyFill="1" applyBorder="1" applyAlignment="1" applyProtection="1">
      <alignment horizontal="left" vertical="top" wrapText="1"/>
      <protection locked="0"/>
    </xf>
    <xf numFmtId="3" fontId="8" fillId="3" borderId="0" xfId="9" applyNumberFormat="1" applyFont="1" applyFill="1" applyBorder="1" applyAlignment="1" applyProtection="1">
      <alignment horizontal="right"/>
      <protection locked="0"/>
    </xf>
    <xf numFmtId="3" fontId="13" fillId="0" borderId="5" xfId="6" applyNumberFormat="1" applyFont="1" applyFill="1" applyBorder="1" applyAlignment="1">
      <alignment vertical="top" wrapText="1"/>
    </xf>
    <xf numFmtId="3" fontId="16" fillId="0" borderId="0" xfId="10" applyNumberFormat="1" applyFont="1" applyFill="1" applyBorder="1" applyAlignment="1" applyProtection="1">
      <alignment horizontal="right" vertical="top"/>
      <protection locked="0"/>
    </xf>
    <xf numFmtId="3" fontId="13" fillId="0" borderId="5" xfId="6" applyNumberFormat="1" applyFont="1" applyFill="1" applyBorder="1" applyAlignment="1">
      <alignment horizontal="left" vertical="top" wrapText="1"/>
    </xf>
    <xf numFmtId="3" fontId="8" fillId="3" borderId="7" xfId="4" applyNumberFormat="1" applyFont="1" applyFill="1" applyBorder="1" applyAlignment="1" applyProtection="1">
      <alignment horizontal="left" vertical="top" wrapText="1"/>
      <protection locked="0"/>
    </xf>
    <xf numFmtId="3" fontId="8" fillId="3" borderId="8" xfId="9" applyNumberFormat="1" applyFont="1" applyFill="1" applyBorder="1" applyAlignment="1" applyProtection="1">
      <alignment horizontal="right"/>
      <protection locked="0"/>
    </xf>
    <xf numFmtId="3" fontId="8" fillId="3" borderId="9" xfId="4" applyNumberFormat="1" applyFont="1" applyFill="1" applyBorder="1" applyAlignment="1" applyProtection="1">
      <alignment horizontal="left" vertical="top" wrapText="1"/>
      <protection locked="0"/>
    </xf>
    <xf numFmtId="3" fontId="9" fillId="0" borderId="10" xfId="5" applyNumberFormat="1" applyFont="1" applyFill="1" applyBorder="1" applyAlignment="1" applyProtection="1">
      <alignment vertical="top"/>
      <protection locked="0"/>
    </xf>
    <xf numFmtId="3" fontId="7" fillId="0" borderId="11" xfId="5" applyNumberFormat="1" applyFont="1" applyFill="1" applyBorder="1" applyAlignment="1" applyProtection="1">
      <alignment horizontal="right" vertical="top"/>
      <protection locked="0"/>
    </xf>
    <xf numFmtId="3" fontId="13" fillId="0" borderId="5" xfId="6" applyNumberFormat="1" applyFont="1" applyFill="1" applyBorder="1" applyAlignment="1">
      <alignment vertical="top"/>
    </xf>
    <xf numFmtId="3" fontId="18" fillId="0" borderId="5" xfId="6" applyNumberFormat="1" applyFont="1" applyFill="1" applyBorder="1" applyAlignment="1">
      <alignment horizontal="left" vertical="top"/>
    </xf>
    <xf numFmtId="3" fontId="8" fillId="3" borderId="5" xfId="4" applyNumberFormat="1" applyFont="1" applyFill="1" applyBorder="1" applyAlignment="1" applyProtection="1">
      <alignment vertical="top" wrapText="1"/>
      <protection locked="0"/>
    </xf>
    <xf numFmtId="3" fontId="13" fillId="0" borderId="12" xfId="6" applyNumberFormat="1" applyFont="1" applyFill="1" applyBorder="1" applyAlignment="1">
      <alignment horizontal="left" vertical="top"/>
    </xf>
    <xf numFmtId="3" fontId="13" fillId="0" borderId="8" xfId="7" quotePrefix="1" applyNumberFormat="1" applyFont="1" applyBorder="1" applyAlignment="1">
      <alignment horizontal="right" wrapText="1"/>
      <protection locked="0"/>
    </xf>
    <xf numFmtId="3" fontId="3" fillId="0" borderId="0" xfId="1" applyNumberFormat="1" applyFont="1" applyBorder="1" applyAlignment="1" applyProtection="1">
      <alignment vertical="top"/>
      <protection locked="0"/>
    </xf>
    <xf numFmtId="3" fontId="7" fillId="0" borderId="0" xfId="1" applyNumberFormat="1" applyFont="1" applyFill="1" applyBorder="1" applyAlignment="1" applyProtection="1">
      <alignment vertical="top"/>
      <protection locked="0"/>
    </xf>
    <xf numFmtId="3" fontId="9" fillId="0" borderId="0" xfId="3" applyNumberFormat="1" applyFont="1" applyFill="1" applyBorder="1" applyAlignment="1" applyProtection="1">
      <alignment horizontal="right" vertical="top"/>
      <protection locked="0"/>
    </xf>
    <xf numFmtId="3" fontId="9" fillId="0" borderId="5" xfId="5" applyNumberFormat="1" applyFont="1" applyBorder="1" applyAlignment="1" applyProtection="1">
      <protection locked="0"/>
    </xf>
    <xf numFmtId="3" fontId="9" fillId="0" borderId="0" xfId="5" applyNumberFormat="1" applyFont="1" applyBorder="1" applyAlignment="1" applyProtection="1">
      <protection locked="0"/>
    </xf>
    <xf numFmtId="3" fontId="7" fillId="0" borderId="0" xfId="5" applyNumberFormat="1" applyFont="1" applyFill="1" applyBorder="1" applyAlignment="1" applyProtection="1">
      <protection locked="0"/>
    </xf>
    <xf numFmtId="3" fontId="13" fillId="0" borderId="5" xfId="8" applyNumberFormat="1" applyFont="1" applyBorder="1" applyAlignment="1" applyProtection="1">
      <protection locked="0"/>
    </xf>
    <xf numFmtId="3" fontId="13" fillId="0" borderId="5" xfId="8" applyNumberFormat="1" applyFont="1" applyBorder="1" applyAlignment="1">
      <protection locked="0"/>
    </xf>
    <xf numFmtId="3" fontId="13" fillId="0" borderId="0" xfId="8" applyNumberFormat="1" applyFont="1" applyFill="1" applyBorder="1" applyAlignment="1" applyProtection="1">
      <protection locked="0"/>
    </xf>
    <xf numFmtId="3" fontId="13" fillId="0" borderId="5" xfId="8" applyNumberFormat="1" applyFont="1" applyBorder="1" applyProtection="1">
      <alignment wrapText="1"/>
      <protection locked="0"/>
    </xf>
    <xf numFmtId="3" fontId="13" fillId="0" borderId="5" xfId="8" applyNumberFormat="1" applyFont="1" applyFill="1" applyBorder="1" applyProtection="1">
      <alignment wrapText="1"/>
      <protection locked="0"/>
    </xf>
    <xf numFmtId="3" fontId="8" fillId="3" borderId="5" xfId="9" applyNumberFormat="1" applyFont="1" applyFill="1" applyBorder="1" applyAlignment="1" applyProtection="1">
      <protection locked="0"/>
    </xf>
    <xf numFmtId="3" fontId="13" fillId="2" borderId="5" xfId="8" applyNumberFormat="1" applyFont="1" applyFill="1" applyBorder="1" applyAlignment="1" applyProtection="1">
      <protection locked="0"/>
    </xf>
    <xf numFmtId="3" fontId="13" fillId="0" borderId="5" xfId="8" applyNumberFormat="1" applyFont="1" applyFill="1" applyBorder="1" applyAlignment="1">
      <protection locked="0"/>
    </xf>
    <xf numFmtId="3" fontId="8" fillId="3" borderId="7" xfId="9" applyNumberFormat="1" applyFont="1" applyFill="1" applyBorder="1" applyAlignment="1" applyProtection="1">
      <protection locked="0"/>
    </xf>
    <xf numFmtId="3" fontId="8" fillId="3" borderId="13"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3" fontId="8" fillId="3" borderId="14" xfId="9" applyNumberFormat="1" applyFont="1" applyFill="1" applyBorder="1" applyAlignment="1" applyProtection="1">
      <protection locked="0"/>
    </xf>
    <xf numFmtId="3" fontId="13" fillId="0" borderId="4" xfId="0" quotePrefix="1" applyNumberFormat="1" applyFont="1" applyBorder="1" applyAlignment="1" applyProtection="1">
      <alignment vertical="top"/>
      <protection locked="0"/>
    </xf>
    <xf numFmtId="3" fontId="13" fillId="0" borderId="0" xfId="0" applyNumberFormat="1" applyFont="1" applyFill="1" applyBorder="1" applyAlignment="1" applyProtection="1">
      <protection locked="0"/>
    </xf>
    <xf numFmtId="3" fontId="7" fillId="0" borderId="0" xfId="3" applyNumberFormat="1" applyFont="1" applyFill="1" applyBorder="1" applyAlignment="1" applyProtection="1">
      <alignment horizontal="right"/>
      <protection locked="0"/>
    </xf>
    <xf numFmtId="3" fontId="0" fillId="0" borderId="0" xfId="0" applyNumberFormat="1" applyBorder="1" applyAlignment="1"/>
    <xf numFmtId="3" fontId="20" fillId="0" borderId="14" xfId="3" applyNumberFormat="1" applyFont="1" applyFill="1" applyBorder="1" applyAlignment="1" applyProtection="1">
      <alignment horizontal="right" vertical="top"/>
      <protection locked="0"/>
    </xf>
    <xf numFmtId="3" fontId="9" fillId="0" borderId="0" xfId="3" applyNumberFormat="1" applyFont="1" applyBorder="1" applyAlignment="1" applyProtection="1">
      <alignment horizontal="right"/>
      <protection locked="0"/>
    </xf>
    <xf numFmtId="3" fontId="13" fillId="0" borderId="4" xfId="0" applyNumberFormat="1" applyFont="1" applyBorder="1" applyAlignment="1" applyProtection="1">
      <alignment horizontal="left"/>
      <protection locked="0"/>
    </xf>
    <xf numFmtId="3" fontId="8" fillId="3" borderId="12" xfId="9" applyNumberFormat="1" applyFont="1" applyFill="1" applyBorder="1" applyAlignment="1" applyProtection="1">
      <alignment wrapText="1"/>
      <protection locked="0"/>
    </xf>
    <xf numFmtId="167" fontId="8" fillId="3" borderId="14" xfId="9" applyNumberFormat="1" applyFont="1" applyFill="1" applyBorder="1" applyAlignment="1" applyProtection="1">
      <protection locked="0"/>
    </xf>
    <xf numFmtId="0" fontId="0" fillId="0" borderId="0" xfId="0" applyAlignment="1"/>
    <xf numFmtId="3" fontId="8" fillId="3" borderId="0" xfId="9" applyNumberFormat="1" applyFont="1" applyFill="1" applyBorder="1" applyAlignment="1" applyProtection="1">
      <protection locked="0"/>
    </xf>
    <xf numFmtId="22" fontId="24" fillId="2" borderId="0" xfId="1" applyNumberFormat="1" applyFont="1" applyFill="1" applyBorder="1" applyAlignment="1" applyProtection="1">
      <alignment vertical="top"/>
      <protection locked="0"/>
    </xf>
    <xf numFmtId="0" fontId="25" fillId="0" borderId="0" xfId="0" applyFont="1"/>
    <xf numFmtId="22" fontId="24" fillId="2" borderId="0" xfId="1" applyNumberFormat="1" applyFont="1" applyFill="1" applyBorder="1" applyAlignment="1" applyProtection="1">
      <alignment horizontal="left" vertical="top" wrapText="1"/>
      <protection locked="0"/>
    </xf>
    <xf numFmtId="0" fontId="7" fillId="0" borderId="4" xfId="3" applyFont="1" applyFill="1" applyBorder="1" applyProtection="1">
      <alignment horizontal="right"/>
      <protection locked="0"/>
    </xf>
    <xf numFmtId="0" fontId="7" fillId="0" borderId="4" xfId="3" applyFont="1" applyFill="1" applyBorder="1" applyAlignment="1" applyProtection="1">
      <alignment horizontal="right" wrapText="1"/>
      <protection locked="0"/>
    </xf>
    <xf numFmtId="3" fontId="8" fillId="3" borderId="0" xfId="2" applyNumberFormat="1" applyFont="1" applyFill="1" applyBorder="1" applyAlignment="1">
      <alignment horizontal="left" vertical="center"/>
    </xf>
    <xf numFmtId="0" fontId="8" fillId="3" borderId="0" xfId="4" applyFont="1" applyFill="1" applyBorder="1" applyProtection="1">
      <alignment horizontal="right" vertical="top" wrapText="1"/>
      <protection locked="0"/>
    </xf>
    <xf numFmtId="3" fontId="8" fillId="3" borderId="0" xfId="2" applyNumberFormat="1" applyFont="1" applyFill="1" applyBorder="1" applyAlignment="1">
      <alignment horizontal="right" vertical="center"/>
    </xf>
    <xf numFmtId="0" fontId="9" fillId="2" borderId="0" xfId="5" applyFont="1" applyFill="1" applyBorder="1" applyProtection="1">
      <protection locked="0"/>
    </xf>
    <xf numFmtId="0" fontId="7" fillId="0" borderId="0" xfId="5" applyFont="1" applyFill="1" applyBorder="1" applyProtection="1">
      <protection locked="0"/>
    </xf>
    <xf numFmtId="165" fontId="13" fillId="2" borderId="0" xfId="8" applyFont="1" applyFill="1" applyBorder="1" applyAlignment="1" applyProtection="1">
      <alignment vertical="center" wrapText="1"/>
      <protection locked="0"/>
    </xf>
    <xf numFmtId="3" fontId="13" fillId="2" borderId="0" xfId="8" applyNumberFormat="1" applyFont="1" applyFill="1" applyBorder="1" applyAlignment="1" applyProtection="1">
      <alignment wrapText="1"/>
      <protection locked="0"/>
    </xf>
    <xf numFmtId="165" fontId="13" fillId="2" borderId="0" xfId="8" applyFont="1" applyFill="1" applyBorder="1" applyAlignment="1" applyProtection="1">
      <alignment vertical="top" wrapText="1"/>
      <protection locked="0"/>
    </xf>
    <xf numFmtId="3" fontId="13" fillId="0" borderId="0" xfId="8" applyNumberFormat="1" applyFont="1" applyFill="1" applyBorder="1" applyAlignment="1" applyProtection="1">
      <alignment wrapText="1"/>
      <protection locked="0"/>
    </xf>
    <xf numFmtId="166" fontId="8" fillId="3" borderId="0" xfId="9" applyFont="1" applyFill="1" applyBorder="1" applyAlignment="1" applyProtection="1">
      <alignment vertical="center" wrapText="1"/>
      <protection locked="0"/>
    </xf>
    <xf numFmtId="3" fontId="26" fillId="3" borderId="0" xfId="0" applyNumberFormat="1" applyFont="1" applyFill="1" applyBorder="1" applyAlignment="1">
      <alignment wrapText="1"/>
    </xf>
    <xf numFmtId="3" fontId="25" fillId="0" borderId="0" xfId="0" applyNumberFormat="1" applyFont="1"/>
    <xf numFmtId="0" fontId="9" fillId="2" borderId="0" xfId="5" applyFont="1" applyFill="1" applyBorder="1" applyAlignment="1" applyProtection="1">
      <alignment vertical="top"/>
      <protection locked="0"/>
    </xf>
    <xf numFmtId="3" fontId="27" fillId="2" borderId="0" xfId="5" applyNumberFormat="1" applyFont="1" applyFill="1" applyBorder="1" applyProtection="1">
      <protection locked="0"/>
    </xf>
    <xf numFmtId="166" fontId="8" fillId="3" borderId="15" xfId="9" applyFont="1" applyFill="1" applyBorder="1" applyAlignment="1" applyProtection="1">
      <alignment vertical="top" wrapText="1"/>
      <protection locked="0"/>
    </xf>
    <xf numFmtId="3" fontId="26" fillId="3" borderId="15" xfId="0" applyNumberFormat="1" applyFont="1" applyFill="1" applyBorder="1" applyAlignment="1">
      <alignment wrapText="1"/>
    </xf>
    <xf numFmtId="0" fontId="22" fillId="0" borderId="0" xfId="11" applyFont="1"/>
    <xf numFmtId="0" fontId="22" fillId="0" borderId="0" xfId="11" applyFont="1" applyBorder="1"/>
    <xf numFmtId="3" fontId="5" fillId="0" borderId="0" xfId="3" applyNumberFormat="1" applyBorder="1" applyProtection="1">
      <alignment horizontal="right"/>
      <protection locked="0"/>
    </xf>
    <xf numFmtId="3" fontId="10" fillId="5" borderId="0" xfId="4" applyNumberFormat="1" applyFill="1" applyBorder="1" applyProtection="1">
      <alignment horizontal="right" vertical="top" wrapText="1"/>
      <protection locked="0"/>
    </xf>
    <xf numFmtId="3" fontId="10" fillId="4" borderId="0" xfId="4" applyNumberFormat="1" applyBorder="1" applyProtection="1">
      <alignment horizontal="right" vertical="top" wrapText="1"/>
      <protection locked="0"/>
    </xf>
    <xf numFmtId="0" fontId="10" fillId="0" borderId="0" xfId="11" applyFont="1" applyBorder="1" applyAlignment="1"/>
    <xf numFmtId="3" fontId="5" fillId="0" borderId="0" xfId="3" applyNumberFormat="1" applyBorder="1" applyAlignment="1" applyProtection="1">
      <alignment horizontal="left"/>
      <protection locked="0"/>
    </xf>
    <xf numFmtId="168" fontId="22" fillId="0" borderId="0" xfId="11" applyNumberFormat="1" applyFont="1" applyBorder="1"/>
    <xf numFmtId="168" fontId="22" fillId="0" borderId="0" xfId="11" applyNumberFormat="1" applyFont="1"/>
    <xf numFmtId="0" fontId="22" fillId="0" borderId="0" xfId="11" applyFont="1" applyBorder="1" applyAlignment="1">
      <alignment horizontal="left"/>
    </xf>
    <xf numFmtId="167" fontId="29" fillId="0" borderId="0" xfId="11" applyNumberFormat="1" applyFont="1"/>
    <xf numFmtId="0" fontId="23" fillId="5" borderId="0" xfId="11" applyFont="1" applyFill="1" applyBorder="1" applyAlignment="1">
      <alignment horizontal="left"/>
    </xf>
    <xf numFmtId="168" fontId="23" fillId="5" borderId="0" xfId="11" applyNumberFormat="1" applyFont="1" applyFill="1" applyBorder="1"/>
    <xf numFmtId="0" fontId="23" fillId="5" borderId="0" xfId="11" applyFont="1" applyFill="1" applyBorder="1"/>
    <xf numFmtId="0" fontId="22" fillId="0" borderId="0" xfId="11" applyFont="1" applyFill="1" applyBorder="1"/>
    <xf numFmtId="0" fontId="30" fillId="0" borderId="0" xfId="11" applyFont="1" applyFill="1" applyBorder="1" applyAlignment="1">
      <alignment horizontal="left" indent="1"/>
    </xf>
    <xf numFmtId="168" fontId="10" fillId="0" borderId="0" xfId="11" applyNumberFormat="1" applyFont="1" applyBorder="1" applyAlignment="1">
      <alignment wrapText="1"/>
    </xf>
    <xf numFmtId="167" fontId="22" fillId="0" borderId="0" xfId="11" applyNumberFormat="1" applyFont="1" applyBorder="1"/>
    <xf numFmtId="0" fontId="23" fillId="5" borderId="16" xfId="11" applyFont="1" applyFill="1" applyBorder="1"/>
    <xf numFmtId="168" fontId="23" fillId="5" borderId="16" xfId="11" applyNumberFormat="1" applyFont="1" applyFill="1" applyBorder="1"/>
    <xf numFmtId="167" fontId="22" fillId="0" borderId="0" xfId="11" applyNumberFormat="1" applyFont="1"/>
    <xf numFmtId="0" fontId="23" fillId="0" borderId="0" xfId="11" applyFont="1" applyBorder="1"/>
    <xf numFmtId="0" fontId="22" fillId="6" borderId="0" xfId="11" applyFont="1" applyFill="1" applyBorder="1"/>
    <xf numFmtId="168" fontId="22" fillId="6" borderId="0" xfId="11" applyNumberFormat="1" applyFont="1" applyFill="1" applyBorder="1"/>
    <xf numFmtId="0" fontId="30" fillId="0" borderId="0" xfId="11" applyFont="1" applyBorder="1" applyAlignment="1">
      <alignment horizontal="left" indent="1"/>
    </xf>
    <xf numFmtId="168" fontId="30" fillId="0" borderId="0" xfId="11" applyNumberFormat="1" applyFont="1" applyBorder="1"/>
    <xf numFmtId="0" fontId="30" fillId="0" borderId="0" xfId="11" applyFont="1" applyBorder="1"/>
    <xf numFmtId="0" fontId="22" fillId="0" borderId="0" xfId="11" applyFont="1" applyBorder="1" applyAlignment="1">
      <alignment horizontal="left" indent="1"/>
    </xf>
    <xf numFmtId="0" fontId="23" fillId="0" borderId="17" xfId="11" applyFont="1" applyBorder="1"/>
    <xf numFmtId="0" fontId="22" fillId="0" borderId="18" xfId="11" applyFont="1" applyBorder="1"/>
    <xf numFmtId="0" fontId="23" fillId="0" borderId="19" xfId="11" applyFont="1" applyBorder="1"/>
    <xf numFmtId="0" fontId="23" fillId="0" borderId="20" xfId="11" applyFont="1" applyBorder="1"/>
    <xf numFmtId="168" fontId="22" fillId="0" borderId="21" xfId="11" applyNumberFormat="1" applyFont="1" applyBorder="1"/>
    <xf numFmtId="0" fontId="32" fillId="0" borderId="19" xfId="11" applyFont="1" applyBorder="1"/>
    <xf numFmtId="0" fontId="29" fillId="0" borderId="0" xfId="11" applyFont="1"/>
    <xf numFmtId="168" fontId="22" fillId="0" borderId="18" xfId="11" applyNumberFormat="1" applyFont="1" applyBorder="1"/>
    <xf numFmtId="0" fontId="23" fillId="0" borderId="22" xfId="11" applyFont="1" applyBorder="1"/>
    <xf numFmtId="168" fontId="22" fillId="0" borderId="23" xfId="11" applyNumberFormat="1" applyFont="1" applyBorder="1"/>
    <xf numFmtId="168" fontId="29" fillId="0" borderId="0" xfId="11" applyNumberFormat="1" applyFont="1"/>
    <xf numFmtId="0" fontId="33" fillId="0" borderId="0" xfId="11" applyFont="1"/>
    <xf numFmtId="169" fontId="22" fillId="0" borderId="0" xfId="11" applyNumberFormat="1" applyFont="1"/>
    <xf numFmtId="0" fontId="35" fillId="0" borderId="0" xfId="11" applyFont="1" applyBorder="1" applyAlignment="1">
      <alignment horizontal="right"/>
    </xf>
    <xf numFmtId="0" fontId="22" fillId="5" borderId="0" xfId="11" applyFont="1" applyFill="1" applyBorder="1"/>
    <xf numFmtId="0" fontId="35" fillId="0" borderId="0" xfId="11" applyFont="1" applyBorder="1"/>
    <xf numFmtId="0" fontId="23" fillId="0" borderId="0" xfId="11" applyFont="1" applyBorder="1" applyAlignment="1">
      <alignment wrapText="1"/>
    </xf>
    <xf numFmtId="167" fontId="22" fillId="6" borderId="0" xfId="11" applyNumberFormat="1" applyFont="1" applyFill="1" applyBorder="1"/>
    <xf numFmtId="167" fontId="30" fillId="0" borderId="0" xfId="11" applyNumberFormat="1" applyFont="1" applyBorder="1"/>
    <xf numFmtId="168" fontId="30" fillId="0" borderId="0" xfId="11" applyNumberFormat="1" applyFont="1" applyFill="1" applyBorder="1"/>
    <xf numFmtId="0" fontId="22" fillId="0" borderId="0" xfId="11" applyFont="1" applyFill="1"/>
    <xf numFmtId="0" fontId="22" fillId="0" borderId="0" xfId="1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xf numFmtId="0" fontId="4" fillId="0" borderId="0" xfId="0" applyFont="1" applyAlignment="1"/>
    <xf numFmtId="0" fontId="0" fillId="0" borderId="0" xfId="0" applyAlignment="1">
      <alignment wrapText="1"/>
    </xf>
    <xf numFmtId="170" fontId="0" fillId="0" borderId="0" xfId="12" applyNumberFormat="1" applyFont="1" applyAlignment="1">
      <alignment horizontal="right"/>
    </xf>
    <xf numFmtId="3" fontId="0" fillId="0" borderId="0" xfId="0" applyNumberFormat="1"/>
    <xf numFmtId="0" fontId="9" fillId="0" borderId="0" xfId="3" applyFont="1" applyFill="1" applyBorder="1" applyProtection="1">
      <alignment horizontal="right"/>
      <protection locked="0"/>
    </xf>
    <xf numFmtId="0" fontId="22" fillId="0" borderId="0" xfId="11" applyFont="1" applyAlignment="1">
      <alignment horizontal="right"/>
    </xf>
    <xf numFmtId="0" fontId="0" fillId="0" borderId="0" xfId="0" applyFont="1" applyAlignment="1">
      <alignment vertical="top" wrapText="1"/>
    </xf>
    <xf numFmtId="0" fontId="0" fillId="0" borderId="0" xfId="0" applyAlignment="1">
      <alignmen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0" xfId="0" applyAlignment="1">
      <alignment wrapText="1"/>
    </xf>
    <xf numFmtId="0" fontId="4" fillId="0" borderId="0" xfId="0" applyFont="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vertical="top" wrapText="1"/>
    </xf>
    <xf numFmtId="3" fontId="13" fillId="0" borderId="0" xfId="0" quotePrefix="1" applyNumberFormat="1" applyFont="1" applyBorder="1" applyAlignment="1" applyProtection="1">
      <alignment vertical="top" wrapText="1"/>
      <protection locked="0"/>
    </xf>
    <xf numFmtId="3" fontId="28" fillId="2" borderId="0" xfId="5" applyNumberFormat="1" applyFont="1" applyFill="1" applyBorder="1" applyAlignment="1" applyProtection="1">
      <alignment horizontal="left" wrapText="1"/>
      <protection locked="0"/>
    </xf>
    <xf numFmtId="0" fontId="22" fillId="0" borderId="0" xfId="11" applyFont="1" applyAlignment="1">
      <alignment horizontal="left" wrapText="1"/>
    </xf>
    <xf numFmtId="0" fontId="22" fillId="0" borderId="0" xfId="11" applyFont="1" applyAlignment="1">
      <alignment wrapText="1"/>
    </xf>
    <xf numFmtId="0" fontId="10" fillId="0" borderId="0" xfId="11" applyFont="1" applyBorder="1" applyAlignment="1">
      <alignment horizontal="left" wrapText="1"/>
    </xf>
    <xf numFmtId="0" fontId="22" fillId="0" borderId="0" xfId="11" applyFont="1" applyAlignment="1">
      <alignment horizontal="left" vertical="top" wrapText="1"/>
    </xf>
    <xf numFmtId="0" fontId="0" fillId="0" borderId="0" xfId="0" applyAlignment="1">
      <alignment horizontal="left" vertical="top" wrapText="1"/>
    </xf>
    <xf numFmtId="0" fontId="25" fillId="0" borderId="0" xfId="0" applyFont="1" applyAlignment="1">
      <alignment wrapText="1"/>
    </xf>
  </cellXfs>
  <cellStyles count="16">
    <cellStyle name="Comma" xfId="12" builtinId="3"/>
    <cellStyle name="Comma 2" xfId="14"/>
    <cellStyle name="Heading 1" xfId="1" builtinId="16"/>
    <cellStyle name="Normal" xfId="0" builtinId="0"/>
    <cellStyle name="Normal 2" xfId="11"/>
    <cellStyle name="Normal 3" xfId="13"/>
    <cellStyle name="Normal 8" xfId="15"/>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26.170442999999995</v>
          </cell>
          <cell r="D244">
            <v>21.038707999999996</v>
          </cell>
          <cell r="E244">
            <v>24.278630000000003</v>
          </cell>
          <cell r="F244">
            <v>23.513415999999999</v>
          </cell>
          <cell r="G244">
            <v>17.889495000000004</v>
          </cell>
          <cell r="H244">
            <v>24.039236127057492</v>
          </cell>
          <cell r="I244">
            <v>24.442416882528327</v>
          </cell>
          <cell r="J244">
            <v>24.798244923055908</v>
          </cell>
        </row>
        <row r="277">
          <cell r="C277">
            <v>-0.72399999999999998</v>
          </cell>
          <cell r="D277">
            <v>-0.65300000000000002</v>
          </cell>
          <cell r="E277">
            <v>-0.625</v>
          </cell>
          <cell r="F277">
            <v>-0.63900000000000001</v>
          </cell>
          <cell r="G277">
            <v>-0.69399999999999995</v>
          </cell>
          <cell r="H277" t="str">
            <v xml:space="preserve"> </v>
          </cell>
          <cell r="I277" t="str">
            <v xml:space="preserve"> </v>
          </cell>
          <cell r="J277" t="str">
            <v xml:space="preserve"> </v>
          </cell>
        </row>
      </sheetData>
      <sheetData sheetId="1"/>
      <sheetData sheetId="2"/>
      <sheetData sheetId="3"/>
      <sheetData sheetId="4">
        <row r="51">
          <cell r="H51">
            <v>-29</v>
          </cell>
          <cell r="I51">
            <v>0</v>
          </cell>
          <cell r="J51">
            <v>-78</v>
          </cell>
          <cell r="K51">
            <v>0</v>
          </cell>
          <cell r="L51">
            <v>0</v>
          </cell>
          <cell r="M51">
            <v>0</v>
          </cell>
          <cell r="N51">
            <v>0</v>
          </cell>
          <cell r="O51">
            <v>0</v>
          </cell>
        </row>
        <row r="56">
          <cell r="H56">
            <v>1312</v>
          </cell>
          <cell r="I56">
            <v>1361</v>
          </cell>
          <cell r="J56">
            <v>1507</v>
          </cell>
          <cell r="K56">
            <v>1916</v>
          </cell>
          <cell r="L56">
            <v>797.16120981122424</v>
          </cell>
          <cell r="M56">
            <v>821.41118647691781</v>
          </cell>
          <cell r="N56">
            <v>852.34756170928608</v>
          </cell>
          <cell r="O56">
            <v>884.0078692347679</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topLeftCell="A46" zoomScaleNormal="100" workbookViewId="0">
      <selection activeCell="A72" sqref="A72"/>
    </sheetView>
  </sheetViews>
  <sheetFormatPr defaultRowHeight="11.25" x14ac:dyDescent="0.2"/>
  <cols>
    <col min="1" max="1" width="66" bestFit="1" customWidth="1"/>
  </cols>
  <sheetData>
    <row r="1" spans="1:9" ht="15" x14ac:dyDescent="0.2">
      <c r="A1" s="1" t="s">
        <v>319</v>
      </c>
      <c r="B1" s="1"/>
      <c r="C1" s="1"/>
      <c r="D1" s="1"/>
      <c r="E1" s="1"/>
    </row>
    <row r="2" spans="1:9" ht="16.5" thickBot="1" x14ac:dyDescent="0.25">
      <c r="A2" s="2" t="s">
        <v>0</v>
      </c>
      <c r="B2" s="3"/>
      <c r="C2" s="4"/>
      <c r="D2" s="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ht="17.100000000000001" customHeight="1" x14ac:dyDescent="0.2">
      <c r="A6" s="11" t="s">
        <v>13</v>
      </c>
      <c r="B6" s="12"/>
      <c r="C6" s="12"/>
      <c r="D6" s="12"/>
      <c r="E6" s="12"/>
    </row>
    <row r="7" spans="1:9" ht="17.100000000000001" customHeight="1" x14ac:dyDescent="0.2">
      <c r="A7" s="13" t="s">
        <v>14</v>
      </c>
      <c r="B7" s="14"/>
      <c r="C7" s="14"/>
      <c r="D7" s="14"/>
      <c r="E7" s="14"/>
    </row>
    <row r="8" spans="1:9" ht="17.100000000000001" customHeight="1" x14ac:dyDescent="0.2">
      <c r="A8" s="15" t="s">
        <v>15</v>
      </c>
      <c r="B8" s="16">
        <v>309660</v>
      </c>
      <c r="C8" s="16">
        <v>308361</v>
      </c>
      <c r="D8" s="16">
        <v>307844</v>
      </c>
      <c r="E8" s="16">
        <v>306674</v>
      </c>
      <c r="F8" s="16">
        <v>303559</v>
      </c>
      <c r="G8" s="16">
        <v>305500</v>
      </c>
      <c r="H8" s="16">
        <v>307300</v>
      </c>
      <c r="I8" s="16">
        <v>308400</v>
      </c>
    </row>
    <row r="9" spans="1:9" ht="17.100000000000001" customHeight="1" x14ac:dyDescent="0.2">
      <c r="A9" s="15" t="s">
        <v>16</v>
      </c>
      <c r="B9" s="16">
        <v>21504</v>
      </c>
      <c r="C9" s="16">
        <v>22298</v>
      </c>
      <c r="D9" s="16">
        <v>17169</v>
      </c>
      <c r="E9" s="16">
        <v>18742</v>
      </c>
      <c r="F9" s="16">
        <v>25052</v>
      </c>
      <c r="G9" s="16">
        <v>22000</v>
      </c>
      <c r="H9" s="16">
        <v>22800</v>
      </c>
      <c r="I9" s="16">
        <v>23300</v>
      </c>
    </row>
    <row r="10" spans="1:9" ht="17.100000000000001" customHeight="1" x14ac:dyDescent="0.2">
      <c r="A10" s="18" t="s">
        <v>17</v>
      </c>
      <c r="B10" s="19">
        <v>331165</v>
      </c>
      <c r="C10" s="19">
        <v>330659</v>
      </c>
      <c r="D10" s="19">
        <v>325013</v>
      </c>
      <c r="E10" s="19">
        <v>325416</v>
      </c>
      <c r="F10" s="19">
        <v>328610</v>
      </c>
      <c r="G10" s="19">
        <v>327500</v>
      </c>
      <c r="H10" s="19">
        <v>330100</v>
      </c>
      <c r="I10" s="19">
        <v>331700</v>
      </c>
    </row>
    <row r="11" spans="1:9" ht="17.100000000000001" customHeight="1" x14ac:dyDescent="0.2">
      <c r="A11" s="13" t="s">
        <v>18</v>
      </c>
      <c r="B11" s="14"/>
      <c r="C11" s="14"/>
      <c r="D11" s="14"/>
      <c r="E11" s="14"/>
      <c r="F11" s="14"/>
      <c r="G11" s="14"/>
      <c r="H11" s="14"/>
      <c r="I11" s="14"/>
    </row>
    <row r="12" spans="1:9" ht="17.100000000000001" customHeight="1" x14ac:dyDescent="0.2">
      <c r="A12" s="15" t="s">
        <v>19</v>
      </c>
      <c r="B12" s="16">
        <v>183088</v>
      </c>
      <c r="C12" s="16">
        <v>179599</v>
      </c>
      <c r="D12" s="16">
        <v>184185</v>
      </c>
      <c r="E12" s="16">
        <v>187585</v>
      </c>
      <c r="F12" s="16">
        <v>189297</v>
      </c>
      <c r="G12" s="16">
        <v>193828</v>
      </c>
      <c r="H12" s="16">
        <v>193790</v>
      </c>
      <c r="I12" s="16">
        <v>197194</v>
      </c>
    </row>
    <row r="13" spans="1:9" ht="17.100000000000001" customHeight="1" x14ac:dyDescent="0.2">
      <c r="A13" s="20" t="s">
        <v>20</v>
      </c>
      <c r="B13" s="16">
        <v>29761</v>
      </c>
      <c r="C13" s="16">
        <v>29394</v>
      </c>
      <c r="D13" s="16">
        <v>29187</v>
      </c>
      <c r="E13" s="16">
        <v>28482</v>
      </c>
      <c r="F13" s="16">
        <v>27393</v>
      </c>
      <c r="G13" s="16">
        <v>26761</v>
      </c>
      <c r="H13" s="16">
        <v>26488</v>
      </c>
      <c r="I13" s="16">
        <v>26171</v>
      </c>
    </row>
    <row r="14" spans="1:9" ht="17.100000000000001" customHeight="1" x14ac:dyDescent="0.2">
      <c r="A14" s="20" t="s">
        <v>410</v>
      </c>
      <c r="B14" s="16">
        <v>4958</v>
      </c>
      <c r="C14" s="16">
        <v>5441</v>
      </c>
      <c r="D14" s="16">
        <v>9605</v>
      </c>
      <c r="E14" s="16">
        <v>11410</v>
      </c>
      <c r="F14" s="16">
        <v>8554</v>
      </c>
      <c r="G14" s="16">
        <v>24363</v>
      </c>
      <c r="H14" s="16">
        <v>21715</v>
      </c>
      <c r="I14" s="16">
        <v>21956</v>
      </c>
    </row>
    <row r="15" spans="1:9" ht="17.100000000000001" customHeight="1" x14ac:dyDescent="0.2">
      <c r="A15" s="15" t="s">
        <v>21</v>
      </c>
      <c r="B15" s="16">
        <v>727</v>
      </c>
      <c r="C15" s="16">
        <v>1209</v>
      </c>
      <c r="D15" s="16">
        <v>1440</v>
      </c>
      <c r="E15" s="16">
        <v>904</v>
      </c>
      <c r="F15" s="16">
        <v>1274</v>
      </c>
      <c r="G15" s="16">
        <v>1145</v>
      </c>
      <c r="H15" s="16">
        <v>1050</v>
      </c>
      <c r="I15" s="16">
        <v>1050</v>
      </c>
    </row>
    <row r="16" spans="1:9" ht="17.100000000000001" customHeight="1" x14ac:dyDescent="0.2">
      <c r="A16" s="15" t="s">
        <v>322</v>
      </c>
      <c r="B16" s="16">
        <v>3271</v>
      </c>
      <c r="C16" s="16">
        <v>3204</v>
      </c>
      <c r="D16" s="16">
        <v>3533</v>
      </c>
      <c r="E16" s="16">
        <v>3531</v>
      </c>
      <c r="F16" s="16">
        <v>3669</v>
      </c>
      <c r="G16" s="16">
        <v>3812</v>
      </c>
      <c r="H16" s="16">
        <v>3662</v>
      </c>
      <c r="I16" s="16">
        <v>3604</v>
      </c>
    </row>
    <row r="17" spans="1:9" ht="17.100000000000001" customHeight="1" x14ac:dyDescent="0.2">
      <c r="A17" s="15" t="s">
        <v>22</v>
      </c>
      <c r="B17" s="16">
        <v>-763</v>
      </c>
      <c r="C17" s="16">
        <v>-1096</v>
      </c>
      <c r="D17" s="16">
        <v>-1579</v>
      </c>
      <c r="E17" s="16">
        <v>-1683</v>
      </c>
      <c r="F17" s="16">
        <v>-1968</v>
      </c>
      <c r="G17" s="16">
        <v>-3055</v>
      </c>
      <c r="H17" s="16">
        <v>-3883</v>
      </c>
      <c r="I17" s="16">
        <v>-5361</v>
      </c>
    </row>
    <row r="18" spans="1:9" ht="17.100000000000001" customHeight="1" x14ac:dyDescent="0.2">
      <c r="A18" s="15" t="s">
        <v>23</v>
      </c>
      <c r="B18" s="16">
        <v>53273</v>
      </c>
      <c r="C18" s="16">
        <v>43888</v>
      </c>
      <c r="D18" s="16">
        <v>61615</v>
      </c>
      <c r="E18" s="16">
        <v>185900</v>
      </c>
      <c r="F18" s="16">
        <v>63820</v>
      </c>
      <c r="G18" s="16">
        <v>71071</v>
      </c>
      <c r="H18" s="16">
        <v>64192</v>
      </c>
      <c r="I18" s="16">
        <v>66848</v>
      </c>
    </row>
    <row r="19" spans="1:9" ht="17.100000000000001" customHeight="1" x14ac:dyDescent="0.2">
      <c r="A19" s="15" t="s">
        <v>24</v>
      </c>
      <c r="B19" s="16">
        <v>-18384</v>
      </c>
      <c r="C19" s="16">
        <v>8380</v>
      </c>
      <c r="D19" s="16">
        <v>-48669</v>
      </c>
      <c r="E19" s="16">
        <v>-12492</v>
      </c>
      <c r="F19" s="16">
        <v>-24832</v>
      </c>
      <c r="G19" s="16">
        <v>-184</v>
      </c>
      <c r="H19" s="16">
        <v>-84</v>
      </c>
      <c r="I19" s="16">
        <v>-84</v>
      </c>
    </row>
    <row r="20" spans="1:9" ht="17.100000000000001" customHeight="1" x14ac:dyDescent="0.2">
      <c r="A20" s="15" t="s">
        <v>25</v>
      </c>
      <c r="B20" s="16">
        <v>4140</v>
      </c>
      <c r="C20" s="16">
        <v>13180</v>
      </c>
      <c r="D20" s="16">
        <v>14987</v>
      </c>
      <c r="E20" s="16">
        <v>14228</v>
      </c>
      <c r="F20" s="16">
        <v>25546</v>
      </c>
      <c r="G20" s="16">
        <v>37310</v>
      </c>
      <c r="H20" s="16">
        <v>34708</v>
      </c>
      <c r="I20" s="16">
        <v>38075</v>
      </c>
    </row>
    <row r="21" spans="1:9" ht="17.100000000000001" customHeight="1" x14ac:dyDescent="0.2">
      <c r="A21" s="18" t="s">
        <v>26</v>
      </c>
      <c r="B21" s="19">
        <v>260070</v>
      </c>
      <c r="C21" s="19">
        <v>283199</v>
      </c>
      <c r="D21" s="19">
        <v>254303</v>
      </c>
      <c r="E21" s="19">
        <v>417863</v>
      </c>
      <c r="F21" s="19">
        <v>292753</v>
      </c>
      <c r="G21" s="19">
        <v>355052</v>
      </c>
      <c r="H21" s="19">
        <v>341638</v>
      </c>
      <c r="I21" s="19">
        <v>349454</v>
      </c>
    </row>
    <row r="22" spans="1:9" ht="17.100000000000001" customHeight="1" x14ac:dyDescent="0.2">
      <c r="A22" s="13" t="s">
        <v>27</v>
      </c>
      <c r="B22" s="21"/>
      <c r="C22" s="21"/>
      <c r="D22" s="21"/>
      <c r="E22" s="21"/>
      <c r="F22" s="21"/>
      <c r="G22" s="21"/>
      <c r="H22" s="21"/>
      <c r="I22" s="21"/>
    </row>
    <row r="23" spans="1:9" ht="17.100000000000001" customHeight="1" x14ac:dyDescent="0.2">
      <c r="A23" s="22" t="s">
        <v>28</v>
      </c>
      <c r="B23" s="16">
        <v>11529</v>
      </c>
      <c r="C23" s="16">
        <v>11879</v>
      </c>
      <c r="D23" s="16">
        <v>11658</v>
      </c>
      <c r="E23" s="16">
        <v>11253</v>
      </c>
      <c r="F23" s="16">
        <v>9160</v>
      </c>
      <c r="G23" s="16">
        <v>12226</v>
      </c>
      <c r="H23" s="16">
        <v>13267</v>
      </c>
      <c r="I23" s="16">
        <v>13368</v>
      </c>
    </row>
    <row r="24" spans="1:9" ht="17.100000000000001" customHeight="1" x14ac:dyDescent="0.2">
      <c r="A24" s="22" t="s">
        <v>29</v>
      </c>
      <c r="B24" s="16">
        <v>23442</v>
      </c>
      <c r="C24" s="16">
        <v>23187</v>
      </c>
      <c r="D24" s="16">
        <v>25559</v>
      </c>
      <c r="E24" s="16">
        <v>30783</v>
      </c>
      <c r="F24" s="16">
        <v>34249</v>
      </c>
      <c r="G24" s="16">
        <v>35743</v>
      </c>
      <c r="H24" s="16">
        <v>36812</v>
      </c>
      <c r="I24" s="16">
        <v>36649</v>
      </c>
    </row>
    <row r="25" spans="1:9" ht="17.100000000000001" customHeight="1" x14ac:dyDescent="0.2">
      <c r="A25" s="15" t="s">
        <v>30</v>
      </c>
      <c r="B25" s="16">
        <v>48982</v>
      </c>
      <c r="C25" s="16">
        <v>48796</v>
      </c>
      <c r="D25" s="16">
        <v>45369</v>
      </c>
      <c r="E25" s="16">
        <v>45125</v>
      </c>
      <c r="F25" s="16">
        <v>48380</v>
      </c>
      <c r="G25" s="16">
        <v>55779</v>
      </c>
      <c r="H25" s="16">
        <v>52281</v>
      </c>
      <c r="I25" s="16">
        <v>52193</v>
      </c>
    </row>
    <row r="26" spans="1:9" ht="17.100000000000001" customHeight="1" x14ac:dyDescent="0.2">
      <c r="A26" s="15" t="s">
        <v>326</v>
      </c>
      <c r="B26" s="16">
        <v>-18717</v>
      </c>
      <c r="C26" s="16">
        <v>-30946</v>
      </c>
      <c r="D26" s="16">
        <v>14356</v>
      </c>
      <c r="E26" s="16">
        <v>-148121</v>
      </c>
      <c r="F26" s="16">
        <v>-21723</v>
      </c>
      <c r="G26" s="16">
        <v>-66795</v>
      </c>
      <c r="H26" s="16">
        <v>-43260</v>
      </c>
      <c r="I26" s="16">
        <v>-44117</v>
      </c>
    </row>
    <row r="27" spans="1:9" ht="17.100000000000001" customHeight="1" thickBot="1" x14ac:dyDescent="0.25">
      <c r="A27" s="23" t="s">
        <v>31</v>
      </c>
      <c r="B27" s="24">
        <v>65236</v>
      </c>
      <c r="C27" s="24">
        <v>52916</v>
      </c>
      <c r="D27" s="24">
        <v>96942</v>
      </c>
      <c r="E27" s="24">
        <v>-60960</v>
      </c>
      <c r="F27" s="24">
        <v>70066</v>
      </c>
      <c r="G27" s="24">
        <v>36953</v>
      </c>
      <c r="H27" s="24">
        <v>59101</v>
      </c>
      <c r="I27" s="24">
        <v>58092</v>
      </c>
    </row>
    <row r="28" spans="1:9" ht="17.100000000000001" customHeight="1" thickBot="1" x14ac:dyDescent="0.25">
      <c r="A28" s="25" t="s">
        <v>32</v>
      </c>
      <c r="B28" s="24">
        <v>325305</v>
      </c>
      <c r="C28" s="24">
        <v>336115</v>
      </c>
      <c r="D28" s="24">
        <v>351245</v>
      </c>
      <c r="E28" s="24">
        <v>356903</v>
      </c>
      <c r="F28" s="24">
        <v>362819</v>
      </c>
      <c r="G28" s="24">
        <v>392005</v>
      </c>
      <c r="H28" s="24">
        <v>400739</v>
      </c>
      <c r="I28" s="24">
        <v>407546</v>
      </c>
    </row>
    <row r="29" spans="1:9" ht="17.100000000000001" customHeight="1" thickBot="1" x14ac:dyDescent="0.25">
      <c r="A29" s="18" t="s">
        <v>33</v>
      </c>
      <c r="B29" s="24">
        <v>656470</v>
      </c>
      <c r="C29" s="24">
        <v>666774</v>
      </c>
      <c r="D29" s="24">
        <v>676258</v>
      </c>
      <c r="E29" s="24">
        <v>682319</v>
      </c>
      <c r="F29" s="24">
        <v>691429</v>
      </c>
      <c r="G29" s="24">
        <v>719500</v>
      </c>
      <c r="H29" s="24">
        <v>730900</v>
      </c>
      <c r="I29" s="24">
        <v>739200</v>
      </c>
    </row>
    <row r="30" spans="1:9" ht="17.100000000000001" customHeight="1" x14ac:dyDescent="0.2">
      <c r="A30" s="26" t="s">
        <v>34</v>
      </c>
      <c r="B30" s="27"/>
      <c r="C30" s="27"/>
      <c r="D30" s="27"/>
      <c r="E30" s="27"/>
      <c r="F30" s="27"/>
      <c r="G30" s="27"/>
      <c r="H30" s="27"/>
      <c r="I30" s="27"/>
    </row>
    <row r="31" spans="1:9" ht="17.100000000000001" customHeight="1" x14ac:dyDescent="0.2">
      <c r="A31" s="13" t="s">
        <v>35</v>
      </c>
      <c r="B31" s="14"/>
      <c r="C31" s="14"/>
      <c r="D31" s="14"/>
      <c r="E31" s="14"/>
      <c r="F31" s="14"/>
      <c r="G31" s="14"/>
      <c r="H31" s="14"/>
      <c r="I31" s="14"/>
    </row>
    <row r="32" spans="1:9" ht="17.100000000000001" customHeight="1" x14ac:dyDescent="0.2">
      <c r="A32" s="18" t="s">
        <v>36</v>
      </c>
      <c r="B32" s="19">
        <v>46367</v>
      </c>
      <c r="C32" s="19">
        <v>49742</v>
      </c>
      <c r="D32" s="19">
        <v>53195</v>
      </c>
      <c r="E32" s="19">
        <v>48602</v>
      </c>
      <c r="F32" s="19">
        <v>51866</v>
      </c>
      <c r="G32" s="19">
        <v>56100</v>
      </c>
      <c r="H32" s="19">
        <v>58600</v>
      </c>
      <c r="I32" s="19">
        <v>61800</v>
      </c>
    </row>
    <row r="33" spans="1:9" ht="17.100000000000001" customHeight="1" x14ac:dyDescent="0.2">
      <c r="A33" s="13" t="s">
        <v>37</v>
      </c>
      <c r="B33" s="17"/>
      <c r="C33" s="17"/>
      <c r="D33" s="17"/>
      <c r="E33" s="17"/>
      <c r="F33" s="17"/>
      <c r="G33" s="17"/>
      <c r="H33" s="17"/>
      <c r="I33" s="17"/>
    </row>
    <row r="34" spans="1:9" ht="17.100000000000001" customHeight="1" x14ac:dyDescent="0.2">
      <c r="A34" s="15" t="s">
        <v>21</v>
      </c>
      <c r="B34" s="16">
        <v>513</v>
      </c>
      <c r="C34" s="16">
        <v>492</v>
      </c>
      <c r="D34" s="16">
        <v>584</v>
      </c>
      <c r="E34" s="16">
        <v>407</v>
      </c>
      <c r="F34" s="16">
        <v>434</v>
      </c>
      <c r="G34" s="16">
        <v>496</v>
      </c>
      <c r="H34" s="16">
        <v>407</v>
      </c>
      <c r="I34" s="16">
        <v>407</v>
      </c>
    </row>
    <row r="35" spans="1:9" ht="17.100000000000001" customHeight="1" x14ac:dyDescent="0.2">
      <c r="A35" s="15" t="s">
        <v>322</v>
      </c>
      <c r="B35" s="16">
        <v>121</v>
      </c>
      <c r="C35" s="16">
        <v>83</v>
      </c>
      <c r="D35" s="16">
        <v>111</v>
      </c>
      <c r="E35" s="16">
        <v>130</v>
      </c>
      <c r="F35" s="16">
        <v>124</v>
      </c>
      <c r="G35" s="16">
        <v>153</v>
      </c>
      <c r="H35" s="16">
        <v>197</v>
      </c>
      <c r="I35" s="16">
        <v>170</v>
      </c>
    </row>
    <row r="36" spans="1:9" ht="17.100000000000001" customHeight="1" x14ac:dyDescent="0.2">
      <c r="A36" s="15" t="s">
        <v>22</v>
      </c>
      <c r="B36" s="16">
        <v>6858</v>
      </c>
      <c r="C36" s="16">
        <v>9291</v>
      </c>
      <c r="D36" s="16">
        <v>11477</v>
      </c>
      <c r="E36" s="16">
        <v>12597</v>
      </c>
      <c r="F36" s="16">
        <v>14629</v>
      </c>
      <c r="G36" s="16">
        <v>16761</v>
      </c>
      <c r="H36" s="16">
        <v>19887</v>
      </c>
      <c r="I36" s="16">
        <v>22924</v>
      </c>
    </row>
    <row r="37" spans="1:9" ht="17.100000000000001" customHeight="1" x14ac:dyDescent="0.2">
      <c r="A37" s="15" t="s">
        <v>24</v>
      </c>
      <c r="B37" s="16">
        <v>-3601</v>
      </c>
      <c r="C37" s="16">
        <v>-4938</v>
      </c>
      <c r="D37" s="16">
        <v>-3030</v>
      </c>
      <c r="E37" s="16">
        <v>-11315</v>
      </c>
      <c r="F37" s="16">
        <v>-3514</v>
      </c>
      <c r="G37" s="16">
        <v>30</v>
      </c>
      <c r="H37" s="16" t="s">
        <v>315</v>
      </c>
      <c r="I37" s="16" t="s">
        <v>315</v>
      </c>
    </row>
    <row r="38" spans="1:9" ht="17.100000000000001" customHeight="1" x14ac:dyDescent="0.2">
      <c r="A38" s="28" t="s">
        <v>25</v>
      </c>
      <c r="B38" s="16">
        <v>-282</v>
      </c>
      <c r="C38" s="16">
        <v>-11118</v>
      </c>
      <c r="D38" s="16">
        <v>-4118</v>
      </c>
      <c r="E38" s="16">
        <v>-11076</v>
      </c>
      <c r="F38" s="16">
        <v>-8307</v>
      </c>
      <c r="G38" s="16">
        <v>-4036</v>
      </c>
      <c r="H38" s="16">
        <v>7327</v>
      </c>
      <c r="I38" s="16">
        <v>7970</v>
      </c>
    </row>
    <row r="39" spans="1:9" ht="17.100000000000001" customHeight="1" x14ac:dyDescent="0.2">
      <c r="A39" s="18" t="s">
        <v>38</v>
      </c>
      <c r="B39" s="19">
        <v>3610</v>
      </c>
      <c r="C39" s="19">
        <v>-6189</v>
      </c>
      <c r="D39" s="19">
        <v>5024</v>
      </c>
      <c r="E39" s="19">
        <v>-9257</v>
      </c>
      <c r="F39" s="19">
        <v>3365</v>
      </c>
      <c r="G39" s="19">
        <v>13404</v>
      </c>
      <c r="H39" s="19">
        <v>27818</v>
      </c>
      <c r="I39" s="19">
        <v>31472</v>
      </c>
    </row>
    <row r="40" spans="1:9" ht="17.100000000000001" customHeight="1" x14ac:dyDescent="0.2">
      <c r="A40" s="13" t="s">
        <v>39</v>
      </c>
      <c r="B40" s="17"/>
      <c r="C40" s="17"/>
      <c r="D40" s="17"/>
      <c r="E40" s="17"/>
      <c r="F40" s="17"/>
      <c r="G40" s="17"/>
      <c r="H40" s="17"/>
      <c r="I40" s="17"/>
    </row>
    <row r="41" spans="1:9" ht="17.100000000000001" customHeight="1" x14ac:dyDescent="0.2">
      <c r="A41" s="15" t="s">
        <v>29</v>
      </c>
      <c r="B41" s="16">
        <v>5949</v>
      </c>
      <c r="C41" s="16">
        <v>6787</v>
      </c>
      <c r="D41" s="16">
        <v>6559</v>
      </c>
      <c r="E41" s="16">
        <v>8099</v>
      </c>
      <c r="F41" s="16">
        <v>8142</v>
      </c>
      <c r="G41" s="16">
        <v>7223</v>
      </c>
      <c r="H41" s="16">
        <v>6410</v>
      </c>
      <c r="I41" s="16">
        <v>5828</v>
      </c>
    </row>
    <row r="42" spans="1:9" ht="17.100000000000001" customHeight="1" x14ac:dyDescent="0.2">
      <c r="A42" s="22" t="s">
        <v>40</v>
      </c>
      <c r="B42" s="16">
        <v>14709</v>
      </c>
      <c r="C42" s="16">
        <v>15926</v>
      </c>
      <c r="D42" s="16">
        <v>17512</v>
      </c>
      <c r="E42" s="16">
        <v>14161</v>
      </c>
      <c r="F42" s="16">
        <v>16977</v>
      </c>
      <c r="G42" s="16">
        <v>18175</v>
      </c>
      <c r="H42" s="16">
        <v>18950</v>
      </c>
      <c r="I42" s="16">
        <v>18020</v>
      </c>
    </row>
    <row r="43" spans="1:9" ht="17.100000000000001" customHeight="1" x14ac:dyDescent="0.2">
      <c r="A43" s="15" t="s">
        <v>326</v>
      </c>
      <c r="B43" s="16">
        <v>4888</v>
      </c>
      <c r="C43" s="16">
        <v>3846</v>
      </c>
      <c r="D43" s="16">
        <v>-6561</v>
      </c>
      <c r="E43" s="16">
        <v>9992</v>
      </c>
      <c r="F43" s="16">
        <v>-1203</v>
      </c>
      <c r="G43" s="16">
        <v>-11982</v>
      </c>
      <c r="H43" s="16">
        <v>-25464</v>
      </c>
      <c r="I43" s="16">
        <v>-28389</v>
      </c>
    </row>
    <row r="44" spans="1:9" ht="17.100000000000001" customHeight="1" thickBot="1" x14ac:dyDescent="0.25">
      <c r="A44" s="23" t="s">
        <v>41</v>
      </c>
      <c r="B44" s="24">
        <v>25546</v>
      </c>
      <c r="C44" s="24">
        <v>26559</v>
      </c>
      <c r="D44" s="24">
        <v>17511</v>
      </c>
      <c r="E44" s="24">
        <v>32252</v>
      </c>
      <c r="F44" s="24">
        <v>23916</v>
      </c>
      <c r="G44" s="24">
        <v>13415</v>
      </c>
      <c r="H44" s="24">
        <v>-104</v>
      </c>
      <c r="I44" s="24">
        <v>-4540</v>
      </c>
    </row>
    <row r="45" spans="1:9" ht="17.100000000000001" customHeight="1" thickBot="1" x14ac:dyDescent="0.25">
      <c r="A45" s="23" t="s">
        <v>42</v>
      </c>
      <c r="B45" s="24">
        <v>29156</v>
      </c>
      <c r="C45" s="24">
        <v>20370</v>
      </c>
      <c r="D45" s="24">
        <v>22535</v>
      </c>
      <c r="E45" s="24">
        <v>22995</v>
      </c>
      <c r="F45" s="24">
        <v>27281</v>
      </c>
      <c r="G45" s="24">
        <v>26820</v>
      </c>
      <c r="H45" s="24">
        <v>27714</v>
      </c>
      <c r="I45" s="24">
        <v>26932</v>
      </c>
    </row>
    <row r="46" spans="1:9" ht="17.100000000000001" customHeight="1" thickBot="1" x14ac:dyDescent="0.25">
      <c r="A46" s="18" t="s">
        <v>327</v>
      </c>
      <c r="B46" s="24">
        <v>75523</v>
      </c>
      <c r="C46" s="24">
        <v>70112</v>
      </c>
      <c r="D46" s="24">
        <v>75730</v>
      </c>
      <c r="E46" s="24">
        <v>71597</v>
      </c>
      <c r="F46" s="24">
        <v>79147</v>
      </c>
      <c r="G46" s="24">
        <v>82900</v>
      </c>
      <c r="H46" s="24">
        <v>86300</v>
      </c>
      <c r="I46" s="24">
        <v>88700</v>
      </c>
    </row>
    <row r="47" spans="1:9" ht="17.100000000000001" customHeight="1" x14ac:dyDescent="0.2">
      <c r="A47" s="29" t="s">
        <v>44</v>
      </c>
      <c r="B47" s="16">
        <v>36405</v>
      </c>
      <c r="C47" s="16">
        <v>37801</v>
      </c>
      <c r="D47" s="16">
        <v>38782</v>
      </c>
      <c r="E47" s="16">
        <v>39970</v>
      </c>
      <c r="F47" s="16">
        <v>41001</v>
      </c>
      <c r="G47" s="16">
        <v>42818</v>
      </c>
      <c r="H47" s="16">
        <v>44371</v>
      </c>
      <c r="I47" s="16">
        <v>46031</v>
      </c>
    </row>
    <row r="48" spans="1:9" ht="17.100000000000001" customHeight="1" thickBot="1" x14ac:dyDescent="0.25">
      <c r="A48" s="23" t="s">
        <v>328</v>
      </c>
      <c r="B48" s="24">
        <v>39118</v>
      </c>
      <c r="C48" s="24">
        <v>32311</v>
      </c>
      <c r="D48" s="24">
        <v>36948</v>
      </c>
      <c r="E48" s="24">
        <v>31627</v>
      </c>
      <c r="F48" s="24">
        <v>38146</v>
      </c>
      <c r="G48" s="24">
        <v>40100</v>
      </c>
      <c r="H48" s="24">
        <v>41900</v>
      </c>
      <c r="I48" s="24">
        <v>42700</v>
      </c>
    </row>
    <row r="49" spans="1:9" ht="17.100000000000001" customHeight="1" x14ac:dyDescent="0.2">
      <c r="A49" s="30" t="s">
        <v>329</v>
      </c>
      <c r="B49" s="19">
        <v>731993</v>
      </c>
      <c r="C49" s="19">
        <v>736886</v>
      </c>
      <c r="D49" s="19">
        <v>751988</v>
      </c>
      <c r="E49" s="19">
        <v>753916</v>
      </c>
      <c r="F49" s="19">
        <v>770576</v>
      </c>
      <c r="G49" s="19">
        <v>802400</v>
      </c>
      <c r="H49" s="19">
        <v>817200</v>
      </c>
      <c r="I49" s="19">
        <v>827900</v>
      </c>
    </row>
    <row r="50" spans="1:9" ht="17.100000000000001" customHeight="1" x14ac:dyDescent="0.2">
      <c r="A50" s="29" t="s">
        <v>46</v>
      </c>
      <c r="B50" s="17"/>
      <c r="C50" s="17"/>
      <c r="D50" s="17"/>
      <c r="E50" s="17"/>
      <c r="F50" s="17"/>
      <c r="G50" s="17"/>
      <c r="H50" s="17"/>
      <c r="I50" s="17"/>
    </row>
    <row r="51" spans="1:9" ht="17.100000000000001" customHeight="1" x14ac:dyDescent="0.2">
      <c r="A51" s="15" t="s">
        <v>330</v>
      </c>
      <c r="B51" s="16">
        <v>356028</v>
      </c>
      <c r="C51" s="16">
        <v>358104</v>
      </c>
      <c r="D51" s="16">
        <v>361039</v>
      </c>
      <c r="E51" s="16">
        <v>355276</v>
      </c>
      <c r="F51" s="16">
        <v>355425</v>
      </c>
      <c r="G51" s="16">
        <v>361600</v>
      </c>
      <c r="H51" s="16">
        <v>365900</v>
      </c>
      <c r="I51" s="16">
        <v>370100</v>
      </c>
    </row>
    <row r="52" spans="1:9" ht="17.100000000000001" customHeight="1" x14ac:dyDescent="0.2">
      <c r="A52" s="15" t="s">
        <v>47</v>
      </c>
      <c r="B52" s="16">
        <v>263679</v>
      </c>
      <c r="C52" s="16">
        <v>277009</v>
      </c>
      <c r="D52" s="16">
        <v>259327</v>
      </c>
      <c r="E52" s="16">
        <v>408606</v>
      </c>
      <c r="F52" s="16">
        <v>296118</v>
      </c>
      <c r="G52" s="16">
        <v>368456</v>
      </c>
      <c r="H52" s="16">
        <v>369456</v>
      </c>
      <c r="I52" s="16">
        <v>380926</v>
      </c>
    </row>
    <row r="53" spans="1:9" ht="17.100000000000001" customHeight="1" thickBot="1" x14ac:dyDescent="0.25">
      <c r="A53" s="31" t="s">
        <v>48</v>
      </c>
      <c r="B53" s="32">
        <v>112286</v>
      </c>
      <c r="C53" s="32">
        <v>101773</v>
      </c>
      <c r="D53" s="32">
        <v>131622</v>
      </c>
      <c r="E53" s="32">
        <v>-9966</v>
      </c>
      <c r="F53" s="32">
        <v>119034</v>
      </c>
      <c r="G53" s="32">
        <v>72339</v>
      </c>
      <c r="H53" s="32">
        <v>81793</v>
      </c>
      <c r="I53" s="32">
        <v>76851</v>
      </c>
    </row>
    <row r="55" spans="1:9" ht="24.75" customHeight="1" x14ac:dyDescent="0.2">
      <c r="A55" s="143" t="s">
        <v>320</v>
      </c>
      <c r="B55" s="143"/>
      <c r="C55" s="143"/>
      <c r="D55" s="143"/>
      <c r="E55" s="143"/>
      <c r="F55" s="143"/>
      <c r="G55" s="143"/>
      <c r="H55" s="143"/>
      <c r="I55" s="143"/>
    </row>
    <row r="56" spans="1:9" ht="14.25" customHeight="1" x14ac:dyDescent="0.2">
      <c r="A56" s="142" t="s">
        <v>323</v>
      </c>
      <c r="B56" s="143"/>
      <c r="C56" s="143"/>
      <c r="D56" s="143"/>
      <c r="E56" s="143"/>
      <c r="F56" s="143"/>
      <c r="G56" s="143"/>
      <c r="H56" s="143"/>
      <c r="I56" s="143"/>
    </row>
    <row r="57" spans="1:9" ht="13.5" customHeight="1" x14ac:dyDescent="0.2">
      <c r="A57" s="142" t="s">
        <v>324</v>
      </c>
      <c r="B57" s="143"/>
      <c r="C57" s="143"/>
      <c r="D57" s="143"/>
      <c r="E57" s="143"/>
      <c r="F57" s="143"/>
      <c r="G57" s="143"/>
      <c r="H57" s="143"/>
      <c r="I57" s="143"/>
    </row>
    <row r="58" spans="1:9" ht="18.75" customHeight="1" x14ac:dyDescent="0.2">
      <c r="A58" s="142" t="s">
        <v>325</v>
      </c>
      <c r="B58" s="143"/>
      <c r="C58" s="143"/>
      <c r="D58" s="143"/>
      <c r="E58" s="143"/>
      <c r="F58" s="143"/>
      <c r="G58" s="143"/>
      <c r="H58" s="143"/>
      <c r="I58" s="143"/>
    </row>
    <row r="59" spans="1:9" ht="26.25" customHeight="1" x14ac:dyDescent="0.2">
      <c r="A59" s="142" t="s">
        <v>411</v>
      </c>
      <c r="B59" s="143"/>
      <c r="C59" s="143"/>
      <c r="D59" s="143"/>
      <c r="E59" s="143"/>
      <c r="F59" s="143"/>
      <c r="G59" s="143"/>
      <c r="H59" s="143"/>
      <c r="I59" s="143"/>
    </row>
  </sheetData>
  <mergeCells count="6">
    <mergeCell ref="A59:I59"/>
    <mergeCell ref="A58:I58"/>
    <mergeCell ref="B3:F3"/>
    <mergeCell ref="A55:I55"/>
    <mergeCell ref="A56:I56"/>
    <mergeCell ref="A57:I57"/>
  </mergeCells>
  <pageMargins left="0" right="0" top="0" bottom="0"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opLeftCell="A19" workbookViewId="0">
      <selection activeCell="A33" sqref="A33"/>
    </sheetView>
  </sheetViews>
  <sheetFormatPr defaultRowHeight="11.25" x14ac:dyDescent="0.2"/>
  <cols>
    <col min="1" max="1" width="47.1640625" customWidth="1"/>
  </cols>
  <sheetData>
    <row r="1" spans="1:9" ht="16.5" x14ac:dyDescent="0.2">
      <c r="A1" s="33" t="s">
        <v>374</v>
      </c>
      <c r="B1" s="33"/>
      <c r="C1" s="33"/>
      <c r="D1" s="34"/>
      <c r="E1" s="34"/>
    </row>
    <row r="2" spans="1:9" ht="16.5" thickBot="1" x14ac:dyDescent="0.25">
      <c r="A2" s="2" t="s">
        <v>0</v>
      </c>
      <c r="B2" s="53"/>
      <c r="C2" s="53"/>
      <c r="E2" s="5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x14ac:dyDescent="0.2">
      <c r="A6" s="36" t="s">
        <v>93</v>
      </c>
      <c r="B6" s="54"/>
      <c r="C6" s="54"/>
      <c r="D6" s="38"/>
      <c r="E6" s="38"/>
    </row>
    <row r="7" spans="1:9" ht="17.100000000000001" customHeight="1" x14ac:dyDescent="0.2">
      <c r="A7" s="39" t="s">
        <v>52</v>
      </c>
      <c r="B7" s="16">
        <v>34259</v>
      </c>
      <c r="C7" s="16">
        <v>34540</v>
      </c>
      <c r="D7" s="16">
        <v>34368</v>
      </c>
      <c r="E7" s="16">
        <v>35099</v>
      </c>
      <c r="F7" s="16">
        <v>35228</v>
      </c>
      <c r="G7" s="16">
        <v>36065</v>
      </c>
      <c r="H7" s="16">
        <v>36946</v>
      </c>
      <c r="I7" s="16">
        <v>37946</v>
      </c>
    </row>
    <row r="8" spans="1:9" ht="17.100000000000001" customHeight="1" x14ac:dyDescent="0.2">
      <c r="A8" s="39" t="s">
        <v>53</v>
      </c>
      <c r="B8" s="16">
        <v>2032</v>
      </c>
      <c r="C8" s="16">
        <v>2062</v>
      </c>
      <c r="D8" s="16">
        <v>2156</v>
      </c>
      <c r="E8" s="16">
        <v>2343</v>
      </c>
      <c r="F8" s="16">
        <v>2524</v>
      </c>
      <c r="G8" s="16">
        <v>2656</v>
      </c>
      <c r="H8" s="16">
        <v>2496</v>
      </c>
      <c r="I8" s="16">
        <v>2676</v>
      </c>
    </row>
    <row r="9" spans="1:9" ht="17.100000000000001" customHeight="1" x14ac:dyDescent="0.2">
      <c r="A9" s="39" t="s">
        <v>54</v>
      </c>
      <c r="B9" s="16">
        <v>11746</v>
      </c>
      <c r="C9" s="16">
        <v>11311</v>
      </c>
      <c r="D9" s="16">
        <v>11683</v>
      </c>
      <c r="E9" s="16">
        <v>10986</v>
      </c>
      <c r="F9" s="16">
        <v>11172</v>
      </c>
      <c r="G9" s="16">
        <v>11187</v>
      </c>
      <c r="H9" s="16">
        <v>11212</v>
      </c>
      <c r="I9" s="16">
        <v>11160</v>
      </c>
    </row>
    <row r="10" spans="1:9" ht="17.100000000000001" customHeight="1" x14ac:dyDescent="0.2">
      <c r="A10" s="39" t="s">
        <v>55</v>
      </c>
      <c r="B10" s="16">
        <v>2023</v>
      </c>
      <c r="C10" s="16">
        <v>2115</v>
      </c>
      <c r="D10" s="16">
        <v>1870</v>
      </c>
      <c r="E10" s="16">
        <v>1893</v>
      </c>
      <c r="F10" s="16">
        <v>1994</v>
      </c>
      <c r="G10" s="16">
        <v>2161</v>
      </c>
      <c r="H10" s="16">
        <v>1331</v>
      </c>
      <c r="I10" s="16">
        <v>1344</v>
      </c>
    </row>
    <row r="11" spans="1:9" ht="17.100000000000001" customHeight="1" x14ac:dyDescent="0.2">
      <c r="A11" s="39" t="s">
        <v>56</v>
      </c>
      <c r="B11" s="16">
        <v>7758</v>
      </c>
      <c r="C11" s="16">
        <v>10020</v>
      </c>
      <c r="D11" s="16">
        <v>9650</v>
      </c>
      <c r="E11" s="16">
        <v>9250</v>
      </c>
      <c r="F11" s="16">
        <v>10038</v>
      </c>
      <c r="G11" s="16">
        <v>10474</v>
      </c>
      <c r="H11" s="16">
        <v>12328</v>
      </c>
      <c r="I11" s="16">
        <v>12653</v>
      </c>
    </row>
    <row r="12" spans="1:9" ht="17.100000000000001" customHeight="1" x14ac:dyDescent="0.2">
      <c r="A12" s="39" t="s">
        <v>338</v>
      </c>
      <c r="B12" s="16">
        <v>105222</v>
      </c>
      <c r="C12" s="16">
        <v>109775</v>
      </c>
      <c r="D12" s="16">
        <v>113345</v>
      </c>
      <c r="E12" s="16">
        <v>117245</v>
      </c>
      <c r="F12" s="16">
        <v>120512</v>
      </c>
      <c r="G12" s="16">
        <v>123817</v>
      </c>
      <c r="H12" s="16">
        <v>126269</v>
      </c>
      <c r="I12" s="16">
        <v>129277</v>
      </c>
    </row>
    <row r="13" spans="1:9" ht="17.100000000000001" customHeight="1" x14ac:dyDescent="0.2">
      <c r="A13" s="39" t="s">
        <v>57</v>
      </c>
      <c r="B13" s="16">
        <v>7669</v>
      </c>
      <c r="C13" s="16">
        <v>7661</v>
      </c>
      <c r="D13" s="16">
        <v>7220</v>
      </c>
      <c r="E13" s="16">
        <v>6477</v>
      </c>
      <c r="F13" s="16">
        <v>6296</v>
      </c>
      <c r="G13" s="16">
        <v>6609</v>
      </c>
      <c r="H13" s="16">
        <v>6173</v>
      </c>
      <c r="I13" s="16">
        <v>5622</v>
      </c>
    </row>
    <row r="14" spans="1:9" ht="17.100000000000001" customHeight="1" x14ac:dyDescent="0.2">
      <c r="A14" s="39" t="s">
        <v>58</v>
      </c>
      <c r="B14" s="16">
        <v>63671</v>
      </c>
      <c r="C14" s="16">
        <v>63302</v>
      </c>
      <c r="D14" s="16">
        <v>64624</v>
      </c>
      <c r="E14" s="16">
        <v>64594</v>
      </c>
      <c r="F14" s="16">
        <v>64926</v>
      </c>
      <c r="G14" s="16">
        <v>66522</v>
      </c>
      <c r="H14" s="16">
        <v>68204</v>
      </c>
      <c r="I14" s="16">
        <v>67460</v>
      </c>
    </row>
    <row r="15" spans="1:9" ht="17.100000000000001" customHeight="1" x14ac:dyDescent="0.2">
      <c r="A15" s="39" t="s">
        <v>339</v>
      </c>
      <c r="B15" s="16">
        <v>10233</v>
      </c>
      <c r="C15" s="16">
        <v>11623</v>
      </c>
      <c r="D15" s="16">
        <v>11517</v>
      </c>
      <c r="E15" s="16">
        <v>12429</v>
      </c>
      <c r="F15" s="16">
        <v>12452</v>
      </c>
      <c r="G15" s="16">
        <v>12599</v>
      </c>
      <c r="H15" s="16">
        <v>12335</v>
      </c>
      <c r="I15" s="16">
        <v>12783</v>
      </c>
    </row>
    <row r="16" spans="1:9" ht="17.100000000000001" customHeight="1" x14ac:dyDescent="0.2">
      <c r="A16" s="39" t="s">
        <v>94</v>
      </c>
      <c r="B16" s="16">
        <v>12157</v>
      </c>
      <c r="C16" s="16">
        <v>12231</v>
      </c>
      <c r="D16" s="16">
        <v>11857</v>
      </c>
      <c r="E16" s="16">
        <v>7914</v>
      </c>
      <c r="F16" s="16">
        <v>7055</v>
      </c>
      <c r="G16" s="16">
        <v>8378</v>
      </c>
      <c r="H16" s="16">
        <v>10133</v>
      </c>
      <c r="I16" s="16">
        <v>13037</v>
      </c>
    </row>
    <row r="17" spans="1:9" ht="17.100000000000001" customHeight="1" x14ac:dyDescent="0.2">
      <c r="A17" s="40" t="s">
        <v>340</v>
      </c>
      <c r="B17" s="16">
        <v>7</v>
      </c>
      <c r="C17" s="16">
        <v>7</v>
      </c>
      <c r="D17" s="16">
        <v>7</v>
      </c>
      <c r="E17" s="16">
        <v>7</v>
      </c>
      <c r="F17" s="16">
        <v>23</v>
      </c>
      <c r="G17" s="16">
        <v>101</v>
      </c>
      <c r="H17" s="16">
        <v>100</v>
      </c>
      <c r="I17" s="16">
        <v>95</v>
      </c>
    </row>
    <row r="18" spans="1:9" ht="17.100000000000001" customHeight="1" x14ac:dyDescent="0.2">
      <c r="A18" s="39" t="s">
        <v>60</v>
      </c>
      <c r="B18" s="16">
        <v>2536</v>
      </c>
      <c r="C18" s="16">
        <v>1260</v>
      </c>
      <c r="D18" s="16">
        <v>1670</v>
      </c>
      <c r="E18" s="16">
        <v>1610</v>
      </c>
      <c r="F18" s="16">
        <v>1707</v>
      </c>
      <c r="G18" s="16">
        <v>1856</v>
      </c>
      <c r="H18" s="16">
        <v>1990</v>
      </c>
      <c r="I18" s="16">
        <v>2042</v>
      </c>
    </row>
    <row r="19" spans="1:9" ht="17.100000000000001" customHeight="1" x14ac:dyDescent="0.2">
      <c r="A19" s="40" t="s">
        <v>61</v>
      </c>
      <c r="B19" s="16">
        <v>3767</v>
      </c>
      <c r="C19" s="16">
        <v>5687</v>
      </c>
      <c r="D19" s="16">
        <v>6383</v>
      </c>
      <c r="E19" s="16">
        <v>6022</v>
      </c>
      <c r="F19" s="16">
        <v>7595</v>
      </c>
      <c r="G19" s="16">
        <v>9306</v>
      </c>
      <c r="H19" s="16">
        <v>8858</v>
      </c>
      <c r="I19" s="16">
        <v>8168</v>
      </c>
    </row>
    <row r="20" spans="1:9" ht="17.100000000000001" customHeight="1" x14ac:dyDescent="0.2">
      <c r="A20" s="39" t="s">
        <v>95</v>
      </c>
      <c r="B20" s="16">
        <v>23189</v>
      </c>
      <c r="C20" s="16">
        <v>16481</v>
      </c>
      <c r="D20" s="16">
        <v>13657</v>
      </c>
      <c r="E20" s="16">
        <v>10758</v>
      </c>
      <c r="F20" s="16">
        <v>8229</v>
      </c>
      <c r="G20" s="16">
        <v>6728</v>
      </c>
      <c r="H20" s="16">
        <v>5454</v>
      </c>
      <c r="I20" s="16">
        <v>5360</v>
      </c>
    </row>
    <row r="21" spans="1:9" ht="17.100000000000001" customHeight="1" x14ac:dyDescent="0.2">
      <c r="A21" s="39" t="s">
        <v>96</v>
      </c>
      <c r="B21" s="16">
        <v>27910</v>
      </c>
      <c r="C21" s="16">
        <v>28349</v>
      </c>
      <c r="D21" s="16">
        <v>28909</v>
      </c>
      <c r="E21" s="16">
        <v>28726</v>
      </c>
      <c r="F21" s="16">
        <v>23848</v>
      </c>
      <c r="G21" s="16">
        <v>17707</v>
      </c>
      <c r="H21" s="16">
        <v>17215</v>
      </c>
      <c r="I21" s="16">
        <v>17048</v>
      </c>
    </row>
    <row r="22" spans="1:9" ht="17.100000000000001" customHeight="1" x14ac:dyDescent="0.2">
      <c r="A22" s="39" t="s">
        <v>64</v>
      </c>
      <c r="B22" s="16">
        <v>14609</v>
      </c>
      <c r="C22" s="16">
        <v>15034</v>
      </c>
      <c r="D22" s="16">
        <v>15254</v>
      </c>
      <c r="E22" s="16">
        <v>14357</v>
      </c>
      <c r="F22" s="16">
        <v>14520</v>
      </c>
      <c r="G22" s="16">
        <v>14969</v>
      </c>
      <c r="H22" s="16">
        <v>15092</v>
      </c>
      <c r="I22" s="16">
        <v>15274</v>
      </c>
    </row>
    <row r="23" spans="1:9" ht="17.100000000000001" customHeight="1" x14ac:dyDescent="0.2">
      <c r="A23" s="39" t="s">
        <v>65</v>
      </c>
      <c r="B23" s="16">
        <v>10433</v>
      </c>
      <c r="C23" s="16">
        <v>10655</v>
      </c>
      <c r="D23" s="16">
        <v>10771</v>
      </c>
      <c r="E23" s="16">
        <v>10672</v>
      </c>
      <c r="F23" s="16">
        <v>10896</v>
      </c>
      <c r="G23" s="16">
        <v>11176</v>
      </c>
      <c r="H23" s="16">
        <v>11211</v>
      </c>
      <c r="I23" s="16">
        <v>11281</v>
      </c>
    </row>
    <row r="24" spans="1:9" ht="17.100000000000001" customHeight="1" x14ac:dyDescent="0.2">
      <c r="A24" s="39" t="s">
        <v>66</v>
      </c>
      <c r="B24" s="16">
        <v>8624</v>
      </c>
      <c r="C24" s="16">
        <v>7935</v>
      </c>
      <c r="D24" s="16">
        <v>7588</v>
      </c>
      <c r="E24" s="16">
        <v>7159</v>
      </c>
      <c r="F24" s="16">
        <v>7257</v>
      </c>
      <c r="G24" s="16">
        <v>7326</v>
      </c>
      <c r="H24" s="16">
        <v>6857</v>
      </c>
      <c r="I24" s="16">
        <v>6387</v>
      </c>
    </row>
    <row r="25" spans="1:9" ht="17.100000000000001" customHeight="1" x14ac:dyDescent="0.2">
      <c r="A25" s="39" t="s">
        <v>67</v>
      </c>
      <c r="B25" s="16">
        <v>592</v>
      </c>
      <c r="C25" s="16">
        <v>578</v>
      </c>
      <c r="D25" s="16">
        <v>551</v>
      </c>
      <c r="E25" s="16">
        <v>548</v>
      </c>
      <c r="F25" s="16">
        <v>538</v>
      </c>
      <c r="G25" s="16">
        <v>568</v>
      </c>
      <c r="H25" s="16">
        <v>564</v>
      </c>
      <c r="I25" s="16">
        <v>556</v>
      </c>
    </row>
    <row r="26" spans="1:9" ht="17.100000000000001" customHeight="1" x14ac:dyDescent="0.2">
      <c r="A26" s="39" t="s">
        <v>68</v>
      </c>
      <c r="B26" s="16">
        <v>2276</v>
      </c>
      <c r="C26" s="16">
        <v>2236</v>
      </c>
      <c r="D26" s="16">
        <v>2358</v>
      </c>
      <c r="E26" s="16">
        <v>2138</v>
      </c>
      <c r="F26" s="16">
        <v>2224</v>
      </c>
      <c r="G26" s="16">
        <v>2314</v>
      </c>
      <c r="H26" s="16">
        <v>2165</v>
      </c>
      <c r="I26" s="16">
        <v>1942</v>
      </c>
    </row>
    <row r="27" spans="1:9" ht="17.100000000000001" customHeight="1" x14ac:dyDescent="0.2">
      <c r="A27" s="41" t="s">
        <v>69</v>
      </c>
      <c r="B27" s="16">
        <v>3629</v>
      </c>
      <c r="C27" s="16">
        <v>3634</v>
      </c>
      <c r="D27" s="16">
        <v>3425</v>
      </c>
      <c r="E27" s="16">
        <v>3530</v>
      </c>
      <c r="F27" s="16">
        <v>3884</v>
      </c>
      <c r="G27" s="16">
        <v>3869</v>
      </c>
      <c r="H27" s="16">
        <v>3555</v>
      </c>
      <c r="I27" s="16">
        <v>3253</v>
      </c>
    </row>
    <row r="28" spans="1:9" ht="17.100000000000001" customHeight="1" x14ac:dyDescent="0.2">
      <c r="A28" s="41" t="s">
        <v>70</v>
      </c>
      <c r="B28" s="16">
        <v>-180</v>
      </c>
      <c r="C28" s="16">
        <v>-261</v>
      </c>
      <c r="D28" s="16">
        <v>159</v>
      </c>
      <c r="E28" s="16">
        <v>-539</v>
      </c>
      <c r="F28" s="16">
        <v>150</v>
      </c>
      <c r="G28" s="16">
        <v>349</v>
      </c>
      <c r="H28" s="16">
        <v>339</v>
      </c>
      <c r="I28" s="16">
        <v>330</v>
      </c>
    </row>
    <row r="29" spans="1:9" ht="17.100000000000001" customHeight="1" x14ac:dyDescent="0.2">
      <c r="A29" s="39" t="s">
        <v>71</v>
      </c>
      <c r="B29" s="16">
        <v>341</v>
      </c>
      <c r="C29" s="16">
        <v>271</v>
      </c>
      <c r="D29" s="16">
        <v>439</v>
      </c>
      <c r="E29" s="16">
        <v>351</v>
      </c>
      <c r="F29" s="16">
        <v>474</v>
      </c>
      <c r="G29" s="16">
        <v>564</v>
      </c>
      <c r="H29" s="16">
        <v>289</v>
      </c>
      <c r="I29" s="16">
        <v>256</v>
      </c>
    </row>
    <row r="30" spans="1:9" ht="17.100000000000001" customHeight="1" x14ac:dyDescent="0.2">
      <c r="A30" s="39" t="s">
        <v>341</v>
      </c>
      <c r="B30" s="16">
        <v>149</v>
      </c>
      <c r="C30" s="16">
        <v>206</v>
      </c>
      <c r="D30" s="16">
        <v>279</v>
      </c>
      <c r="E30" s="16">
        <v>341</v>
      </c>
      <c r="F30" s="16">
        <v>349</v>
      </c>
      <c r="G30" s="16">
        <v>369</v>
      </c>
      <c r="H30" s="16">
        <v>339</v>
      </c>
      <c r="I30" s="16">
        <v>339</v>
      </c>
    </row>
    <row r="31" spans="1:9" ht="17.100000000000001" customHeight="1" x14ac:dyDescent="0.2">
      <c r="A31" t="s">
        <v>72</v>
      </c>
      <c r="B31">
        <v>1372</v>
      </c>
      <c r="C31">
        <v>1395</v>
      </c>
      <c r="D31">
        <v>1300</v>
      </c>
      <c r="E31">
        <v>1366</v>
      </c>
      <c r="F31">
        <v>1536</v>
      </c>
      <c r="G31">
        <v>1661</v>
      </c>
      <c r="H31">
        <v>1561</v>
      </c>
      <c r="I31">
        <v>1416</v>
      </c>
    </row>
    <row r="32" spans="1:9" ht="17.100000000000001" customHeight="1" x14ac:dyDescent="0.2">
      <c r="A32" s="42" t="s">
        <v>73</v>
      </c>
      <c r="B32" s="16" t="s">
        <v>315</v>
      </c>
      <c r="C32" s="16" t="s">
        <v>315</v>
      </c>
      <c r="D32" s="16" t="s">
        <v>315</v>
      </c>
      <c r="E32" s="16" t="s">
        <v>315</v>
      </c>
      <c r="F32" s="16" t="s">
        <v>315</v>
      </c>
      <c r="G32" s="16">
        <v>5400</v>
      </c>
      <c r="H32" s="16">
        <v>5400</v>
      </c>
      <c r="I32" s="16">
        <v>8400</v>
      </c>
    </row>
    <row r="33" spans="1:11" ht="17.100000000000001" customHeight="1" x14ac:dyDescent="0.2">
      <c r="A33" t="s">
        <v>398</v>
      </c>
      <c r="B33" s="16" t="s">
        <v>315</v>
      </c>
      <c r="C33" s="16" t="s">
        <v>315</v>
      </c>
      <c r="D33" s="16" t="s">
        <v>315</v>
      </c>
      <c r="E33" s="16" t="s">
        <v>315</v>
      </c>
      <c r="F33" s="16" t="s">
        <v>315</v>
      </c>
      <c r="G33" s="16" t="s">
        <v>315</v>
      </c>
      <c r="H33" s="16" t="s">
        <v>315</v>
      </c>
      <c r="I33">
        <v>400</v>
      </c>
    </row>
    <row r="34" spans="1:11" ht="17.100000000000001" customHeight="1" x14ac:dyDescent="0.2">
      <c r="A34" s="42" t="s">
        <v>74</v>
      </c>
      <c r="B34" s="16" t="s">
        <v>315</v>
      </c>
      <c r="C34" s="16" t="s">
        <v>315</v>
      </c>
      <c r="D34" s="16" t="s">
        <v>315</v>
      </c>
      <c r="E34" s="16" t="s">
        <v>315</v>
      </c>
      <c r="F34" s="16" t="s">
        <v>315</v>
      </c>
      <c r="G34" s="16">
        <v>-2300</v>
      </c>
      <c r="H34" s="16">
        <v>-2500</v>
      </c>
      <c r="I34" s="16">
        <v>-2800</v>
      </c>
    </row>
    <row r="35" spans="1:11" ht="17.100000000000001" customHeight="1" x14ac:dyDescent="0.2">
      <c r="A35" s="42" t="s">
        <v>97</v>
      </c>
      <c r="B35" s="16" t="s">
        <v>315</v>
      </c>
      <c r="C35" s="16" t="s">
        <v>315</v>
      </c>
      <c r="D35" s="16" t="s">
        <v>315</v>
      </c>
      <c r="E35" s="16" t="s">
        <v>315</v>
      </c>
      <c r="F35" s="16" t="s">
        <v>315</v>
      </c>
      <c r="G35" s="16">
        <v>-900</v>
      </c>
      <c r="H35" s="16" t="s">
        <v>315</v>
      </c>
      <c r="I35" s="16" t="s">
        <v>315</v>
      </c>
    </row>
    <row r="36" spans="1:11" ht="21" customHeight="1" x14ac:dyDescent="0.2">
      <c r="A36" s="43" t="s">
        <v>316</v>
      </c>
      <c r="B36" s="16" t="s">
        <v>315</v>
      </c>
      <c r="C36" s="16" t="s">
        <v>315</v>
      </c>
      <c r="D36" s="16" t="s">
        <v>315</v>
      </c>
      <c r="E36" s="16" t="s">
        <v>315</v>
      </c>
      <c r="F36" s="16" t="s">
        <v>315</v>
      </c>
      <c r="G36" s="16" t="s">
        <v>315</v>
      </c>
      <c r="H36" s="16" t="s">
        <v>315</v>
      </c>
      <c r="I36" s="16">
        <v>-3500</v>
      </c>
    </row>
    <row r="37" spans="1:11" ht="15.75" customHeight="1" thickBot="1" x14ac:dyDescent="0.25">
      <c r="A37" s="49" t="s">
        <v>93</v>
      </c>
      <c r="B37" s="50">
        <v>356028</v>
      </c>
      <c r="C37" s="50">
        <v>358104</v>
      </c>
      <c r="D37" s="50">
        <v>361039</v>
      </c>
      <c r="E37" s="50">
        <v>355276</v>
      </c>
      <c r="F37" s="50">
        <v>355425</v>
      </c>
      <c r="G37" s="50">
        <v>361600</v>
      </c>
      <c r="H37" s="50">
        <v>365900</v>
      </c>
      <c r="I37" s="50">
        <v>370100</v>
      </c>
    </row>
    <row r="38" spans="1:11" ht="13.5" customHeight="1" x14ac:dyDescent="0.2">
      <c r="A38" s="51"/>
      <c r="B38" s="51"/>
      <c r="C38" s="51"/>
      <c r="D38" s="52"/>
      <c r="E38" s="52"/>
    </row>
    <row r="39" spans="1:11" ht="16.5" customHeight="1" x14ac:dyDescent="0.2">
      <c r="A39" s="147" t="s">
        <v>98</v>
      </c>
      <c r="B39" s="146"/>
      <c r="C39" s="146"/>
      <c r="D39" s="146"/>
      <c r="E39" s="146"/>
      <c r="F39" s="146"/>
      <c r="G39" s="146"/>
      <c r="H39" s="146"/>
      <c r="I39" s="146"/>
    </row>
    <row r="40" spans="1:11" ht="27.75" customHeight="1" x14ac:dyDescent="0.2">
      <c r="A40" s="147" t="s">
        <v>99</v>
      </c>
      <c r="B40" s="146"/>
      <c r="C40" s="146"/>
      <c r="D40" s="146"/>
      <c r="E40" s="146"/>
      <c r="F40" s="146"/>
      <c r="G40" s="146"/>
      <c r="H40" s="146"/>
      <c r="I40" s="146"/>
    </row>
    <row r="41" spans="1:11" ht="24.75" customHeight="1" x14ac:dyDescent="0.2">
      <c r="A41" s="147" t="s">
        <v>100</v>
      </c>
      <c r="B41" s="143"/>
      <c r="C41" s="143"/>
      <c r="D41" s="143"/>
      <c r="E41" s="143"/>
      <c r="F41" s="143"/>
      <c r="G41" s="143"/>
      <c r="H41" s="143"/>
      <c r="I41" s="143"/>
    </row>
    <row r="42" spans="1:11" ht="59.25" customHeight="1" x14ac:dyDescent="0.2">
      <c r="A42" s="142" t="s">
        <v>373</v>
      </c>
      <c r="B42" s="143"/>
      <c r="C42" s="143"/>
      <c r="D42" s="143"/>
      <c r="E42" s="143"/>
      <c r="F42" s="143"/>
      <c r="G42" s="143"/>
      <c r="H42" s="143"/>
      <c r="I42" s="143"/>
    </row>
    <row r="43" spans="1:11" ht="30.75" customHeight="1" x14ac:dyDescent="0.2">
      <c r="A43" s="147" t="s">
        <v>101</v>
      </c>
      <c r="B43" s="143"/>
      <c r="C43" s="143"/>
      <c r="D43" s="143"/>
      <c r="E43" s="143"/>
      <c r="F43" s="143"/>
      <c r="G43" s="143"/>
      <c r="H43" s="143"/>
      <c r="I43" s="143"/>
    </row>
    <row r="44" spans="1:11" x14ac:dyDescent="0.2">
      <c r="B44" s="134"/>
      <c r="C44" s="134"/>
      <c r="D44" s="134"/>
      <c r="E44" s="134"/>
      <c r="F44" s="134"/>
      <c r="G44" s="134"/>
      <c r="H44" s="134"/>
      <c r="I44" s="134"/>
    </row>
    <row r="45" spans="1:11" x14ac:dyDescent="0.2">
      <c r="B45" s="134"/>
      <c r="C45" s="134"/>
      <c r="D45" s="134"/>
      <c r="E45" s="134"/>
      <c r="F45" s="134"/>
      <c r="G45" s="134"/>
      <c r="H45" s="134"/>
      <c r="I45" s="134"/>
      <c r="K45" s="136" t="s">
        <v>0</v>
      </c>
    </row>
    <row r="46" spans="1:11" x14ac:dyDescent="0.2">
      <c r="A46" s="137"/>
      <c r="B46" s="137"/>
      <c r="C46" s="137"/>
      <c r="D46" s="137"/>
      <c r="E46" s="137"/>
      <c r="F46" s="137"/>
      <c r="G46" s="137"/>
      <c r="H46" s="137"/>
      <c r="I46" s="137"/>
      <c r="K46" s="136" t="s">
        <v>0</v>
      </c>
    </row>
    <row r="47" spans="1:11" x14ac:dyDescent="0.2">
      <c r="A47" s="137"/>
      <c r="B47" s="137"/>
      <c r="C47" s="137"/>
      <c r="D47" s="137"/>
      <c r="E47" s="137"/>
      <c r="F47" s="137"/>
      <c r="G47" s="137"/>
      <c r="H47" s="137"/>
      <c r="I47" s="137"/>
      <c r="K47" s="136" t="s">
        <v>0</v>
      </c>
    </row>
    <row r="48" spans="1:11" x14ac:dyDescent="0.2">
      <c r="K48" s="136" t="s">
        <v>0</v>
      </c>
    </row>
  </sheetData>
  <mergeCells count="6">
    <mergeCell ref="A43:I43"/>
    <mergeCell ref="B3:F3"/>
    <mergeCell ref="A39:I39"/>
    <mergeCell ref="A40:I40"/>
    <mergeCell ref="A41:I41"/>
    <mergeCell ref="A42:I42"/>
  </mergeCells>
  <conditionalFormatting sqref="B8:I30 G32:I32 G34:I34 G36:I36 G35">
    <cfRule type="cellIs" dxfId="46" priority="11" operator="equal">
      <formula>0</formula>
    </cfRule>
  </conditionalFormatting>
  <conditionalFormatting sqref="B7">
    <cfRule type="cellIs" dxfId="45" priority="13" operator="equal">
      <formula>0</formula>
    </cfRule>
  </conditionalFormatting>
  <conditionalFormatting sqref="C37:I37">
    <cfRule type="cellIs" dxfId="44" priority="9" operator="equal">
      <formula>0</formula>
    </cfRule>
  </conditionalFormatting>
  <conditionalFormatting sqref="B37">
    <cfRule type="cellIs" dxfId="43" priority="12" operator="equal">
      <formula>0</formula>
    </cfRule>
  </conditionalFormatting>
  <conditionalFormatting sqref="C7:I7">
    <cfRule type="cellIs" dxfId="42" priority="10" operator="equal">
      <formula>0</formula>
    </cfRule>
  </conditionalFormatting>
  <conditionalFormatting sqref="H35:I35">
    <cfRule type="cellIs" dxfId="41" priority="1" operator="equal">
      <formula>0</formula>
    </cfRule>
  </conditionalFormatting>
  <conditionalFormatting sqref="G33:H33">
    <cfRule type="cellIs" dxfId="40" priority="2" operator="equal">
      <formula>0</formula>
    </cfRule>
  </conditionalFormatting>
  <conditionalFormatting sqref="B32:F36">
    <cfRule type="cellIs" dxfId="39" priority="3" operator="equal">
      <formula>0</formula>
    </cfRule>
  </conditionalFormatting>
  <pageMargins left="0" right="0" top="0" bottom="0"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19" workbookViewId="0">
      <selection activeCell="A33" sqref="A33"/>
    </sheetView>
  </sheetViews>
  <sheetFormatPr defaultRowHeight="11.25" x14ac:dyDescent="0.2"/>
  <cols>
    <col min="1" max="1" width="47.1640625" customWidth="1"/>
  </cols>
  <sheetData>
    <row r="1" spans="1:9" ht="16.5" x14ac:dyDescent="0.2">
      <c r="A1" s="33" t="s">
        <v>375</v>
      </c>
      <c r="B1" s="33"/>
      <c r="C1" s="33"/>
      <c r="D1" s="34"/>
      <c r="E1" s="34"/>
    </row>
    <row r="2" spans="1:9" ht="16.5" thickBot="1" x14ac:dyDescent="0.25">
      <c r="A2" s="2" t="s">
        <v>0</v>
      </c>
      <c r="B2" s="53"/>
      <c r="C2" s="53"/>
      <c r="E2" s="5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x14ac:dyDescent="0.2">
      <c r="A6" s="36" t="s">
        <v>93</v>
      </c>
      <c r="B6" s="54"/>
      <c r="C6" s="54"/>
      <c r="D6" s="38"/>
      <c r="E6" s="38"/>
    </row>
    <row r="7" spans="1:9" ht="17.100000000000001" customHeight="1" x14ac:dyDescent="0.2">
      <c r="A7" s="39" t="s">
        <v>52</v>
      </c>
      <c r="B7" s="16">
        <v>36288</v>
      </c>
      <c r="C7" s="16">
        <v>35992</v>
      </c>
      <c r="D7" s="16">
        <v>35294</v>
      </c>
      <c r="E7" s="16">
        <v>35799</v>
      </c>
      <c r="F7" s="16">
        <v>35228</v>
      </c>
      <c r="G7" s="16">
        <v>35487</v>
      </c>
      <c r="H7" s="16">
        <v>35794</v>
      </c>
      <c r="I7" s="16">
        <v>36163</v>
      </c>
    </row>
    <row r="8" spans="1:9" ht="17.100000000000001" customHeight="1" x14ac:dyDescent="0.2">
      <c r="A8" s="39" t="s">
        <v>53</v>
      </c>
      <c r="B8" s="16">
        <v>2153</v>
      </c>
      <c r="C8" s="16">
        <v>2149</v>
      </c>
      <c r="D8" s="16">
        <v>2215</v>
      </c>
      <c r="E8" s="16">
        <v>2390</v>
      </c>
      <c r="F8" s="16">
        <v>2524</v>
      </c>
      <c r="G8" s="16">
        <v>2614</v>
      </c>
      <c r="H8" s="16">
        <v>2418</v>
      </c>
      <c r="I8" s="16">
        <v>2550</v>
      </c>
    </row>
    <row r="9" spans="1:9" ht="17.100000000000001" customHeight="1" x14ac:dyDescent="0.2">
      <c r="A9" s="39" t="s">
        <v>54</v>
      </c>
      <c r="B9" s="16">
        <v>12442</v>
      </c>
      <c r="C9" s="16">
        <v>11786</v>
      </c>
      <c r="D9" s="16">
        <v>11998</v>
      </c>
      <c r="E9" s="16">
        <v>11205</v>
      </c>
      <c r="F9" s="16">
        <v>11172</v>
      </c>
      <c r="G9" s="16">
        <v>11007</v>
      </c>
      <c r="H9" s="16">
        <v>10863</v>
      </c>
      <c r="I9" s="16">
        <v>10636</v>
      </c>
    </row>
    <row r="10" spans="1:9" ht="17.100000000000001" customHeight="1" x14ac:dyDescent="0.2">
      <c r="A10" s="39" t="s">
        <v>55</v>
      </c>
      <c r="B10" s="16">
        <v>2143</v>
      </c>
      <c r="C10" s="16">
        <v>2204</v>
      </c>
      <c r="D10" s="16">
        <v>1921</v>
      </c>
      <c r="E10" s="16">
        <v>1931</v>
      </c>
      <c r="F10" s="16">
        <v>1994</v>
      </c>
      <c r="G10" s="16">
        <v>2126</v>
      </c>
      <c r="H10" s="16">
        <v>1289</v>
      </c>
      <c r="I10" s="16">
        <v>1281</v>
      </c>
    </row>
    <row r="11" spans="1:9" ht="17.100000000000001" customHeight="1" x14ac:dyDescent="0.2">
      <c r="A11" s="39" t="s">
        <v>56</v>
      </c>
      <c r="B11" s="16">
        <v>8217</v>
      </c>
      <c r="C11" s="16">
        <v>10441</v>
      </c>
      <c r="D11" s="16">
        <v>9910</v>
      </c>
      <c r="E11" s="16">
        <v>9434</v>
      </c>
      <c r="F11" s="16">
        <v>10038</v>
      </c>
      <c r="G11" s="16">
        <v>10306</v>
      </c>
      <c r="H11" s="16">
        <v>11943</v>
      </c>
      <c r="I11" s="16">
        <v>12058</v>
      </c>
    </row>
    <row r="12" spans="1:9" ht="17.100000000000001" customHeight="1" x14ac:dyDescent="0.2">
      <c r="A12" s="39" t="s">
        <v>338</v>
      </c>
      <c r="B12" s="16">
        <v>111455</v>
      </c>
      <c r="C12" s="16">
        <v>114390</v>
      </c>
      <c r="D12" s="16">
        <v>116400</v>
      </c>
      <c r="E12" s="16">
        <v>119586</v>
      </c>
      <c r="F12" s="16">
        <v>120512</v>
      </c>
      <c r="G12" s="16">
        <v>121833</v>
      </c>
      <c r="H12" s="16">
        <v>122333</v>
      </c>
      <c r="I12" s="16">
        <v>123202</v>
      </c>
    </row>
    <row r="13" spans="1:9" ht="17.100000000000001" customHeight="1" x14ac:dyDescent="0.2">
      <c r="A13" s="39" t="s">
        <v>57</v>
      </c>
      <c r="B13" s="16">
        <v>8123</v>
      </c>
      <c r="C13" s="16">
        <v>7983</v>
      </c>
      <c r="D13" s="16">
        <v>7414</v>
      </c>
      <c r="E13" s="16">
        <v>6606</v>
      </c>
      <c r="F13" s="16">
        <v>6296</v>
      </c>
      <c r="G13" s="16">
        <v>6503</v>
      </c>
      <c r="H13" s="16">
        <v>5980</v>
      </c>
      <c r="I13" s="16">
        <v>5358</v>
      </c>
    </row>
    <row r="14" spans="1:9" ht="17.100000000000001" customHeight="1" x14ac:dyDescent="0.2">
      <c r="A14" s="39" t="s">
        <v>58</v>
      </c>
      <c r="B14" s="16">
        <v>67442</v>
      </c>
      <c r="C14" s="16">
        <v>65963</v>
      </c>
      <c r="D14" s="16">
        <v>66366</v>
      </c>
      <c r="E14" s="16">
        <v>65884</v>
      </c>
      <c r="F14" s="16">
        <v>64926</v>
      </c>
      <c r="G14" s="16">
        <v>65455</v>
      </c>
      <c r="H14" s="16">
        <v>66078</v>
      </c>
      <c r="I14" s="16">
        <v>64290</v>
      </c>
    </row>
    <row r="15" spans="1:9" ht="17.100000000000001" customHeight="1" x14ac:dyDescent="0.2">
      <c r="A15" s="39" t="s">
        <v>339</v>
      </c>
      <c r="B15" s="16">
        <v>10839</v>
      </c>
      <c r="C15" s="16">
        <v>12111</v>
      </c>
      <c r="D15" s="16">
        <v>11827</v>
      </c>
      <c r="E15" s="16">
        <v>12677</v>
      </c>
      <c r="F15" s="16">
        <v>12452</v>
      </c>
      <c r="G15" s="16">
        <v>12397</v>
      </c>
      <c r="H15" s="16">
        <v>11950</v>
      </c>
      <c r="I15" s="16">
        <v>12183</v>
      </c>
    </row>
    <row r="16" spans="1:9" ht="17.100000000000001" customHeight="1" x14ac:dyDescent="0.2">
      <c r="A16" s="39" t="s">
        <v>90</v>
      </c>
      <c r="B16" s="16">
        <v>12877</v>
      </c>
      <c r="C16" s="16">
        <v>12746</v>
      </c>
      <c r="D16" s="16">
        <v>12177</v>
      </c>
      <c r="E16" s="16">
        <v>8072</v>
      </c>
      <c r="F16" s="16">
        <v>7055</v>
      </c>
      <c r="G16" s="16">
        <v>8244</v>
      </c>
      <c r="H16" s="16">
        <v>9817</v>
      </c>
      <c r="I16" s="16">
        <v>12425</v>
      </c>
    </row>
    <row r="17" spans="1:9" ht="17.100000000000001" customHeight="1" x14ac:dyDescent="0.2">
      <c r="A17" s="40" t="s">
        <v>340</v>
      </c>
      <c r="B17" s="16">
        <v>7</v>
      </c>
      <c r="C17" s="16">
        <v>7</v>
      </c>
      <c r="D17" s="16">
        <v>7</v>
      </c>
      <c r="E17" s="16">
        <v>8</v>
      </c>
      <c r="F17" s="16">
        <v>23</v>
      </c>
      <c r="G17" s="16">
        <v>100</v>
      </c>
      <c r="H17" s="16">
        <v>97</v>
      </c>
      <c r="I17" s="16">
        <v>91</v>
      </c>
    </row>
    <row r="18" spans="1:9" ht="17.100000000000001" customHeight="1" x14ac:dyDescent="0.2">
      <c r="A18" s="39" t="s">
        <v>60</v>
      </c>
      <c r="B18" s="16">
        <v>2686</v>
      </c>
      <c r="C18" s="16">
        <v>1313</v>
      </c>
      <c r="D18" s="16">
        <v>1715</v>
      </c>
      <c r="E18" s="16">
        <v>1642</v>
      </c>
      <c r="F18" s="16">
        <v>1707</v>
      </c>
      <c r="G18" s="16">
        <v>1826</v>
      </c>
      <c r="H18" s="16">
        <v>1928</v>
      </c>
      <c r="I18" s="16">
        <v>1946</v>
      </c>
    </row>
    <row r="19" spans="1:9" ht="17.100000000000001" customHeight="1" x14ac:dyDescent="0.2">
      <c r="A19" s="40" t="s">
        <v>61</v>
      </c>
      <c r="B19" s="16">
        <v>3991</v>
      </c>
      <c r="C19" s="16">
        <v>5926</v>
      </c>
      <c r="D19" s="16">
        <v>6555</v>
      </c>
      <c r="E19" s="16">
        <v>6142</v>
      </c>
      <c r="F19" s="16">
        <v>7595</v>
      </c>
      <c r="G19" s="16">
        <v>9157</v>
      </c>
      <c r="H19" s="16">
        <v>8582</v>
      </c>
      <c r="I19" s="16">
        <v>7785</v>
      </c>
    </row>
    <row r="20" spans="1:9" ht="17.100000000000001" customHeight="1" x14ac:dyDescent="0.2">
      <c r="A20" s="39" t="s">
        <v>119</v>
      </c>
      <c r="B20" s="16">
        <v>24563</v>
      </c>
      <c r="C20" s="16">
        <v>17174</v>
      </c>
      <c r="D20" s="16">
        <v>14025</v>
      </c>
      <c r="E20" s="16">
        <v>10973</v>
      </c>
      <c r="F20" s="16">
        <v>8229</v>
      </c>
      <c r="G20" s="16">
        <v>6620</v>
      </c>
      <c r="H20" s="16">
        <v>5284</v>
      </c>
      <c r="I20" s="16">
        <v>5108</v>
      </c>
    </row>
    <row r="21" spans="1:9" ht="17.100000000000001" customHeight="1" x14ac:dyDescent="0.2">
      <c r="A21" s="39" t="s">
        <v>120</v>
      </c>
      <c r="B21" s="16">
        <v>29563</v>
      </c>
      <c r="C21" s="16">
        <v>29541</v>
      </c>
      <c r="D21" s="16">
        <v>29688</v>
      </c>
      <c r="E21" s="16">
        <v>29300</v>
      </c>
      <c r="F21" s="16">
        <v>23848</v>
      </c>
      <c r="G21" s="16">
        <v>17423</v>
      </c>
      <c r="H21" s="16">
        <v>16678</v>
      </c>
      <c r="I21" s="16">
        <v>16247</v>
      </c>
    </row>
    <row r="22" spans="1:9" ht="17.100000000000001" customHeight="1" x14ac:dyDescent="0.2">
      <c r="A22" s="39" t="s">
        <v>64</v>
      </c>
      <c r="B22" s="16">
        <v>15475</v>
      </c>
      <c r="C22" s="16">
        <v>15666</v>
      </c>
      <c r="D22" s="16">
        <v>15665</v>
      </c>
      <c r="E22" s="16">
        <v>14644</v>
      </c>
      <c r="F22" s="16">
        <v>14520</v>
      </c>
      <c r="G22" s="16">
        <v>14729</v>
      </c>
      <c r="H22" s="16">
        <v>14621</v>
      </c>
      <c r="I22" s="16">
        <v>14556</v>
      </c>
    </row>
    <row r="23" spans="1:9" ht="17.100000000000001" customHeight="1" x14ac:dyDescent="0.2">
      <c r="A23" s="39" t="s">
        <v>65</v>
      </c>
      <c r="B23" s="16">
        <v>11051</v>
      </c>
      <c r="C23" s="16">
        <v>11103</v>
      </c>
      <c r="D23" s="16">
        <v>11061</v>
      </c>
      <c r="E23" s="16">
        <v>10885</v>
      </c>
      <c r="F23" s="16">
        <v>10896</v>
      </c>
      <c r="G23" s="16">
        <v>10997</v>
      </c>
      <c r="H23" s="16">
        <v>10862</v>
      </c>
      <c r="I23" s="16">
        <v>10750</v>
      </c>
    </row>
    <row r="24" spans="1:9" ht="17.100000000000001" customHeight="1" x14ac:dyDescent="0.2">
      <c r="A24" s="39" t="s">
        <v>66</v>
      </c>
      <c r="B24" s="16">
        <v>9134</v>
      </c>
      <c r="C24" s="16">
        <v>8268</v>
      </c>
      <c r="D24" s="16">
        <v>7793</v>
      </c>
      <c r="E24" s="16">
        <v>7302</v>
      </c>
      <c r="F24" s="16">
        <v>7257</v>
      </c>
      <c r="G24" s="16">
        <v>7209</v>
      </c>
      <c r="H24" s="16">
        <v>6643</v>
      </c>
      <c r="I24" s="16">
        <v>6087</v>
      </c>
    </row>
    <row r="25" spans="1:9" ht="17.100000000000001" customHeight="1" x14ac:dyDescent="0.2">
      <c r="A25" s="39" t="s">
        <v>67</v>
      </c>
      <c r="B25" s="16">
        <v>627</v>
      </c>
      <c r="C25" s="16">
        <v>602</v>
      </c>
      <c r="D25" s="16">
        <v>566</v>
      </c>
      <c r="E25" s="16">
        <v>559</v>
      </c>
      <c r="F25" s="16">
        <v>538</v>
      </c>
      <c r="G25" s="16">
        <v>559</v>
      </c>
      <c r="H25" s="16">
        <v>547</v>
      </c>
      <c r="I25" s="16">
        <v>530</v>
      </c>
    </row>
    <row r="26" spans="1:9" ht="17.100000000000001" customHeight="1" x14ac:dyDescent="0.2">
      <c r="A26" s="39" t="s">
        <v>68</v>
      </c>
      <c r="B26" s="16">
        <v>2411</v>
      </c>
      <c r="C26" s="16">
        <v>2330</v>
      </c>
      <c r="D26" s="16">
        <v>2421</v>
      </c>
      <c r="E26" s="16">
        <v>2181</v>
      </c>
      <c r="F26" s="16">
        <v>2224</v>
      </c>
      <c r="G26" s="16">
        <v>2277</v>
      </c>
      <c r="H26" s="16">
        <v>2097</v>
      </c>
      <c r="I26" s="16">
        <v>1851</v>
      </c>
    </row>
    <row r="27" spans="1:9" ht="17.100000000000001" customHeight="1" x14ac:dyDescent="0.2">
      <c r="A27" s="41" t="s">
        <v>69</v>
      </c>
      <c r="B27" s="16">
        <v>3844</v>
      </c>
      <c r="C27" s="16">
        <v>3786</v>
      </c>
      <c r="D27" s="16">
        <v>3518</v>
      </c>
      <c r="E27" s="16">
        <v>3600</v>
      </c>
      <c r="F27" s="16">
        <v>3884</v>
      </c>
      <c r="G27" s="16">
        <v>3807</v>
      </c>
      <c r="H27" s="16">
        <v>3444</v>
      </c>
      <c r="I27" s="16">
        <v>3101</v>
      </c>
    </row>
    <row r="28" spans="1:9" ht="17.100000000000001" customHeight="1" x14ac:dyDescent="0.2">
      <c r="A28" s="41" t="s">
        <v>70</v>
      </c>
      <c r="B28" s="16">
        <v>-191</v>
      </c>
      <c r="C28" s="16">
        <v>-272</v>
      </c>
      <c r="D28" s="16">
        <v>163</v>
      </c>
      <c r="E28" s="16">
        <v>-549</v>
      </c>
      <c r="F28" s="16">
        <v>150</v>
      </c>
      <c r="G28" s="16">
        <v>344</v>
      </c>
      <c r="H28" s="16">
        <v>328</v>
      </c>
      <c r="I28" s="16">
        <v>315</v>
      </c>
    </row>
    <row r="29" spans="1:9" ht="17.100000000000001" customHeight="1" x14ac:dyDescent="0.2">
      <c r="A29" s="39" t="s">
        <v>71</v>
      </c>
      <c r="B29" s="16">
        <v>362</v>
      </c>
      <c r="C29" s="16">
        <v>282</v>
      </c>
      <c r="D29" s="16">
        <v>451</v>
      </c>
      <c r="E29" s="16">
        <v>358</v>
      </c>
      <c r="F29" s="16">
        <v>474</v>
      </c>
      <c r="G29" s="16">
        <v>555</v>
      </c>
      <c r="H29" s="16">
        <v>280</v>
      </c>
      <c r="I29" s="16">
        <v>244</v>
      </c>
    </row>
    <row r="30" spans="1:9" ht="17.100000000000001" customHeight="1" x14ac:dyDescent="0.2">
      <c r="A30" s="39" t="s">
        <v>341</v>
      </c>
      <c r="B30" s="16">
        <v>158</v>
      </c>
      <c r="C30" s="16">
        <v>215</v>
      </c>
      <c r="D30" s="16">
        <v>286</v>
      </c>
      <c r="E30" s="16">
        <v>348</v>
      </c>
      <c r="F30" s="16">
        <v>349</v>
      </c>
      <c r="G30" s="16">
        <v>363</v>
      </c>
      <c r="H30" s="16">
        <v>329</v>
      </c>
      <c r="I30" s="16">
        <v>323</v>
      </c>
    </row>
    <row r="31" spans="1:9" ht="17.100000000000001" customHeight="1" x14ac:dyDescent="0.2">
      <c r="A31" t="s">
        <v>72</v>
      </c>
      <c r="B31" s="16">
        <v>1453</v>
      </c>
      <c r="C31" s="16">
        <v>1453</v>
      </c>
      <c r="D31" s="16">
        <v>1335</v>
      </c>
      <c r="E31" s="16">
        <v>1393</v>
      </c>
      <c r="F31" s="16">
        <v>1536</v>
      </c>
      <c r="G31" s="16">
        <v>1634</v>
      </c>
      <c r="H31" s="16">
        <v>1512</v>
      </c>
      <c r="I31" s="16">
        <v>1349</v>
      </c>
    </row>
    <row r="32" spans="1:9" ht="17.100000000000001" customHeight="1" x14ac:dyDescent="0.2">
      <c r="A32" s="42" t="s">
        <v>73</v>
      </c>
      <c r="B32" s="16" t="s">
        <v>315</v>
      </c>
      <c r="C32" s="16" t="s">
        <v>315</v>
      </c>
      <c r="D32" s="16" t="s">
        <v>315</v>
      </c>
      <c r="E32" s="16" t="s">
        <v>315</v>
      </c>
      <c r="F32" s="16" t="s">
        <v>315</v>
      </c>
      <c r="G32" s="16">
        <v>5300</v>
      </c>
      <c r="H32" s="16">
        <v>5300</v>
      </c>
      <c r="I32" s="16">
        <v>8000</v>
      </c>
    </row>
    <row r="33" spans="1:11" ht="17.100000000000001" customHeight="1" x14ac:dyDescent="0.2">
      <c r="A33" t="s">
        <v>398</v>
      </c>
      <c r="B33" s="16" t="s">
        <v>315</v>
      </c>
      <c r="C33" s="16" t="s">
        <v>315</v>
      </c>
      <c r="D33" s="16" t="s">
        <v>315</v>
      </c>
      <c r="E33" s="16" t="s">
        <v>315</v>
      </c>
      <c r="F33" s="16" t="s">
        <v>315</v>
      </c>
      <c r="G33" s="16" t="s">
        <v>315</v>
      </c>
      <c r="H33" s="16" t="s">
        <v>315</v>
      </c>
      <c r="I33" s="16">
        <v>400</v>
      </c>
    </row>
    <row r="34" spans="1:11" ht="17.100000000000001" customHeight="1" x14ac:dyDescent="0.2">
      <c r="A34" s="42" t="s">
        <v>74</v>
      </c>
      <c r="B34" s="16" t="s">
        <v>315</v>
      </c>
      <c r="C34" s="16" t="s">
        <v>315</v>
      </c>
      <c r="D34" s="16" t="s">
        <v>315</v>
      </c>
      <c r="E34" s="16" t="s">
        <v>315</v>
      </c>
      <c r="F34" s="16" t="s">
        <v>315</v>
      </c>
      <c r="G34" s="16">
        <v>-2200</v>
      </c>
      <c r="H34" s="16">
        <v>-2400</v>
      </c>
      <c r="I34" s="16">
        <v>-2700</v>
      </c>
    </row>
    <row r="35" spans="1:11" ht="17.100000000000001" customHeight="1" x14ac:dyDescent="0.2">
      <c r="A35" s="42" t="s">
        <v>121</v>
      </c>
      <c r="B35" s="16" t="s">
        <v>315</v>
      </c>
      <c r="C35" s="16" t="s">
        <v>315</v>
      </c>
      <c r="D35" s="16" t="s">
        <v>315</v>
      </c>
      <c r="E35" s="16" t="s">
        <v>315</v>
      </c>
      <c r="F35" s="16" t="s">
        <v>315</v>
      </c>
      <c r="G35" s="16">
        <v>-900</v>
      </c>
      <c r="H35" s="16" t="s">
        <v>315</v>
      </c>
      <c r="I35" s="16" t="s">
        <v>315</v>
      </c>
    </row>
    <row r="36" spans="1:11" ht="21" customHeight="1" x14ac:dyDescent="0.2">
      <c r="A36" s="43" t="s">
        <v>316</v>
      </c>
      <c r="B36" s="16" t="s">
        <v>315</v>
      </c>
      <c r="C36" s="16" t="s">
        <v>315</v>
      </c>
      <c r="D36" s="16" t="s">
        <v>315</v>
      </c>
      <c r="E36" s="16" t="s">
        <v>315</v>
      </c>
      <c r="F36" s="16" t="s">
        <v>315</v>
      </c>
      <c r="G36" s="16" t="s">
        <v>315</v>
      </c>
      <c r="H36" s="16" t="s">
        <v>315</v>
      </c>
      <c r="I36" s="16">
        <v>-3300</v>
      </c>
    </row>
    <row r="37" spans="1:11" ht="15.75" customHeight="1" thickBot="1" x14ac:dyDescent="0.25">
      <c r="A37" s="49" t="s">
        <v>93</v>
      </c>
      <c r="B37" s="50">
        <v>377115</v>
      </c>
      <c r="C37" s="50">
        <v>373159</v>
      </c>
      <c r="D37" s="50">
        <v>370772</v>
      </c>
      <c r="E37" s="50">
        <v>362370</v>
      </c>
      <c r="F37" s="50">
        <v>355425</v>
      </c>
      <c r="G37" s="50">
        <v>355800</v>
      </c>
      <c r="H37" s="50">
        <v>354500</v>
      </c>
      <c r="I37" s="50">
        <v>352700</v>
      </c>
    </row>
    <row r="38" spans="1:11" ht="13.5" customHeight="1" x14ac:dyDescent="0.2">
      <c r="A38" s="51"/>
      <c r="B38" s="51"/>
      <c r="C38" s="51"/>
      <c r="D38" s="52"/>
      <c r="E38" s="52"/>
    </row>
    <row r="39" spans="1:11" ht="16.5" customHeight="1" x14ac:dyDescent="0.2">
      <c r="A39" s="147" t="s">
        <v>98</v>
      </c>
      <c r="B39" s="146"/>
      <c r="C39" s="146"/>
      <c r="D39" s="146"/>
      <c r="E39" s="146"/>
      <c r="F39" s="146"/>
      <c r="G39" s="146"/>
      <c r="H39" s="146"/>
      <c r="I39" s="146"/>
    </row>
    <row r="40" spans="1:11" ht="27" customHeight="1" x14ac:dyDescent="0.2">
      <c r="A40" s="151" t="s">
        <v>376</v>
      </c>
      <c r="B40" s="146"/>
      <c r="C40" s="146"/>
      <c r="D40" s="146"/>
      <c r="E40" s="146"/>
      <c r="F40" s="146"/>
      <c r="G40" s="146"/>
      <c r="H40" s="146"/>
      <c r="I40" s="146"/>
    </row>
    <row r="41" spans="1:11" ht="27.75" customHeight="1" x14ac:dyDescent="0.2">
      <c r="A41" s="142" t="s">
        <v>116</v>
      </c>
      <c r="B41" s="146"/>
      <c r="C41" s="146"/>
      <c r="D41" s="146"/>
      <c r="E41" s="146"/>
      <c r="F41" s="146"/>
      <c r="G41" s="146"/>
      <c r="H41" s="146"/>
      <c r="I41" s="146"/>
    </row>
    <row r="42" spans="1:11" ht="24.75" customHeight="1" x14ac:dyDescent="0.2">
      <c r="A42" s="142" t="s">
        <v>117</v>
      </c>
      <c r="B42" s="143"/>
      <c r="C42" s="143"/>
      <c r="D42" s="143"/>
      <c r="E42" s="143"/>
      <c r="F42" s="143"/>
      <c r="G42" s="143"/>
      <c r="H42" s="143"/>
      <c r="I42" s="143"/>
    </row>
    <row r="43" spans="1:11" ht="59.25" customHeight="1" x14ac:dyDescent="0.2">
      <c r="A43" s="142" t="s">
        <v>377</v>
      </c>
      <c r="B43" s="143"/>
      <c r="C43" s="143"/>
      <c r="D43" s="143"/>
      <c r="E43" s="143"/>
      <c r="F43" s="143"/>
      <c r="G43" s="143"/>
      <c r="H43" s="143"/>
      <c r="I43" s="143"/>
    </row>
    <row r="44" spans="1:11" ht="30.75" customHeight="1" x14ac:dyDescent="0.2">
      <c r="A44" s="142" t="s">
        <v>118</v>
      </c>
      <c r="B44" s="143"/>
      <c r="C44" s="143"/>
      <c r="D44" s="143"/>
      <c r="E44" s="143"/>
      <c r="F44" s="143"/>
      <c r="G44" s="143"/>
      <c r="H44" s="143"/>
      <c r="I44" s="143"/>
    </row>
    <row r="45" spans="1:11" x14ac:dyDescent="0.2">
      <c r="B45" s="134"/>
      <c r="C45" s="134"/>
      <c r="D45" s="134"/>
      <c r="E45" s="134"/>
      <c r="F45" s="134"/>
      <c r="G45" s="134"/>
      <c r="H45" s="134"/>
      <c r="I45" s="134"/>
    </row>
    <row r="46" spans="1:11" x14ac:dyDescent="0.2">
      <c r="B46" s="134"/>
      <c r="C46" s="134"/>
      <c r="D46" s="134"/>
      <c r="E46" s="134"/>
      <c r="F46" s="134"/>
      <c r="G46" s="134"/>
      <c r="H46" s="134"/>
      <c r="I46" s="134"/>
      <c r="K46" s="136" t="s">
        <v>0</v>
      </c>
    </row>
    <row r="47" spans="1:11" x14ac:dyDescent="0.2">
      <c r="A47" s="137"/>
      <c r="B47" s="137"/>
      <c r="C47" s="137"/>
      <c r="D47" s="137"/>
      <c r="E47" s="137"/>
      <c r="F47" s="137"/>
      <c r="G47" s="137"/>
      <c r="H47" s="137"/>
      <c r="I47" s="137"/>
      <c r="K47" s="136" t="s">
        <v>0</v>
      </c>
    </row>
    <row r="48" spans="1:11" x14ac:dyDescent="0.2">
      <c r="A48" s="137"/>
      <c r="B48" s="137"/>
      <c r="C48" s="137"/>
      <c r="D48" s="137"/>
      <c r="E48" s="137"/>
      <c r="F48" s="137"/>
      <c r="G48" s="137"/>
      <c r="H48" s="137"/>
      <c r="I48" s="137"/>
      <c r="K48" s="136" t="s">
        <v>0</v>
      </c>
    </row>
    <row r="49" spans="11:11" x14ac:dyDescent="0.2">
      <c r="K49" s="136" t="s">
        <v>0</v>
      </c>
    </row>
  </sheetData>
  <mergeCells count="7">
    <mergeCell ref="A44:I44"/>
    <mergeCell ref="A40:I40"/>
    <mergeCell ref="B3:F3"/>
    <mergeCell ref="A39:I39"/>
    <mergeCell ref="A41:I41"/>
    <mergeCell ref="A42:I42"/>
    <mergeCell ref="A43:I43"/>
  </mergeCells>
  <conditionalFormatting sqref="B8:B31">
    <cfRule type="cellIs" dxfId="38" priority="9" operator="equal">
      <formula>0</formula>
    </cfRule>
  </conditionalFormatting>
  <conditionalFormatting sqref="B37">
    <cfRule type="cellIs" dxfId="37" priority="8" operator="equal">
      <formula>0</formula>
    </cfRule>
  </conditionalFormatting>
  <conditionalFormatting sqref="C7:I7">
    <cfRule type="cellIs" dxfId="36" priority="7" operator="equal">
      <formula>0</formula>
    </cfRule>
  </conditionalFormatting>
  <conditionalFormatting sqref="B7">
    <cfRule type="cellIs" dxfId="35" priority="10" operator="equal">
      <formula>0</formula>
    </cfRule>
  </conditionalFormatting>
  <conditionalFormatting sqref="C8:I31 G32:I32 G34:I34 I33 I36 G35">
    <cfRule type="cellIs" dxfId="34" priority="6" operator="equal">
      <formula>0</formula>
    </cfRule>
  </conditionalFormatting>
  <conditionalFormatting sqref="C37:I37">
    <cfRule type="cellIs" dxfId="33" priority="5" operator="equal">
      <formula>0</formula>
    </cfRule>
  </conditionalFormatting>
  <conditionalFormatting sqref="B32:F36">
    <cfRule type="cellIs" dxfId="32" priority="4" operator="equal">
      <formula>0</formula>
    </cfRule>
  </conditionalFormatting>
  <conditionalFormatting sqref="G33:H33">
    <cfRule type="cellIs" dxfId="31" priority="3" operator="equal">
      <formula>0</formula>
    </cfRule>
  </conditionalFormatting>
  <conditionalFormatting sqref="H35:I35">
    <cfRule type="cellIs" dxfId="30" priority="2" operator="equal">
      <formula>0</formula>
    </cfRule>
  </conditionalFormatting>
  <conditionalFormatting sqref="G36:H36">
    <cfRule type="cellIs" dxfId="29" priority="1" operator="equal">
      <formula>0</formula>
    </cfRule>
  </conditionalFormatting>
  <pageMargins left="0" right="0" top="0" bottom="0"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opLeftCell="A13" workbookViewId="0">
      <selection activeCell="E26" sqref="E26"/>
    </sheetView>
  </sheetViews>
  <sheetFormatPr defaultRowHeight="11.25" x14ac:dyDescent="0.2"/>
  <cols>
    <col min="1" max="1" width="47.1640625" customWidth="1"/>
  </cols>
  <sheetData>
    <row r="1" spans="1:9" ht="16.5" x14ac:dyDescent="0.2">
      <c r="A1" s="33" t="s">
        <v>378</v>
      </c>
      <c r="B1" s="33"/>
      <c r="C1" s="33"/>
      <c r="D1" s="34"/>
      <c r="E1" s="34"/>
    </row>
    <row r="2" spans="1:9" ht="16.5" thickBot="1" x14ac:dyDescent="0.25">
      <c r="A2" s="2" t="s">
        <v>0</v>
      </c>
      <c r="B2" s="53"/>
      <c r="C2" s="53"/>
      <c r="E2" s="5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x14ac:dyDescent="0.2">
      <c r="A6" s="36" t="s">
        <v>102</v>
      </c>
      <c r="B6" s="54"/>
      <c r="C6" s="54"/>
      <c r="D6" s="38"/>
      <c r="E6" s="38"/>
    </row>
    <row r="7" spans="1:9" ht="17.100000000000001" customHeight="1" x14ac:dyDescent="0.2">
      <c r="A7" s="39" t="s">
        <v>52</v>
      </c>
      <c r="B7" s="16">
        <v>41584</v>
      </c>
      <c r="C7" s="16">
        <v>40789</v>
      </c>
      <c r="D7" s="16">
        <v>42729</v>
      </c>
      <c r="E7" s="16">
        <v>47148</v>
      </c>
      <c r="F7" s="16">
        <v>39977</v>
      </c>
      <c r="G7" s="16">
        <v>44248</v>
      </c>
      <c r="H7" s="16">
        <v>43947</v>
      </c>
      <c r="I7" s="16">
        <v>45143</v>
      </c>
    </row>
    <row r="8" spans="1:9" ht="17.100000000000001" customHeight="1" x14ac:dyDescent="0.2">
      <c r="A8" s="39" t="s">
        <v>53</v>
      </c>
      <c r="B8" s="16">
        <v>2073</v>
      </c>
      <c r="C8" s="16">
        <v>2081</v>
      </c>
      <c r="D8" s="16">
        <v>2198</v>
      </c>
      <c r="E8" s="16">
        <v>2478</v>
      </c>
      <c r="F8" s="16">
        <v>2537</v>
      </c>
      <c r="G8" s="16">
        <v>2695</v>
      </c>
      <c r="H8" s="16">
        <v>2535</v>
      </c>
      <c r="I8" s="16">
        <v>2715</v>
      </c>
    </row>
    <row r="9" spans="1:9" ht="17.100000000000001" customHeight="1" x14ac:dyDescent="0.2">
      <c r="A9" s="39" t="s">
        <v>54</v>
      </c>
      <c r="B9" s="16">
        <v>13405</v>
      </c>
      <c r="C9" s="16">
        <v>13183</v>
      </c>
      <c r="D9" s="16">
        <v>14141</v>
      </c>
      <c r="E9" s="16">
        <v>12973</v>
      </c>
      <c r="F9" s="16">
        <v>13701</v>
      </c>
      <c r="G9" s="16">
        <v>13735</v>
      </c>
      <c r="H9" s="16">
        <v>13959</v>
      </c>
      <c r="I9" s="16">
        <v>14072</v>
      </c>
    </row>
    <row r="10" spans="1:9" ht="17.100000000000001" customHeight="1" x14ac:dyDescent="0.2">
      <c r="A10" s="39" t="s">
        <v>55</v>
      </c>
      <c r="B10" s="16">
        <v>2111</v>
      </c>
      <c r="C10" s="16">
        <v>2181</v>
      </c>
      <c r="D10" s="16">
        <v>1800</v>
      </c>
      <c r="E10" s="16">
        <v>1932</v>
      </c>
      <c r="F10" s="16">
        <v>1941</v>
      </c>
      <c r="G10" s="16">
        <v>2261</v>
      </c>
      <c r="H10" s="16">
        <v>1431</v>
      </c>
      <c r="I10" s="16">
        <v>1444</v>
      </c>
    </row>
    <row r="11" spans="1:9" ht="17.100000000000001" customHeight="1" x14ac:dyDescent="0.2">
      <c r="A11" s="39" t="s">
        <v>56</v>
      </c>
      <c r="B11" s="16">
        <v>7943</v>
      </c>
      <c r="C11" s="16">
        <v>10129</v>
      </c>
      <c r="D11" s="16">
        <v>9801</v>
      </c>
      <c r="E11" s="16">
        <v>9906</v>
      </c>
      <c r="F11" s="16">
        <v>10465</v>
      </c>
      <c r="G11" s="16">
        <v>11220</v>
      </c>
      <c r="H11" s="16">
        <v>12509</v>
      </c>
      <c r="I11" s="16">
        <v>12833</v>
      </c>
    </row>
    <row r="12" spans="1:9" ht="17.100000000000001" customHeight="1" x14ac:dyDescent="0.2">
      <c r="A12" s="39" t="s">
        <v>385</v>
      </c>
      <c r="B12" s="16">
        <v>124101</v>
      </c>
      <c r="C12" s="16">
        <v>127899</v>
      </c>
      <c r="D12" s="16">
        <v>135292</v>
      </c>
      <c r="E12" s="16">
        <v>165784</v>
      </c>
      <c r="F12" s="16">
        <v>148223</v>
      </c>
      <c r="G12" s="16">
        <v>164343</v>
      </c>
      <c r="H12" s="16">
        <v>161980</v>
      </c>
      <c r="I12" s="16">
        <v>166546</v>
      </c>
    </row>
    <row r="13" spans="1:9" ht="17.100000000000001" customHeight="1" x14ac:dyDescent="0.2">
      <c r="A13" s="39" t="s">
        <v>57</v>
      </c>
      <c r="B13" s="16">
        <v>173158</v>
      </c>
      <c r="C13" s="16">
        <v>170598</v>
      </c>
      <c r="D13" s="16">
        <v>174734</v>
      </c>
      <c r="E13" s="16">
        <v>179729</v>
      </c>
      <c r="F13" s="16">
        <v>179129</v>
      </c>
      <c r="G13" s="16">
        <v>183510</v>
      </c>
      <c r="H13" s="16">
        <v>182973</v>
      </c>
      <c r="I13" s="16">
        <v>185376</v>
      </c>
    </row>
    <row r="14" spans="1:9" ht="17.100000000000001" customHeight="1" x14ac:dyDescent="0.2">
      <c r="A14" s="39" t="s">
        <v>58</v>
      </c>
      <c r="B14" s="16">
        <v>79717</v>
      </c>
      <c r="C14" s="16">
        <v>82347</v>
      </c>
      <c r="D14" s="16">
        <v>88095</v>
      </c>
      <c r="E14" s="16">
        <v>81532</v>
      </c>
      <c r="F14" s="16">
        <v>89723</v>
      </c>
      <c r="G14" s="16">
        <v>96643</v>
      </c>
      <c r="H14" s="16">
        <v>99538</v>
      </c>
      <c r="I14" s="16">
        <v>101630</v>
      </c>
    </row>
    <row r="15" spans="1:9" ht="17.100000000000001" customHeight="1" x14ac:dyDescent="0.2">
      <c r="A15" s="39" t="s">
        <v>386</v>
      </c>
      <c r="B15" s="16">
        <v>16312</v>
      </c>
      <c r="C15" s="16">
        <v>12665</v>
      </c>
      <c r="D15" s="16">
        <v>18850</v>
      </c>
      <c r="E15" s="16">
        <v>113017</v>
      </c>
      <c r="F15" s="16">
        <v>17938</v>
      </c>
      <c r="G15" s="16">
        <v>15546</v>
      </c>
      <c r="H15" s="16">
        <v>14403</v>
      </c>
      <c r="I15" s="16">
        <v>14962</v>
      </c>
    </row>
    <row r="16" spans="1:9" ht="17.100000000000001" customHeight="1" x14ac:dyDescent="0.2">
      <c r="A16" s="39" t="s">
        <v>94</v>
      </c>
      <c r="B16" s="16">
        <v>12687</v>
      </c>
      <c r="C16" s="16">
        <v>7037</v>
      </c>
      <c r="D16" s="16">
        <v>18289</v>
      </c>
      <c r="E16" s="16">
        <v>20138</v>
      </c>
      <c r="F16" s="16">
        <v>20369</v>
      </c>
      <c r="G16" s="16">
        <v>23757</v>
      </c>
      <c r="H16" s="16">
        <v>23154</v>
      </c>
      <c r="I16" s="16">
        <v>28023</v>
      </c>
    </row>
    <row r="17" spans="1:9" ht="17.100000000000001" customHeight="1" x14ac:dyDescent="0.2">
      <c r="A17" s="39" t="s">
        <v>340</v>
      </c>
      <c r="B17" s="16">
        <v>7</v>
      </c>
      <c r="C17" s="16">
        <v>7</v>
      </c>
      <c r="D17" s="16">
        <v>7</v>
      </c>
      <c r="E17" s="16">
        <v>7</v>
      </c>
      <c r="F17" s="16">
        <v>23</v>
      </c>
      <c r="G17" s="16">
        <v>102</v>
      </c>
      <c r="H17" s="16">
        <v>101</v>
      </c>
      <c r="I17" s="16">
        <v>96</v>
      </c>
    </row>
    <row r="18" spans="1:9" ht="17.100000000000001" customHeight="1" x14ac:dyDescent="0.2">
      <c r="A18" s="40" t="s">
        <v>60</v>
      </c>
      <c r="B18" s="16">
        <v>7640</v>
      </c>
      <c r="C18" s="16">
        <v>6423</v>
      </c>
      <c r="D18" s="16">
        <v>7348</v>
      </c>
      <c r="E18" s="16">
        <v>6355</v>
      </c>
      <c r="F18" s="16">
        <v>7132</v>
      </c>
      <c r="G18" s="16">
        <v>7200</v>
      </c>
      <c r="H18" s="16">
        <v>7486</v>
      </c>
      <c r="I18" s="16">
        <v>7453</v>
      </c>
    </row>
    <row r="19" spans="1:9" ht="17.100000000000001" customHeight="1" x14ac:dyDescent="0.2">
      <c r="A19" s="39" t="s">
        <v>61</v>
      </c>
      <c r="B19" s="16">
        <v>3781</v>
      </c>
      <c r="C19" s="16">
        <v>5638</v>
      </c>
      <c r="D19" s="16">
        <v>6551</v>
      </c>
      <c r="E19" s="16">
        <v>6285</v>
      </c>
      <c r="F19" s="16">
        <v>7709</v>
      </c>
      <c r="G19" s="16">
        <v>9848</v>
      </c>
      <c r="H19" s="16">
        <v>9511</v>
      </c>
      <c r="I19" s="16">
        <v>8889</v>
      </c>
    </row>
    <row r="20" spans="1:9" ht="17.100000000000001" customHeight="1" x14ac:dyDescent="0.2">
      <c r="A20" s="39" t="s">
        <v>363</v>
      </c>
      <c r="B20" s="16">
        <v>23329</v>
      </c>
      <c r="C20" s="16">
        <v>27605</v>
      </c>
      <c r="D20" s="16">
        <v>25319</v>
      </c>
      <c r="E20" s="16">
        <v>22932</v>
      </c>
      <c r="F20" s="16">
        <v>20628</v>
      </c>
      <c r="G20" s="16">
        <v>21766</v>
      </c>
      <c r="H20" s="16">
        <v>18454</v>
      </c>
      <c r="I20" s="16">
        <v>18782</v>
      </c>
    </row>
    <row r="21" spans="1:9" ht="17.100000000000001" customHeight="1" x14ac:dyDescent="0.2">
      <c r="A21" s="39" t="s">
        <v>112</v>
      </c>
      <c r="B21" s="16">
        <v>30858</v>
      </c>
      <c r="C21" s="16">
        <v>31354</v>
      </c>
      <c r="D21" s="16">
        <v>33206</v>
      </c>
      <c r="E21" s="16">
        <v>33421</v>
      </c>
      <c r="F21" s="16">
        <v>33894</v>
      </c>
      <c r="G21" s="16">
        <v>35707</v>
      </c>
      <c r="H21" s="16">
        <v>34732</v>
      </c>
      <c r="I21" s="16">
        <v>35152</v>
      </c>
    </row>
    <row r="22" spans="1:9" ht="17.100000000000001" customHeight="1" x14ac:dyDescent="0.2">
      <c r="A22" s="39" t="s">
        <v>64</v>
      </c>
      <c r="B22" s="16">
        <v>15003</v>
      </c>
      <c r="C22" s="16">
        <v>15339</v>
      </c>
      <c r="D22" s="16">
        <v>15643</v>
      </c>
      <c r="E22" s="16">
        <v>14434</v>
      </c>
      <c r="F22" s="16">
        <v>15181</v>
      </c>
      <c r="G22" s="16">
        <v>15723</v>
      </c>
      <c r="H22" s="16">
        <v>15853</v>
      </c>
      <c r="I22" s="16">
        <v>16267</v>
      </c>
    </row>
    <row r="23" spans="1:9" ht="17.100000000000001" customHeight="1" x14ac:dyDescent="0.2">
      <c r="A23" s="39" t="s">
        <v>65</v>
      </c>
      <c r="B23" s="16">
        <v>18541</v>
      </c>
      <c r="C23" s="16">
        <v>18543</v>
      </c>
      <c r="D23" s="16">
        <v>19592</v>
      </c>
      <c r="E23" s="16">
        <v>19647</v>
      </c>
      <c r="F23" s="16">
        <v>19679</v>
      </c>
      <c r="G23" s="16">
        <v>21044</v>
      </c>
      <c r="H23" s="16">
        <v>21200</v>
      </c>
      <c r="I23" s="16">
        <v>21541</v>
      </c>
    </row>
    <row r="24" spans="1:9" ht="17.100000000000001" customHeight="1" x14ac:dyDescent="0.2">
      <c r="A24" s="39" t="s">
        <v>66</v>
      </c>
      <c r="B24" s="16">
        <v>9558</v>
      </c>
      <c r="C24" s="16">
        <v>7695</v>
      </c>
      <c r="D24" s="16">
        <v>7444</v>
      </c>
      <c r="E24" s="16">
        <v>7642</v>
      </c>
      <c r="F24" s="16">
        <v>7711</v>
      </c>
      <c r="G24" s="16">
        <v>8028</v>
      </c>
      <c r="H24" s="16">
        <v>7360</v>
      </c>
      <c r="I24" s="16">
        <v>6890</v>
      </c>
    </row>
    <row r="25" spans="1:9" ht="17.100000000000001" customHeight="1" x14ac:dyDescent="0.2">
      <c r="A25" s="39" t="s">
        <v>67</v>
      </c>
      <c r="B25" s="16">
        <v>598</v>
      </c>
      <c r="C25" s="16">
        <v>584</v>
      </c>
      <c r="D25" s="16">
        <v>564</v>
      </c>
      <c r="E25" s="16">
        <v>533</v>
      </c>
      <c r="F25" s="16">
        <v>537</v>
      </c>
      <c r="G25" s="16">
        <v>572</v>
      </c>
      <c r="H25" s="16">
        <v>568</v>
      </c>
      <c r="I25" s="16">
        <v>560</v>
      </c>
    </row>
    <row r="26" spans="1:9" ht="17.100000000000001" customHeight="1" x14ac:dyDescent="0.2">
      <c r="A26" s="41" t="s">
        <v>68</v>
      </c>
      <c r="B26" s="16">
        <v>2360</v>
      </c>
      <c r="C26" s="16">
        <v>2143</v>
      </c>
      <c r="D26" s="16">
        <v>2437</v>
      </c>
      <c r="E26" s="16">
        <v>2529</v>
      </c>
      <c r="F26" s="16">
        <v>2235</v>
      </c>
      <c r="G26" s="16">
        <v>2420</v>
      </c>
      <c r="H26" s="16">
        <v>2314</v>
      </c>
      <c r="I26" s="16">
        <v>2110</v>
      </c>
    </row>
    <row r="27" spans="1:9" ht="17.100000000000001" customHeight="1" x14ac:dyDescent="0.2">
      <c r="A27" s="41" t="s">
        <v>69</v>
      </c>
      <c r="B27" s="16">
        <v>46319</v>
      </c>
      <c r="C27" s="16">
        <v>46208</v>
      </c>
      <c r="D27" s="16">
        <v>46357</v>
      </c>
      <c r="E27" s="16">
        <v>46723</v>
      </c>
      <c r="F27" s="16">
        <v>46213</v>
      </c>
      <c r="G27" s="16">
        <v>46257</v>
      </c>
      <c r="H27" s="16">
        <v>46176</v>
      </c>
      <c r="I27" s="16">
        <v>45782</v>
      </c>
    </row>
    <row r="28" spans="1:9" ht="17.100000000000001" customHeight="1" x14ac:dyDescent="0.2">
      <c r="A28" s="39" t="s">
        <v>387</v>
      </c>
      <c r="B28" s="16">
        <v>-22482</v>
      </c>
      <c r="C28" s="16">
        <v>-5776</v>
      </c>
      <c r="D28" s="16">
        <v>-62468</v>
      </c>
      <c r="E28" s="16">
        <v>-43385</v>
      </c>
      <c r="F28" s="16">
        <v>-45040</v>
      </c>
      <c r="G28" s="16">
        <v>-13521</v>
      </c>
      <c r="H28" s="16">
        <v>540</v>
      </c>
      <c r="I28" s="16">
        <v>672</v>
      </c>
    </row>
    <row r="29" spans="1:9" ht="17.100000000000001" customHeight="1" x14ac:dyDescent="0.2">
      <c r="A29" s="39" t="s">
        <v>71</v>
      </c>
      <c r="B29" s="16">
        <v>9732</v>
      </c>
      <c r="C29" s="16">
        <v>8912</v>
      </c>
      <c r="D29" s="16">
        <v>11011</v>
      </c>
      <c r="E29" s="16">
        <v>10717</v>
      </c>
      <c r="F29" s="16">
        <v>9645</v>
      </c>
      <c r="G29" s="16">
        <v>11251</v>
      </c>
      <c r="H29" s="16">
        <v>9828</v>
      </c>
      <c r="I29" s="16">
        <v>9920</v>
      </c>
    </row>
    <row r="30" spans="1:9" ht="17.100000000000001" customHeight="1" x14ac:dyDescent="0.2">
      <c r="A30" t="s">
        <v>341</v>
      </c>
      <c r="B30">
        <v>149</v>
      </c>
      <c r="C30">
        <v>207</v>
      </c>
      <c r="D30">
        <v>279</v>
      </c>
      <c r="E30">
        <v>340</v>
      </c>
      <c r="F30">
        <v>349</v>
      </c>
      <c r="G30">
        <v>372</v>
      </c>
      <c r="H30">
        <v>342</v>
      </c>
      <c r="I30">
        <v>342</v>
      </c>
    </row>
    <row r="31" spans="1:9" ht="17.100000000000001" customHeight="1" x14ac:dyDescent="0.2">
      <c r="A31" t="s">
        <v>72</v>
      </c>
      <c r="B31" s="16">
        <v>1222</v>
      </c>
      <c r="C31" s="16">
        <v>1322</v>
      </c>
      <c r="D31" s="16">
        <v>1148</v>
      </c>
      <c r="E31" s="16">
        <v>1064</v>
      </c>
      <c r="F31" s="16">
        <v>1642</v>
      </c>
      <c r="G31" s="16">
        <v>3059</v>
      </c>
      <c r="H31" s="16">
        <v>1577</v>
      </c>
      <c r="I31" s="16">
        <v>1432</v>
      </c>
    </row>
    <row r="32" spans="1:9" ht="17.100000000000001" customHeight="1" x14ac:dyDescent="0.2">
      <c r="A32" s="61" t="s">
        <v>388</v>
      </c>
      <c r="B32" s="19">
        <v>619707</v>
      </c>
      <c r="C32" s="19">
        <v>635113</v>
      </c>
      <c r="D32" s="19">
        <v>620366</v>
      </c>
      <c r="E32" s="19">
        <v>763882</v>
      </c>
      <c r="F32" s="19">
        <v>651542</v>
      </c>
      <c r="G32" s="19">
        <v>727786</v>
      </c>
      <c r="H32" s="19">
        <v>732471</v>
      </c>
      <c r="I32" s="19">
        <v>748633</v>
      </c>
    </row>
    <row r="33" spans="1:11" ht="17.100000000000001" customHeight="1" x14ac:dyDescent="0.2">
      <c r="A33" s="39" t="s">
        <v>30</v>
      </c>
      <c r="B33" s="16">
        <v>48982</v>
      </c>
      <c r="C33" s="16">
        <v>48796</v>
      </c>
      <c r="D33" s="16">
        <v>45369</v>
      </c>
      <c r="E33" s="16">
        <v>45125</v>
      </c>
      <c r="F33" s="16">
        <v>48380</v>
      </c>
      <c r="G33" s="16">
        <v>55779</v>
      </c>
      <c r="H33" s="16">
        <v>52281</v>
      </c>
      <c r="I33" s="16">
        <v>52193</v>
      </c>
    </row>
    <row r="34" spans="1:11" ht="17.100000000000001" customHeight="1" x14ac:dyDescent="0.2">
      <c r="A34" s="39" t="s">
        <v>29</v>
      </c>
      <c r="B34" s="16">
        <v>29391</v>
      </c>
      <c r="C34" s="16">
        <v>29974</v>
      </c>
      <c r="D34" s="16">
        <v>32119</v>
      </c>
      <c r="E34" s="16">
        <v>38882</v>
      </c>
      <c r="F34" s="16">
        <v>42391</v>
      </c>
      <c r="G34" s="16">
        <v>42966</v>
      </c>
      <c r="H34" s="16">
        <v>43223</v>
      </c>
      <c r="I34" s="16">
        <v>42477</v>
      </c>
    </row>
    <row r="35" spans="1:11" ht="17.100000000000001" customHeight="1" x14ac:dyDescent="0.2">
      <c r="A35" s="39" t="s">
        <v>103</v>
      </c>
      <c r="B35" s="16">
        <v>36405</v>
      </c>
      <c r="C35" s="16">
        <v>37801</v>
      </c>
      <c r="D35" s="16">
        <v>38782</v>
      </c>
      <c r="E35" s="16">
        <v>39970</v>
      </c>
      <c r="F35" s="16">
        <v>41001</v>
      </c>
      <c r="G35" s="16">
        <v>42818</v>
      </c>
      <c r="H35" s="16">
        <v>44371</v>
      </c>
      <c r="I35" s="16">
        <v>46031</v>
      </c>
    </row>
    <row r="36" spans="1:11" ht="17.100000000000001" customHeight="1" x14ac:dyDescent="0.2">
      <c r="A36" s="39" t="s">
        <v>28</v>
      </c>
      <c r="B36" s="16">
        <v>11529</v>
      </c>
      <c r="C36" s="16">
        <v>11879</v>
      </c>
      <c r="D36" s="16">
        <v>11658</v>
      </c>
      <c r="E36" s="16">
        <v>11253</v>
      </c>
      <c r="F36" s="16">
        <v>9160</v>
      </c>
      <c r="G36" s="16">
        <v>12226</v>
      </c>
      <c r="H36" s="16">
        <v>13267</v>
      </c>
      <c r="I36" s="16">
        <v>13368</v>
      </c>
    </row>
    <row r="37" spans="1:11" ht="17.100000000000001" customHeight="1" x14ac:dyDescent="0.2">
      <c r="A37" s="39" t="s">
        <v>40</v>
      </c>
      <c r="B37" s="16">
        <v>14709</v>
      </c>
      <c r="C37" s="16">
        <v>15926</v>
      </c>
      <c r="D37" s="16">
        <v>17512</v>
      </c>
      <c r="E37" s="16">
        <v>14161</v>
      </c>
      <c r="F37" s="16">
        <v>16977</v>
      </c>
      <c r="G37" s="16">
        <v>18175</v>
      </c>
      <c r="H37" s="16">
        <v>18950</v>
      </c>
      <c r="I37" s="16">
        <v>18020</v>
      </c>
    </row>
    <row r="38" spans="1:11" ht="17.100000000000001" customHeight="1" x14ac:dyDescent="0.2">
      <c r="A38" s="39" t="s">
        <v>104</v>
      </c>
      <c r="B38" s="16">
        <v>-28730</v>
      </c>
      <c r="C38" s="16">
        <v>-42603</v>
      </c>
      <c r="D38" s="16">
        <v>-13818</v>
      </c>
      <c r="E38" s="16">
        <v>-159357</v>
      </c>
      <c r="F38" s="16">
        <v>-38875</v>
      </c>
      <c r="G38" s="16">
        <v>-99625</v>
      </c>
      <c r="H38" s="16">
        <v>-90299</v>
      </c>
      <c r="I38" s="16">
        <v>-95239</v>
      </c>
    </row>
    <row r="39" spans="1:11" ht="17.100000000000001" customHeight="1" x14ac:dyDescent="0.2">
      <c r="A39" s="39" t="s">
        <v>73</v>
      </c>
      <c r="B39" s="16" t="s">
        <v>315</v>
      </c>
      <c r="C39" s="16" t="s">
        <v>315</v>
      </c>
      <c r="D39" s="16" t="s">
        <v>315</v>
      </c>
      <c r="E39" s="16" t="s">
        <v>315</v>
      </c>
      <c r="F39" s="16" t="s">
        <v>315</v>
      </c>
      <c r="G39" s="16">
        <v>5400</v>
      </c>
      <c r="H39" s="16">
        <v>5400</v>
      </c>
      <c r="I39" s="16">
        <v>8400</v>
      </c>
    </row>
    <row r="40" spans="1:11" ht="17.100000000000001" customHeight="1" x14ac:dyDescent="0.2">
      <c r="A40" t="s">
        <v>398</v>
      </c>
      <c r="B40" s="16" t="s">
        <v>315</v>
      </c>
      <c r="C40" s="16" t="s">
        <v>315</v>
      </c>
      <c r="D40" s="16" t="s">
        <v>315</v>
      </c>
      <c r="E40" s="16" t="s">
        <v>315</v>
      </c>
      <c r="F40" s="16" t="s">
        <v>315</v>
      </c>
      <c r="G40" s="16" t="s">
        <v>315</v>
      </c>
      <c r="H40" s="16" t="s">
        <v>315</v>
      </c>
      <c r="I40">
        <v>400</v>
      </c>
    </row>
    <row r="41" spans="1:11" ht="17.100000000000001" customHeight="1" x14ac:dyDescent="0.2">
      <c r="A41" s="39" t="s">
        <v>74</v>
      </c>
      <c r="B41" s="16" t="s">
        <v>315</v>
      </c>
      <c r="C41" s="16" t="s">
        <v>315</v>
      </c>
      <c r="D41" s="16" t="s">
        <v>315</v>
      </c>
      <c r="E41" s="16" t="s">
        <v>315</v>
      </c>
      <c r="F41" s="16" t="s">
        <v>315</v>
      </c>
      <c r="G41" s="16">
        <v>-2300</v>
      </c>
      <c r="H41" s="16">
        <v>-2500</v>
      </c>
      <c r="I41" s="16">
        <v>-2800</v>
      </c>
    </row>
    <row r="42" spans="1:11" ht="17.100000000000001" customHeight="1" x14ac:dyDescent="0.2">
      <c r="A42" s="39" t="s">
        <v>125</v>
      </c>
      <c r="B42" s="16" t="s">
        <v>315</v>
      </c>
      <c r="C42" s="16" t="s">
        <v>315</v>
      </c>
      <c r="D42" s="16" t="s">
        <v>315</v>
      </c>
      <c r="E42" s="16" t="s">
        <v>315</v>
      </c>
      <c r="F42" s="16" t="s">
        <v>315</v>
      </c>
      <c r="G42" s="16">
        <v>-900</v>
      </c>
      <c r="H42" s="16" t="s">
        <v>315</v>
      </c>
      <c r="I42" s="16" t="s">
        <v>315</v>
      </c>
    </row>
    <row r="43" spans="1:11" ht="17.25" customHeight="1" x14ac:dyDescent="0.2">
      <c r="A43" s="43" t="s">
        <v>316</v>
      </c>
      <c r="B43" s="16" t="s">
        <v>315</v>
      </c>
      <c r="C43" s="16" t="s">
        <v>315</v>
      </c>
      <c r="D43" s="16" t="s">
        <v>315</v>
      </c>
      <c r="E43" s="16" t="s">
        <v>315</v>
      </c>
      <c r="F43" s="16" t="s">
        <v>315</v>
      </c>
      <c r="G43" s="16" t="s">
        <v>315</v>
      </c>
      <c r="H43" s="16" t="s">
        <v>315</v>
      </c>
      <c r="I43" s="16">
        <v>-3500</v>
      </c>
      <c r="K43" s="135"/>
    </row>
    <row r="44" spans="1:11" ht="15.75" customHeight="1" x14ac:dyDescent="0.2">
      <c r="A44" s="47" t="s">
        <v>126</v>
      </c>
      <c r="B44" s="48">
        <v>112286</v>
      </c>
      <c r="C44" s="48">
        <v>101773</v>
      </c>
      <c r="D44" s="48">
        <v>131622</v>
      </c>
      <c r="E44" s="48">
        <v>-9966</v>
      </c>
      <c r="F44" s="48">
        <v>119034</v>
      </c>
      <c r="G44" s="48">
        <v>74625</v>
      </c>
      <c r="H44" s="48">
        <v>84695</v>
      </c>
      <c r="I44" s="48">
        <v>79274</v>
      </c>
      <c r="K44" s="135"/>
    </row>
    <row r="45" spans="1:11" ht="24.75" customHeight="1" thickBot="1" x14ac:dyDescent="0.25">
      <c r="A45" s="49" t="s">
        <v>389</v>
      </c>
      <c r="B45" s="50">
        <v>731993</v>
      </c>
      <c r="C45" s="50">
        <v>736886</v>
      </c>
      <c r="D45" s="50">
        <v>751988</v>
      </c>
      <c r="E45" s="50">
        <v>753916</v>
      </c>
      <c r="F45" s="50">
        <v>770576</v>
      </c>
      <c r="G45" s="50">
        <v>802400</v>
      </c>
      <c r="H45" s="50">
        <v>817200</v>
      </c>
      <c r="I45" s="50">
        <v>827900</v>
      </c>
      <c r="K45" s="60"/>
    </row>
    <row r="46" spans="1:11" ht="14.25" customHeight="1" x14ac:dyDescent="0.2">
      <c r="K46" s="60"/>
    </row>
    <row r="47" spans="1:11" ht="24.75" customHeight="1" x14ac:dyDescent="0.2">
      <c r="A47" s="142" t="s">
        <v>399</v>
      </c>
      <c r="B47" s="143"/>
      <c r="C47" s="143"/>
      <c r="D47" s="143"/>
      <c r="E47" s="143"/>
      <c r="F47" s="143"/>
      <c r="G47" s="143"/>
      <c r="H47" s="143"/>
      <c r="I47" s="143"/>
      <c r="K47" s="60"/>
    </row>
    <row r="48" spans="1:11" ht="63.75" customHeight="1" x14ac:dyDescent="0.2">
      <c r="A48" s="143" t="s">
        <v>380</v>
      </c>
      <c r="B48" s="143"/>
      <c r="C48" s="143"/>
      <c r="D48" s="143"/>
      <c r="E48" s="143"/>
      <c r="F48" s="143"/>
      <c r="G48" s="143"/>
      <c r="H48" s="143"/>
      <c r="I48" s="143"/>
    </row>
    <row r="49" spans="1:9" ht="57" customHeight="1" x14ac:dyDescent="0.2">
      <c r="A49" s="147" t="s">
        <v>351</v>
      </c>
      <c r="B49" s="143"/>
      <c r="C49" s="143"/>
      <c r="D49" s="143"/>
      <c r="E49" s="143"/>
      <c r="F49" s="143"/>
      <c r="G49" s="143"/>
      <c r="H49" s="143"/>
      <c r="I49" s="143"/>
    </row>
    <row r="50" spans="1:9" ht="15" customHeight="1" x14ac:dyDescent="0.2">
      <c r="A50" s="147" t="s">
        <v>364</v>
      </c>
      <c r="B50" s="143"/>
      <c r="C50" s="143"/>
      <c r="D50" s="143"/>
      <c r="E50" s="143"/>
      <c r="F50" s="143"/>
      <c r="G50" s="143"/>
      <c r="H50" s="143"/>
      <c r="I50" s="143"/>
    </row>
    <row r="51" spans="1:9" ht="15" customHeight="1" x14ac:dyDescent="0.2">
      <c r="A51" s="147" t="s">
        <v>122</v>
      </c>
      <c r="B51" s="143"/>
      <c r="C51" s="143"/>
      <c r="D51" s="143"/>
      <c r="E51" s="143"/>
      <c r="F51" s="143"/>
      <c r="G51" s="143"/>
      <c r="H51" s="143"/>
      <c r="I51" s="143"/>
    </row>
    <row r="52" spans="1:9" ht="24.75" customHeight="1" x14ac:dyDescent="0.2">
      <c r="A52" s="147" t="s">
        <v>118</v>
      </c>
      <c r="B52" s="143"/>
      <c r="C52" s="143"/>
      <c r="D52" s="143"/>
      <c r="E52" s="143"/>
      <c r="F52" s="143"/>
      <c r="G52" s="143"/>
      <c r="H52" s="143"/>
      <c r="I52" s="143"/>
    </row>
    <row r="53" spans="1:9" ht="11.25" customHeight="1" x14ac:dyDescent="0.2">
      <c r="A53" s="147" t="s">
        <v>123</v>
      </c>
      <c r="B53" s="143"/>
      <c r="C53" s="143"/>
      <c r="D53" s="143"/>
      <c r="E53" s="143"/>
      <c r="F53" s="143"/>
      <c r="G53" s="143"/>
      <c r="H53" s="143"/>
      <c r="I53" s="143"/>
    </row>
    <row r="54" spans="1:9" ht="11.25" customHeight="1" x14ac:dyDescent="0.2">
      <c r="A54" s="146" t="s">
        <v>124</v>
      </c>
      <c r="B54" s="146"/>
      <c r="C54" s="146"/>
      <c r="D54" s="146"/>
      <c r="E54" s="146"/>
      <c r="F54" s="146"/>
      <c r="G54" s="146"/>
      <c r="H54" s="146"/>
      <c r="I54" s="146"/>
    </row>
  </sheetData>
  <mergeCells count="9">
    <mergeCell ref="A54:I54"/>
    <mergeCell ref="A52:I52"/>
    <mergeCell ref="A53:I53"/>
    <mergeCell ref="A47:I47"/>
    <mergeCell ref="B3:F3"/>
    <mergeCell ref="A51:I51"/>
    <mergeCell ref="A48:I48"/>
    <mergeCell ref="A49:I49"/>
    <mergeCell ref="A50:I50"/>
  </mergeCells>
  <conditionalFormatting sqref="A32 B41:I41 B33:I39 B8:I29 B43:I43 B42:G42">
    <cfRule type="cellIs" dxfId="28" priority="24" operator="equal">
      <formula>0</formula>
    </cfRule>
  </conditionalFormatting>
  <conditionalFormatting sqref="B32">
    <cfRule type="cellIs" dxfId="27" priority="14" operator="equal">
      <formula>0</formula>
    </cfRule>
  </conditionalFormatting>
  <conditionalFormatting sqref="B7">
    <cfRule type="cellIs" dxfId="26" priority="16" operator="equal">
      <formula>0</formula>
    </cfRule>
  </conditionalFormatting>
  <conditionalFormatting sqref="C32:I32">
    <cfRule type="cellIs" dxfId="25" priority="10" operator="equal">
      <formula>0</formula>
    </cfRule>
  </conditionalFormatting>
  <conditionalFormatting sqref="C7:I7">
    <cfRule type="cellIs" dxfId="24" priority="12" operator="equal">
      <formula>0</formula>
    </cfRule>
  </conditionalFormatting>
  <conditionalFormatting sqref="B40:H40">
    <cfRule type="cellIs" dxfId="23" priority="3" operator="equal">
      <formula>0</formula>
    </cfRule>
  </conditionalFormatting>
  <conditionalFormatting sqref="H42:I42">
    <cfRule type="cellIs" dxfId="22" priority="2" operator="equal">
      <formula>0</formula>
    </cfRule>
  </conditionalFormatting>
  <conditionalFormatting sqref="B31:I31">
    <cfRule type="cellIs" dxfId="21" priority="1" operator="equal">
      <formula>0</formula>
    </cfRule>
  </conditionalFormatting>
  <pageMargins left="0" right="0" top="0" bottom="0"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workbookViewId="0">
      <selection activeCell="K14" sqref="K14"/>
    </sheetView>
  </sheetViews>
  <sheetFormatPr defaultRowHeight="11.25" x14ac:dyDescent="0.2"/>
  <cols>
    <col min="1" max="1" width="47.1640625" customWidth="1"/>
  </cols>
  <sheetData>
    <row r="1" spans="1:9" ht="16.5" x14ac:dyDescent="0.2">
      <c r="A1" s="33" t="s">
        <v>390</v>
      </c>
      <c r="B1" s="33"/>
      <c r="C1" s="33"/>
      <c r="D1" s="34"/>
      <c r="E1" s="34"/>
    </row>
    <row r="2" spans="1:9" ht="16.5" thickBot="1" x14ac:dyDescent="0.25">
      <c r="A2" s="2" t="s">
        <v>0</v>
      </c>
      <c r="B2" s="53"/>
      <c r="C2" s="53"/>
      <c r="E2" s="5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x14ac:dyDescent="0.2">
      <c r="A6" s="36" t="s">
        <v>102</v>
      </c>
      <c r="B6" s="54"/>
      <c r="C6" s="54"/>
      <c r="D6" s="38"/>
      <c r="E6" s="38"/>
    </row>
    <row r="7" spans="1:9" ht="17.100000000000001" customHeight="1" x14ac:dyDescent="0.2">
      <c r="A7" s="39" t="s">
        <v>52</v>
      </c>
      <c r="B7" s="16">
        <v>44047</v>
      </c>
      <c r="C7" s="16">
        <v>42504</v>
      </c>
      <c r="D7" s="16">
        <v>43881</v>
      </c>
      <c r="E7" s="16">
        <v>48089</v>
      </c>
      <c r="F7" s="16">
        <v>39977</v>
      </c>
      <c r="G7" s="16">
        <v>43538</v>
      </c>
      <c r="H7" s="16">
        <v>42577</v>
      </c>
      <c r="I7" s="16">
        <v>43021</v>
      </c>
    </row>
    <row r="8" spans="1:9" ht="17.100000000000001" customHeight="1" x14ac:dyDescent="0.2">
      <c r="A8" s="39" t="s">
        <v>53</v>
      </c>
      <c r="B8" s="16">
        <v>2196</v>
      </c>
      <c r="C8" s="16">
        <v>2168</v>
      </c>
      <c r="D8" s="16">
        <v>2257</v>
      </c>
      <c r="E8" s="16">
        <v>2527</v>
      </c>
      <c r="F8" s="16">
        <v>2537</v>
      </c>
      <c r="G8" s="16">
        <v>2652</v>
      </c>
      <c r="H8" s="16">
        <v>2456</v>
      </c>
      <c r="I8" s="16">
        <v>2588</v>
      </c>
    </row>
    <row r="9" spans="1:9" ht="17.100000000000001" customHeight="1" x14ac:dyDescent="0.2">
      <c r="A9" s="39" t="s">
        <v>54</v>
      </c>
      <c r="B9" s="16">
        <v>14199</v>
      </c>
      <c r="C9" s="16">
        <v>13737</v>
      </c>
      <c r="D9" s="16">
        <v>14522</v>
      </c>
      <c r="E9" s="16">
        <v>13232</v>
      </c>
      <c r="F9" s="16">
        <v>13701</v>
      </c>
      <c r="G9" s="16">
        <v>13514</v>
      </c>
      <c r="H9" s="16">
        <v>13524</v>
      </c>
      <c r="I9" s="16">
        <v>13411</v>
      </c>
    </row>
    <row r="10" spans="1:9" ht="17.100000000000001" customHeight="1" x14ac:dyDescent="0.2">
      <c r="A10" s="39" t="s">
        <v>55</v>
      </c>
      <c r="B10" s="16">
        <v>2236</v>
      </c>
      <c r="C10" s="16">
        <v>2272</v>
      </c>
      <c r="D10" s="16">
        <v>1848</v>
      </c>
      <c r="E10" s="16">
        <v>1971</v>
      </c>
      <c r="F10" s="16">
        <v>1941</v>
      </c>
      <c r="G10" s="16">
        <v>2225</v>
      </c>
      <c r="H10" s="16">
        <v>1386</v>
      </c>
      <c r="I10" s="16">
        <v>1377</v>
      </c>
    </row>
    <row r="11" spans="1:9" ht="17.100000000000001" customHeight="1" x14ac:dyDescent="0.2">
      <c r="A11" s="39" t="s">
        <v>56</v>
      </c>
      <c r="B11" s="16">
        <v>8414</v>
      </c>
      <c r="C11" s="16">
        <v>10555</v>
      </c>
      <c r="D11" s="16">
        <v>10066</v>
      </c>
      <c r="E11" s="16">
        <v>10103</v>
      </c>
      <c r="F11" s="16">
        <v>10465</v>
      </c>
      <c r="G11" s="16">
        <v>11040</v>
      </c>
      <c r="H11" s="16">
        <v>12119</v>
      </c>
      <c r="I11" s="16">
        <v>12230</v>
      </c>
    </row>
    <row r="12" spans="1:9" ht="17.100000000000001" customHeight="1" x14ac:dyDescent="0.2">
      <c r="A12" s="39" t="s">
        <v>392</v>
      </c>
      <c r="B12" s="16">
        <v>131451</v>
      </c>
      <c r="C12" s="16">
        <v>133276</v>
      </c>
      <c r="D12" s="16">
        <v>138939</v>
      </c>
      <c r="E12" s="16">
        <v>169094</v>
      </c>
      <c r="F12" s="16">
        <v>148223</v>
      </c>
      <c r="G12" s="16">
        <v>161709</v>
      </c>
      <c r="H12" s="16">
        <v>156930</v>
      </c>
      <c r="I12" s="16">
        <v>158720</v>
      </c>
    </row>
    <row r="13" spans="1:9" ht="17.100000000000001" customHeight="1" x14ac:dyDescent="0.2">
      <c r="A13" s="39" t="s">
        <v>57</v>
      </c>
      <c r="B13" s="16">
        <v>183414</v>
      </c>
      <c r="C13" s="16">
        <v>177771</v>
      </c>
      <c r="D13" s="16">
        <v>179445</v>
      </c>
      <c r="E13" s="16">
        <v>183318</v>
      </c>
      <c r="F13" s="16">
        <v>179129</v>
      </c>
      <c r="G13" s="16">
        <v>180569</v>
      </c>
      <c r="H13" s="16">
        <v>177268</v>
      </c>
      <c r="I13" s="16">
        <v>176665</v>
      </c>
    </row>
    <row r="14" spans="1:9" ht="17.100000000000001" customHeight="1" x14ac:dyDescent="0.2">
      <c r="A14" s="39" t="s">
        <v>58</v>
      </c>
      <c r="B14" s="16">
        <v>84438</v>
      </c>
      <c r="C14" s="16">
        <v>85809</v>
      </c>
      <c r="D14" s="16">
        <v>90470</v>
      </c>
      <c r="E14" s="16">
        <v>83160</v>
      </c>
      <c r="F14" s="16">
        <v>89723</v>
      </c>
      <c r="G14" s="16">
        <v>95094</v>
      </c>
      <c r="H14" s="16">
        <v>96434</v>
      </c>
      <c r="I14" s="16">
        <v>96854</v>
      </c>
    </row>
    <row r="15" spans="1:9" ht="17.100000000000001" customHeight="1" x14ac:dyDescent="0.2">
      <c r="A15" s="39" t="s">
        <v>393</v>
      </c>
      <c r="B15" s="16">
        <v>17278</v>
      </c>
      <c r="C15" s="16">
        <v>13198</v>
      </c>
      <c r="D15" s="16">
        <v>19358</v>
      </c>
      <c r="E15" s="16">
        <v>115273</v>
      </c>
      <c r="F15" s="16">
        <v>17938</v>
      </c>
      <c r="G15" s="16">
        <v>15297</v>
      </c>
      <c r="H15" s="16">
        <v>13954</v>
      </c>
      <c r="I15" s="16">
        <v>14258</v>
      </c>
    </row>
    <row r="16" spans="1:9" ht="17.100000000000001" customHeight="1" x14ac:dyDescent="0.2">
      <c r="A16" s="39" t="s">
        <v>90</v>
      </c>
      <c r="B16" s="16">
        <v>13438</v>
      </c>
      <c r="C16" s="16">
        <v>7332</v>
      </c>
      <c r="D16" s="16">
        <v>18782</v>
      </c>
      <c r="E16" s="16">
        <v>20540</v>
      </c>
      <c r="F16" s="16">
        <v>20369</v>
      </c>
      <c r="G16" s="16">
        <v>23376</v>
      </c>
      <c r="H16" s="16">
        <v>22432</v>
      </c>
      <c r="I16" s="16">
        <v>26706</v>
      </c>
    </row>
    <row r="17" spans="1:9" ht="17.100000000000001" customHeight="1" x14ac:dyDescent="0.2">
      <c r="A17" s="39" t="s">
        <v>340</v>
      </c>
      <c r="B17" s="16">
        <v>7</v>
      </c>
      <c r="C17" s="16">
        <v>7</v>
      </c>
      <c r="D17" s="16">
        <v>7</v>
      </c>
      <c r="E17" s="16">
        <v>8</v>
      </c>
      <c r="F17" s="16">
        <v>23</v>
      </c>
      <c r="G17" s="16">
        <v>100</v>
      </c>
      <c r="H17" s="16">
        <v>97</v>
      </c>
      <c r="I17" s="16">
        <v>91</v>
      </c>
    </row>
    <row r="18" spans="1:9" ht="17.100000000000001" customHeight="1" x14ac:dyDescent="0.2">
      <c r="A18" s="40" t="s">
        <v>60</v>
      </c>
      <c r="B18" s="16">
        <v>8092</v>
      </c>
      <c r="C18" s="16">
        <v>6693</v>
      </c>
      <c r="D18" s="16">
        <v>7546</v>
      </c>
      <c r="E18" s="16">
        <v>6482</v>
      </c>
      <c r="F18" s="16">
        <v>7132</v>
      </c>
      <c r="G18" s="16">
        <v>7084</v>
      </c>
      <c r="H18" s="16">
        <v>7252</v>
      </c>
      <c r="I18" s="16">
        <v>7102</v>
      </c>
    </row>
    <row r="19" spans="1:9" ht="17.100000000000001" customHeight="1" x14ac:dyDescent="0.2">
      <c r="A19" s="39" t="s">
        <v>61</v>
      </c>
      <c r="B19" s="16">
        <v>4005</v>
      </c>
      <c r="C19" s="16">
        <v>5875</v>
      </c>
      <c r="D19" s="16">
        <v>6728</v>
      </c>
      <c r="E19" s="16">
        <v>6410</v>
      </c>
      <c r="F19" s="16">
        <v>7709</v>
      </c>
      <c r="G19" s="16">
        <v>9690</v>
      </c>
      <c r="H19" s="16">
        <v>9215</v>
      </c>
      <c r="I19" s="16">
        <v>8471</v>
      </c>
    </row>
    <row r="20" spans="1:9" ht="17.100000000000001" customHeight="1" x14ac:dyDescent="0.2">
      <c r="A20" s="39" t="s">
        <v>363</v>
      </c>
      <c r="B20" s="16">
        <v>24711</v>
      </c>
      <c r="C20" s="16">
        <v>28765</v>
      </c>
      <c r="D20" s="16">
        <v>26001</v>
      </c>
      <c r="E20" s="16">
        <v>23390</v>
      </c>
      <c r="F20" s="16">
        <v>20628</v>
      </c>
      <c r="G20" s="16">
        <v>21418</v>
      </c>
      <c r="H20" s="16">
        <v>17879</v>
      </c>
      <c r="I20" s="16">
        <v>17899</v>
      </c>
    </row>
    <row r="21" spans="1:9" ht="17.100000000000001" customHeight="1" x14ac:dyDescent="0.2">
      <c r="A21" s="39" t="s">
        <v>96</v>
      </c>
      <c r="B21" s="16">
        <v>32686</v>
      </c>
      <c r="C21" s="16">
        <v>32672</v>
      </c>
      <c r="D21" s="16">
        <v>34101</v>
      </c>
      <c r="E21" s="16">
        <v>34089</v>
      </c>
      <c r="F21" s="16">
        <v>33894</v>
      </c>
      <c r="G21" s="16">
        <v>35135</v>
      </c>
      <c r="H21" s="16">
        <v>33649</v>
      </c>
      <c r="I21" s="16">
        <v>33500</v>
      </c>
    </row>
    <row r="22" spans="1:9" ht="17.100000000000001" customHeight="1" x14ac:dyDescent="0.2">
      <c r="A22" s="39" t="s">
        <v>64</v>
      </c>
      <c r="B22" s="16">
        <v>15891</v>
      </c>
      <c r="C22" s="16">
        <v>15984</v>
      </c>
      <c r="D22" s="16">
        <v>16064</v>
      </c>
      <c r="E22" s="16">
        <v>14722</v>
      </c>
      <c r="F22" s="16">
        <v>15181</v>
      </c>
      <c r="G22" s="16">
        <v>15471</v>
      </c>
      <c r="H22" s="16">
        <v>15359</v>
      </c>
      <c r="I22" s="16">
        <v>15502</v>
      </c>
    </row>
    <row r="23" spans="1:9" ht="17.100000000000001" customHeight="1" x14ac:dyDescent="0.2">
      <c r="A23" s="39" t="s">
        <v>65</v>
      </c>
      <c r="B23" s="16">
        <v>19640</v>
      </c>
      <c r="C23" s="16">
        <v>19322</v>
      </c>
      <c r="D23" s="16">
        <v>20120</v>
      </c>
      <c r="E23" s="16">
        <v>20040</v>
      </c>
      <c r="F23" s="16">
        <v>19679</v>
      </c>
      <c r="G23" s="16">
        <v>20707</v>
      </c>
      <c r="H23" s="16">
        <v>20539</v>
      </c>
      <c r="I23" s="16">
        <v>20529</v>
      </c>
    </row>
    <row r="24" spans="1:9" ht="17.100000000000001" customHeight="1" x14ac:dyDescent="0.2">
      <c r="A24" s="39" t="s">
        <v>66</v>
      </c>
      <c r="B24" s="16">
        <v>10124</v>
      </c>
      <c r="C24" s="16">
        <v>8019</v>
      </c>
      <c r="D24" s="16">
        <v>7645</v>
      </c>
      <c r="E24" s="16">
        <v>7794</v>
      </c>
      <c r="F24" s="16">
        <v>7711</v>
      </c>
      <c r="G24" s="16">
        <v>7899</v>
      </c>
      <c r="H24" s="16">
        <v>7130</v>
      </c>
      <c r="I24" s="16">
        <v>6566</v>
      </c>
    </row>
    <row r="25" spans="1:9" ht="17.100000000000001" customHeight="1" x14ac:dyDescent="0.2">
      <c r="A25" s="39" t="s">
        <v>67</v>
      </c>
      <c r="B25" s="16">
        <v>633</v>
      </c>
      <c r="C25" s="16">
        <v>609</v>
      </c>
      <c r="D25" s="16">
        <v>579</v>
      </c>
      <c r="E25" s="16">
        <v>544</v>
      </c>
      <c r="F25" s="16">
        <v>537</v>
      </c>
      <c r="G25" s="16">
        <v>563</v>
      </c>
      <c r="H25" s="16">
        <v>551</v>
      </c>
      <c r="I25" s="16">
        <v>534</v>
      </c>
    </row>
    <row r="26" spans="1:9" ht="17.100000000000001" customHeight="1" x14ac:dyDescent="0.2">
      <c r="A26" s="41" t="s">
        <v>68</v>
      </c>
      <c r="B26" s="16">
        <v>2500</v>
      </c>
      <c r="C26" s="16">
        <v>2233</v>
      </c>
      <c r="D26" s="16">
        <v>2503</v>
      </c>
      <c r="E26" s="16">
        <v>2580</v>
      </c>
      <c r="F26" s="16">
        <v>2235</v>
      </c>
      <c r="G26" s="16">
        <v>2381</v>
      </c>
      <c r="H26" s="16">
        <v>2242</v>
      </c>
      <c r="I26" s="16">
        <v>2011</v>
      </c>
    </row>
    <row r="27" spans="1:9" ht="17.100000000000001" customHeight="1" x14ac:dyDescent="0.2">
      <c r="A27" s="41" t="s">
        <v>69</v>
      </c>
      <c r="B27" s="16">
        <v>49063</v>
      </c>
      <c r="C27" s="16">
        <v>48151</v>
      </c>
      <c r="D27" s="16">
        <v>47606</v>
      </c>
      <c r="E27" s="16">
        <v>47656</v>
      </c>
      <c r="F27" s="16">
        <v>46213</v>
      </c>
      <c r="G27" s="16">
        <v>45516</v>
      </c>
      <c r="H27" s="16">
        <v>44736</v>
      </c>
      <c r="I27" s="16">
        <v>43631</v>
      </c>
    </row>
    <row r="28" spans="1:9" ht="17.100000000000001" customHeight="1" x14ac:dyDescent="0.2">
      <c r="A28" s="39" t="s">
        <v>78</v>
      </c>
      <c r="B28" s="16">
        <v>-23813</v>
      </c>
      <c r="C28" s="16">
        <v>-6019</v>
      </c>
      <c r="D28" s="16">
        <v>-64152</v>
      </c>
      <c r="E28" s="16">
        <v>-44251</v>
      </c>
      <c r="F28" s="16">
        <v>-45040</v>
      </c>
      <c r="G28" s="16">
        <v>-13304</v>
      </c>
      <c r="H28" s="16">
        <v>523</v>
      </c>
      <c r="I28" s="16">
        <v>641</v>
      </c>
    </row>
    <row r="29" spans="1:9" ht="17.100000000000001" customHeight="1" x14ac:dyDescent="0.2">
      <c r="A29" s="39" t="s">
        <v>71</v>
      </c>
      <c r="B29" s="16">
        <v>10308</v>
      </c>
      <c r="C29" s="16">
        <v>9286</v>
      </c>
      <c r="D29" s="16">
        <v>11308</v>
      </c>
      <c r="E29" s="16">
        <v>10931</v>
      </c>
      <c r="F29" s="16">
        <v>9645</v>
      </c>
      <c r="G29" s="16">
        <v>11071</v>
      </c>
      <c r="H29" s="16">
        <v>9521</v>
      </c>
      <c r="I29" s="16">
        <v>9453</v>
      </c>
    </row>
    <row r="30" spans="1:9" ht="17.100000000000001" customHeight="1" x14ac:dyDescent="0.2">
      <c r="A30" t="s">
        <v>341</v>
      </c>
      <c r="B30" s="16">
        <v>158</v>
      </c>
      <c r="C30" s="16">
        <v>215</v>
      </c>
      <c r="D30" s="16">
        <v>286</v>
      </c>
      <c r="E30" s="16">
        <v>347</v>
      </c>
      <c r="F30" s="16">
        <v>349</v>
      </c>
      <c r="G30" s="16">
        <v>366</v>
      </c>
      <c r="H30" s="16">
        <v>332</v>
      </c>
      <c r="I30" s="16">
        <v>326</v>
      </c>
    </row>
    <row r="31" spans="1:9" ht="17.100000000000001" customHeight="1" x14ac:dyDescent="0.2">
      <c r="A31" t="s">
        <v>72</v>
      </c>
      <c r="B31" s="16">
        <v>1295</v>
      </c>
      <c r="C31" s="16">
        <v>1378</v>
      </c>
      <c r="D31" s="16">
        <v>1179</v>
      </c>
      <c r="E31" s="16">
        <v>1085</v>
      </c>
      <c r="F31" s="16">
        <v>1642</v>
      </c>
      <c r="G31" s="16">
        <v>3010</v>
      </c>
      <c r="H31" s="16">
        <v>1528</v>
      </c>
      <c r="I31" s="16">
        <v>1365</v>
      </c>
    </row>
    <row r="32" spans="1:9" ht="17.100000000000001" customHeight="1" x14ac:dyDescent="0.2">
      <c r="A32" s="61" t="s">
        <v>394</v>
      </c>
      <c r="B32" s="19">
        <v>656411</v>
      </c>
      <c r="C32" s="19">
        <v>661815</v>
      </c>
      <c r="D32" s="19">
        <v>637090</v>
      </c>
      <c r="E32" s="19">
        <v>779134</v>
      </c>
      <c r="F32" s="19">
        <v>651542</v>
      </c>
      <c r="G32" s="19">
        <v>716121</v>
      </c>
      <c r="H32" s="19">
        <v>709635</v>
      </c>
      <c r="I32" s="19">
        <v>713453</v>
      </c>
    </row>
    <row r="33" spans="1:20" ht="17.100000000000001" customHeight="1" x14ac:dyDescent="0.2">
      <c r="A33" s="39" t="s">
        <v>30</v>
      </c>
      <c r="B33" s="16">
        <v>51883</v>
      </c>
      <c r="C33" s="16">
        <v>50847</v>
      </c>
      <c r="D33" s="16">
        <v>46592</v>
      </c>
      <c r="E33" s="16">
        <v>46026</v>
      </c>
      <c r="F33" s="16">
        <v>48380</v>
      </c>
      <c r="G33" s="16">
        <v>54885</v>
      </c>
      <c r="H33" s="16">
        <v>50651</v>
      </c>
      <c r="I33" s="16">
        <v>49740</v>
      </c>
    </row>
    <row r="34" spans="1:20" ht="17.100000000000001" customHeight="1" x14ac:dyDescent="0.2">
      <c r="A34" s="39" t="s">
        <v>29</v>
      </c>
      <c r="B34" s="16">
        <v>31132</v>
      </c>
      <c r="C34" s="16">
        <v>31234</v>
      </c>
      <c r="D34" s="16">
        <v>32985</v>
      </c>
      <c r="E34" s="16">
        <v>39658</v>
      </c>
      <c r="F34" s="16">
        <v>42391</v>
      </c>
      <c r="G34" s="16">
        <v>42278</v>
      </c>
      <c r="H34" s="16">
        <v>41875</v>
      </c>
      <c r="I34" s="16">
        <v>40481</v>
      </c>
    </row>
    <row r="35" spans="1:20" ht="17.100000000000001" customHeight="1" x14ac:dyDescent="0.2">
      <c r="A35" s="39" t="s">
        <v>103</v>
      </c>
      <c r="B35" s="16">
        <v>38561</v>
      </c>
      <c r="C35" s="16">
        <v>39390</v>
      </c>
      <c r="D35" s="16">
        <v>39827</v>
      </c>
      <c r="E35" s="16">
        <v>40768</v>
      </c>
      <c r="F35" s="16">
        <v>41001</v>
      </c>
      <c r="G35" s="16">
        <v>42132</v>
      </c>
      <c r="H35" s="16">
        <v>42988</v>
      </c>
      <c r="I35" s="16">
        <v>43868</v>
      </c>
    </row>
    <row r="36" spans="1:20" ht="17.100000000000001" customHeight="1" x14ac:dyDescent="0.2">
      <c r="A36" s="39" t="s">
        <v>28</v>
      </c>
      <c r="B36" s="16">
        <v>12212</v>
      </c>
      <c r="C36" s="16">
        <v>12378</v>
      </c>
      <c r="D36" s="16">
        <v>11972</v>
      </c>
      <c r="E36" s="16">
        <v>11477</v>
      </c>
      <c r="F36" s="16">
        <v>9160</v>
      </c>
      <c r="G36" s="16">
        <v>12030</v>
      </c>
      <c r="H36" s="16">
        <v>12854</v>
      </c>
      <c r="I36" s="16">
        <v>12740</v>
      </c>
    </row>
    <row r="37" spans="1:20" ht="17.100000000000001" customHeight="1" x14ac:dyDescent="0.2">
      <c r="A37" s="39" t="s">
        <v>40</v>
      </c>
      <c r="B37" s="16">
        <v>15581</v>
      </c>
      <c r="C37" s="16">
        <v>16596</v>
      </c>
      <c r="D37" s="16">
        <v>17985</v>
      </c>
      <c r="E37" s="16">
        <v>14444</v>
      </c>
      <c r="F37" s="16">
        <v>16977</v>
      </c>
      <c r="G37" s="16">
        <v>17883</v>
      </c>
      <c r="H37" s="16">
        <v>18359</v>
      </c>
      <c r="I37" s="16">
        <v>17173</v>
      </c>
    </row>
    <row r="38" spans="1:20" ht="17.100000000000001" customHeight="1" x14ac:dyDescent="0.2">
      <c r="A38" s="39" t="s">
        <v>104</v>
      </c>
      <c r="B38" s="16">
        <v>-30432</v>
      </c>
      <c r="C38" s="16">
        <v>-44394</v>
      </c>
      <c r="D38" s="16">
        <v>-14191</v>
      </c>
      <c r="E38" s="16">
        <v>-162539</v>
      </c>
      <c r="F38" s="16">
        <v>-38875</v>
      </c>
      <c r="G38" s="16">
        <v>-98028</v>
      </c>
      <c r="H38" s="16">
        <v>-87484</v>
      </c>
      <c r="I38" s="16">
        <v>-90763</v>
      </c>
    </row>
    <row r="39" spans="1:20" ht="17.100000000000001" customHeight="1" x14ac:dyDescent="0.2">
      <c r="A39" s="39" t="s">
        <v>73</v>
      </c>
      <c r="B39" s="16" t="s">
        <v>315</v>
      </c>
      <c r="C39" s="16" t="s">
        <v>315</v>
      </c>
      <c r="D39" s="16" t="s">
        <v>315</v>
      </c>
      <c r="E39" s="16" t="s">
        <v>315</v>
      </c>
      <c r="F39" s="16" t="s">
        <v>315</v>
      </c>
      <c r="G39" s="16">
        <v>5300</v>
      </c>
      <c r="H39" s="16">
        <v>5300</v>
      </c>
      <c r="I39" s="16">
        <v>8000</v>
      </c>
    </row>
    <row r="40" spans="1:20" ht="17.100000000000001" customHeight="1" x14ac:dyDescent="0.2">
      <c r="A40" t="s">
        <v>398</v>
      </c>
      <c r="B40" s="16" t="s">
        <v>315</v>
      </c>
      <c r="C40" s="16" t="s">
        <v>315</v>
      </c>
      <c r="D40" s="16" t="s">
        <v>315</v>
      </c>
      <c r="E40" s="16" t="s">
        <v>315</v>
      </c>
      <c r="F40" s="16" t="s">
        <v>315</v>
      </c>
      <c r="G40" s="16" t="s">
        <v>315</v>
      </c>
      <c r="H40" s="16" t="s">
        <v>315</v>
      </c>
      <c r="I40" s="16">
        <v>400</v>
      </c>
    </row>
    <row r="41" spans="1:20" ht="17.100000000000001" customHeight="1" x14ac:dyDescent="0.2">
      <c r="A41" s="39" t="s">
        <v>74</v>
      </c>
      <c r="B41" s="16" t="s">
        <v>315</v>
      </c>
      <c r="C41" s="16" t="s">
        <v>315</v>
      </c>
      <c r="D41" s="16" t="s">
        <v>315</v>
      </c>
      <c r="E41" s="16" t="s">
        <v>315</v>
      </c>
      <c r="F41" s="16" t="s">
        <v>315</v>
      </c>
      <c r="G41" s="16">
        <v>-2200</v>
      </c>
      <c r="H41" s="16">
        <v>-2400</v>
      </c>
      <c r="I41" s="16">
        <v>-2700</v>
      </c>
    </row>
    <row r="42" spans="1:20" ht="17.100000000000001" customHeight="1" x14ac:dyDescent="0.2">
      <c r="A42" s="39" t="s">
        <v>395</v>
      </c>
      <c r="B42" s="16" t="s">
        <v>315</v>
      </c>
      <c r="C42" s="16" t="s">
        <v>315</v>
      </c>
      <c r="D42" s="16" t="s">
        <v>315</v>
      </c>
      <c r="E42" s="16" t="s">
        <v>315</v>
      </c>
      <c r="F42" s="16" t="s">
        <v>315</v>
      </c>
      <c r="G42" s="16">
        <v>-900</v>
      </c>
      <c r="H42" s="16" t="s">
        <v>315</v>
      </c>
      <c r="I42" s="16" t="s">
        <v>315</v>
      </c>
    </row>
    <row r="43" spans="1:20" ht="17.25" customHeight="1" x14ac:dyDescent="0.2">
      <c r="A43" s="43" t="s">
        <v>316</v>
      </c>
      <c r="B43" s="16" t="s">
        <v>315</v>
      </c>
      <c r="C43" s="16" t="s">
        <v>315</v>
      </c>
      <c r="D43" s="16" t="s">
        <v>315</v>
      </c>
      <c r="E43" s="16" t="s">
        <v>315</v>
      </c>
      <c r="F43" s="16" t="s">
        <v>315</v>
      </c>
      <c r="G43" s="16" t="s">
        <v>315</v>
      </c>
      <c r="H43" s="16" t="s">
        <v>315</v>
      </c>
      <c r="I43" s="16">
        <v>-3300</v>
      </c>
    </row>
    <row r="44" spans="1:20" ht="13.5" customHeight="1" x14ac:dyDescent="0.2">
      <c r="A44" s="47" t="s">
        <v>396</v>
      </c>
      <c r="B44" s="48">
        <v>118937</v>
      </c>
      <c r="C44" s="48">
        <v>106052</v>
      </c>
      <c r="D44" s="48">
        <v>135170</v>
      </c>
      <c r="E44" s="48">
        <v>-10165</v>
      </c>
      <c r="F44" s="48">
        <v>119034</v>
      </c>
      <c r="G44" s="48">
        <v>73429</v>
      </c>
      <c r="H44" s="48">
        <v>82054</v>
      </c>
      <c r="I44" s="48">
        <v>75549</v>
      </c>
    </row>
    <row r="45" spans="1:20" ht="24.75" customHeight="1" thickBot="1" x14ac:dyDescent="0.25">
      <c r="A45" s="49" t="s">
        <v>379</v>
      </c>
      <c r="B45" s="50">
        <v>775348</v>
      </c>
      <c r="C45" s="50">
        <v>767866</v>
      </c>
      <c r="D45" s="50">
        <v>772260</v>
      </c>
      <c r="E45" s="50">
        <v>768969</v>
      </c>
      <c r="F45" s="50">
        <v>770576</v>
      </c>
      <c r="G45" s="50">
        <v>789600</v>
      </c>
      <c r="H45" s="50">
        <v>791700</v>
      </c>
      <c r="I45" s="50">
        <v>789000</v>
      </c>
    </row>
    <row r="46" spans="1:20" ht="15.75" customHeight="1" x14ac:dyDescent="0.2"/>
    <row r="47" spans="1:20" ht="26.25" customHeight="1" x14ac:dyDescent="0.2">
      <c r="A47" s="143" t="s">
        <v>335</v>
      </c>
      <c r="B47" s="143"/>
      <c r="C47" s="143"/>
      <c r="D47" s="143"/>
      <c r="E47" s="143"/>
      <c r="F47" s="143"/>
      <c r="G47" s="143"/>
      <c r="H47" s="143"/>
      <c r="I47" s="143"/>
      <c r="K47" s="135"/>
      <c r="L47" s="151" t="s">
        <v>0</v>
      </c>
      <c r="M47" s="146"/>
      <c r="N47" s="146"/>
      <c r="O47" s="146"/>
      <c r="P47" s="146"/>
      <c r="Q47" s="146"/>
      <c r="R47" s="146"/>
      <c r="S47" s="146"/>
      <c r="T47" s="146"/>
    </row>
    <row r="48" spans="1:20" ht="24.75" customHeight="1" x14ac:dyDescent="0.2">
      <c r="A48" s="142" t="s">
        <v>397</v>
      </c>
      <c r="B48" s="143"/>
      <c r="C48" s="143"/>
      <c r="D48" s="143"/>
      <c r="E48" s="143"/>
      <c r="F48" s="143"/>
      <c r="G48" s="143"/>
      <c r="H48" s="143"/>
      <c r="I48" s="143"/>
      <c r="K48" s="135"/>
    </row>
    <row r="49" spans="1:9" ht="63.75" customHeight="1" x14ac:dyDescent="0.2">
      <c r="A49" s="143" t="s">
        <v>391</v>
      </c>
      <c r="B49" s="143"/>
      <c r="C49" s="143"/>
      <c r="D49" s="143"/>
      <c r="E49" s="143"/>
      <c r="F49" s="143"/>
      <c r="G49" s="143"/>
      <c r="H49" s="143"/>
      <c r="I49" s="143"/>
    </row>
    <row r="50" spans="1:9" ht="57" customHeight="1" x14ac:dyDescent="0.2">
      <c r="A50" s="142" t="s">
        <v>373</v>
      </c>
      <c r="B50" s="143"/>
      <c r="C50" s="143"/>
      <c r="D50" s="143"/>
      <c r="E50" s="143"/>
      <c r="F50" s="143"/>
      <c r="G50" s="143"/>
      <c r="H50" s="143"/>
      <c r="I50" s="143"/>
    </row>
    <row r="51" spans="1:9" ht="15" customHeight="1" x14ac:dyDescent="0.2">
      <c r="A51" s="142" t="s">
        <v>367</v>
      </c>
      <c r="B51" s="143"/>
      <c r="C51" s="143"/>
      <c r="D51" s="143"/>
      <c r="E51" s="143"/>
      <c r="F51" s="143"/>
      <c r="G51" s="143"/>
      <c r="H51" s="143"/>
      <c r="I51" s="143"/>
    </row>
    <row r="52" spans="1:9" ht="15" customHeight="1" x14ac:dyDescent="0.2">
      <c r="A52" s="142" t="s">
        <v>381</v>
      </c>
      <c r="B52" s="143"/>
      <c r="C52" s="143"/>
      <c r="D52" s="143"/>
      <c r="E52" s="143"/>
      <c r="F52" s="143"/>
      <c r="G52" s="143"/>
      <c r="H52" s="143"/>
      <c r="I52" s="143"/>
    </row>
    <row r="53" spans="1:9" ht="24.75" customHeight="1" x14ac:dyDescent="0.2">
      <c r="A53" s="142" t="s">
        <v>382</v>
      </c>
      <c r="B53" s="143"/>
      <c r="C53" s="143"/>
      <c r="D53" s="143"/>
      <c r="E53" s="143"/>
      <c r="F53" s="143"/>
      <c r="G53" s="143"/>
      <c r="H53" s="143"/>
      <c r="I53" s="143"/>
    </row>
    <row r="54" spans="1:9" ht="11.25" customHeight="1" x14ac:dyDescent="0.2">
      <c r="A54" s="142" t="s">
        <v>383</v>
      </c>
      <c r="B54" s="143"/>
      <c r="C54" s="143"/>
      <c r="D54" s="143"/>
      <c r="E54" s="143"/>
      <c r="F54" s="143"/>
      <c r="G54" s="143"/>
      <c r="H54" s="143"/>
      <c r="I54" s="143"/>
    </row>
    <row r="55" spans="1:9" ht="11.25" customHeight="1" x14ac:dyDescent="0.2">
      <c r="A55" s="146" t="s">
        <v>384</v>
      </c>
      <c r="B55" s="146"/>
      <c r="C55" s="146"/>
      <c r="D55" s="146"/>
      <c r="E55" s="146"/>
      <c r="F55" s="146"/>
      <c r="G55" s="146"/>
      <c r="H55" s="146"/>
      <c r="I55" s="146"/>
    </row>
  </sheetData>
  <mergeCells count="11">
    <mergeCell ref="A53:I53"/>
    <mergeCell ref="A54:I54"/>
    <mergeCell ref="A55:I55"/>
    <mergeCell ref="L47:T47"/>
    <mergeCell ref="A47:I47"/>
    <mergeCell ref="A52:I52"/>
    <mergeCell ref="B3:F3"/>
    <mergeCell ref="A48:I48"/>
    <mergeCell ref="A49:I49"/>
    <mergeCell ref="A50:I50"/>
    <mergeCell ref="A51:I51"/>
  </mergeCells>
  <conditionalFormatting sqref="A32">
    <cfRule type="cellIs" dxfId="20" priority="27" operator="equal">
      <formula>0</formula>
    </cfRule>
  </conditionalFormatting>
  <conditionalFormatting sqref="C7:I7">
    <cfRule type="cellIs" dxfId="19" priority="15" operator="equal">
      <formula>0</formula>
    </cfRule>
  </conditionalFormatting>
  <conditionalFormatting sqref="C17:I17">
    <cfRule type="cellIs" dxfId="18" priority="13" operator="equal">
      <formula>0</formula>
    </cfRule>
  </conditionalFormatting>
  <conditionalFormatting sqref="C18:I31">
    <cfRule type="cellIs" dxfId="17" priority="12" operator="equal">
      <formula>0</formula>
    </cfRule>
  </conditionalFormatting>
  <conditionalFormatting sqref="B32">
    <cfRule type="cellIs" dxfId="16" priority="16" operator="equal">
      <formula>0</formula>
    </cfRule>
  </conditionalFormatting>
  <conditionalFormatting sqref="B7">
    <cfRule type="cellIs" dxfId="15" priority="20" operator="equal">
      <formula>0</formula>
    </cfRule>
  </conditionalFormatting>
  <conditionalFormatting sqref="B8:B16">
    <cfRule type="cellIs" dxfId="14" priority="19" operator="equal">
      <formula>0</formula>
    </cfRule>
  </conditionalFormatting>
  <conditionalFormatting sqref="B17">
    <cfRule type="cellIs" dxfId="13" priority="18" operator="equal">
      <formula>0</formula>
    </cfRule>
  </conditionalFormatting>
  <conditionalFormatting sqref="B18:B31">
    <cfRule type="cellIs" dxfId="12" priority="17" operator="equal">
      <formula>0</formula>
    </cfRule>
  </conditionalFormatting>
  <conditionalFormatting sqref="C8:I16">
    <cfRule type="cellIs" dxfId="11" priority="14" operator="equal">
      <formula>0</formula>
    </cfRule>
  </conditionalFormatting>
  <conditionalFormatting sqref="B33:B38">
    <cfRule type="cellIs" dxfId="10" priority="10" operator="equal">
      <formula>0</formula>
    </cfRule>
  </conditionalFormatting>
  <conditionalFormatting sqref="C32:I32">
    <cfRule type="cellIs" dxfId="9" priority="11" operator="equal">
      <formula>0</formula>
    </cfRule>
  </conditionalFormatting>
  <conditionalFormatting sqref="G39:I39 G41:I41 I40 I43 G42">
    <cfRule type="cellIs" dxfId="8" priority="5" operator="equal">
      <formula>0</formula>
    </cfRule>
  </conditionalFormatting>
  <conditionalFormatting sqref="C33:I38">
    <cfRule type="cellIs" dxfId="7" priority="6" operator="equal">
      <formula>0</formula>
    </cfRule>
  </conditionalFormatting>
  <conditionalFormatting sqref="B39:F43">
    <cfRule type="cellIs" dxfId="6" priority="4" operator="equal">
      <formula>0</formula>
    </cfRule>
  </conditionalFormatting>
  <conditionalFormatting sqref="G40:H40">
    <cfRule type="cellIs" dxfId="5" priority="3" operator="equal">
      <formula>0</formula>
    </cfRule>
  </conditionalFormatting>
  <conditionalFormatting sqref="H42:I42">
    <cfRule type="cellIs" dxfId="4" priority="2" operator="equal">
      <formula>0</formula>
    </cfRule>
  </conditionalFormatting>
  <conditionalFormatting sqref="G43:H43">
    <cfRule type="cellIs" dxfId="3" priority="1" operator="equal">
      <formula>0</formula>
    </cfRule>
  </conditionalFormatting>
  <pageMargins left="0" right="0" top="0" bottom="0" header="0.31496062992125984" footer="0.31496062992125984"/>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BO131"/>
  <sheetViews>
    <sheetView showGridLines="0" workbookViewId="0">
      <pane ySplit="3" topLeftCell="A43" activePane="bottomLeft" state="frozen"/>
      <selection pane="bottomLeft" activeCell="B107" sqref="B107"/>
    </sheetView>
  </sheetViews>
  <sheetFormatPr defaultColWidth="10.6640625" defaultRowHeight="11.25" outlineLevelRow="1" x14ac:dyDescent="0.2"/>
  <cols>
    <col min="1" max="1" width="2.33203125" style="83" customWidth="1"/>
    <col min="2" max="2" width="66.5" style="83" customWidth="1"/>
    <col min="3" max="3" width="12.6640625" style="83" customWidth="1"/>
    <col min="4" max="10" width="10.6640625" style="83"/>
    <col min="11" max="11" width="5" style="83" customWidth="1"/>
    <col min="12" max="16384" width="10.6640625" style="83"/>
  </cols>
  <sheetData>
    <row r="1" spans="2:163 16291:16291" ht="15.75" x14ac:dyDescent="0.25">
      <c r="B1" s="152" t="s">
        <v>402</v>
      </c>
      <c r="C1" s="152"/>
    </row>
    <row r="2" spans="2:163 16291:16291" x14ac:dyDescent="0.2">
      <c r="B2" s="84"/>
      <c r="F2" s="85"/>
      <c r="G2" s="85"/>
      <c r="H2" s="85"/>
      <c r="I2" s="85"/>
      <c r="J2" s="85" t="s">
        <v>150</v>
      </c>
    </row>
    <row r="3" spans="2:163 16291:16291" ht="22.5" x14ac:dyDescent="0.2">
      <c r="B3" s="86"/>
      <c r="C3" s="87" t="s">
        <v>151</v>
      </c>
      <c r="D3" s="87" t="s">
        <v>152</v>
      </c>
      <c r="E3" s="87" t="s">
        <v>153</v>
      </c>
      <c r="F3" s="87" t="s">
        <v>403</v>
      </c>
      <c r="G3" s="87" t="s">
        <v>404</v>
      </c>
      <c r="H3" s="87" t="s">
        <v>154</v>
      </c>
      <c r="I3" s="87" t="s">
        <v>155</v>
      </c>
      <c r="J3" s="87" t="s">
        <v>156</v>
      </c>
    </row>
    <row r="4" spans="2:163 16291:16291" outlineLevel="1" x14ac:dyDescent="0.2">
      <c r="B4" s="88" t="s">
        <v>157</v>
      </c>
      <c r="C4" s="88"/>
    </row>
    <row r="5" spans="2:163 16291:16291" outlineLevel="1" x14ac:dyDescent="0.2">
      <c r="B5" s="89" t="s">
        <v>14</v>
      </c>
      <c r="C5" s="90"/>
      <c r="FG5" s="91"/>
    </row>
    <row r="6" spans="2:163 16291:16291" outlineLevel="1" x14ac:dyDescent="0.2">
      <c r="B6" s="92" t="s">
        <v>158</v>
      </c>
      <c r="C6" s="90">
        <v>-14.863486999999999</v>
      </c>
      <c r="D6" s="90">
        <v>-17.731594999999999</v>
      </c>
      <c r="E6" s="90">
        <v>-14.952332</v>
      </c>
      <c r="F6" s="90">
        <v>-14.646637</v>
      </c>
      <c r="G6" s="90">
        <v>-15.092843999999999</v>
      </c>
      <c r="H6" s="90">
        <v>-18.008894000000002</v>
      </c>
      <c r="I6" s="90">
        <v>-18.414270999999999</v>
      </c>
      <c r="J6" s="90">
        <v>-18.562625000000001</v>
      </c>
    </row>
    <row r="7" spans="2:163 16291:16291" outlineLevel="1" x14ac:dyDescent="0.2">
      <c r="B7" s="92" t="s">
        <v>159</v>
      </c>
      <c r="C7" s="90">
        <v>-1.762556</v>
      </c>
      <c r="D7" s="90">
        <v>-2.0761620000000001</v>
      </c>
      <c r="E7" s="90">
        <v>-1.8443320000000001</v>
      </c>
      <c r="F7" s="90">
        <v>-1.893974</v>
      </c>
      <c r="G7" s="90">
        <v>-1.91737</v>
      </c>
      <c r="H7" s="90">
        <v>-1.7835490000000001</v>
      </c>
      <c r="I7" s="90">
        <v>-1.7835490000000001</v>
      </c>
      <c r="J7" s="90">
        <v>-1.7835490000000001</v>
      </c>
      <c r="XBO7" s="90"/>
    </row>
    <row r="8" spans="2:163 16291:16291" outlineLevel="1" x14ac:dyDescent="0.2">
      <c r="B8" s="92" t="s">
        <v>160</v>
      </c>
      <c r="C8" s="90">
        <v>-0.238783</v>
      </c>
      <c r="D8" s="90">
        <v>-0.18939700000000001</v>
      </c>
      <c r="E8" s="90">
        <v>-0.122706</v>
      </c>
      <c r="F8" s="90">
        <v>-4.5578E-2</v>
      </c>
      <c r="G8" s="90">
        <v>-6.6015000000000004E-2</v>
      </c>
      <c r="H8" s="90">
        <v>-0.16878499999999999</v>
      </c>
      <c r="I8" s="90">
        <v>-4.2887000000000002E-2</v>
      </c>
      <c r="J8" s="90">
        <v>-6.6839999999999998E-3</v>
      </c>
      <c r="XBO8" s="90"/>
    </row>
    <row r="9" spans="2:163 16291:16291" outlineLevel="1" x14ac:dyDescent="0.2">
      <c r="B9" s="92" t="s">
        <v>161</v>
      </c>
      <c r="C9" s="90">
        <v>-1.70709</v>
      </c>
      <c r="D9" s="90">
        <v>-1.093756</v>
      </c>
      <c r="E9" s="90">
        <v>-0.88615900000000003</v>
      </c>
      <c r="F9" s="90">
        <v>-0.80458099999999999</v>
      </c>
      <c r="G9" s="90">
        <v>-0.63999799999999996</v>
      </c>
      <c r="H9" s="90">
        <v>-0.64605999999999997</v>
      </c>
      <c r="I9" s="90">
        <v>-0.60743800000000003</v>
      </c>
      <c r="J9" s="90">
        <v>-0.59757300000000002</v>
      </c>
      <c r="XBO9" s="90"/>
    </row>
    <row r="10" spans="2:163 16291:16291" outlineLevel="1" x14ac:dyDescent="0.2">
      <c r="B10" s="92" t="s">
        <v>162</v>
      </c>
      <c r="C10" s="90">
        <v>1.3062000000000001E-2</v>
      </c>
      <c r="D10" s="90">
        <v>3.2129999999999999E-2</v>
      </c>
      <c r="E10" s="90">
        <v>0.100755</v>
      </c>
      <c r="F10" s="90">
        <v>-8.5000000000000006E-5</v>
      </c>
      <c r="G10" s="90">
        <v>4.1029999999999999E-3</v>
      </c>
      <c r="H10" s="90">
        <v>0</v>
      </c>
      <c r="I10" s="90">
        <v>0</v>
      </c>
      <c r="J10" s="90">
        <v>0</v>
      </c>
    </row>
    <row r="11" spans="2:163 16291:16291" outlineLevel="1" x14ac:dyDescent="0.2">
      <c r="B11" s="94" t="s">
        <v>17</v>
      </c>
      <c r="C11" s="95">
        <v>-18.558854</v>
      </c>
      <c r="D11" s="95">
        <v>-21.058779999999999</v>
      </c>
      <c r="E11" s="95">
        <v>-17.704774</v>
      </c>
      <c r="F11" s="95">
        <v>-17.390854999999995</v>
      </c>
      <c r="G11" s="95">
        <v>-17.712123999999996</v>
      </c>
      <c r="H11" s="95">
        <v>-20.607288</v>
      </c>
      <c r="I11" s="95">
        <v>-20.848144999999999</v>
      </c>
      <c r="J11" s="95">
        <v>-20.950431000000002</v>
      </c>
    </row>
    <row r="12" spans="2:163 16291:16291" outlineLevel="1" x14ac:dyDescent="0.2">
      <c r="B12" s="89" t="s">
        <v>18</v>
      </c>
      <c r="C12" s="90"/>
      <c r="D12" s="90"/>
      <c r="E12" s="90"/>
      <c r="F12" s="90"/>
      <c r="G12" s="90"/>
      <c r="H12" s="90"/>
      <c r="I12" s="90"/>
      <c r="J12" s="90"/>
    </row>
    <row r="13" spans="2:163 16291:16291" outlineLevel="1" x14ac:dyDescent="0.2">
      <c r="B13" s="92" t="s">
        <v>163</v>
      </c>
      <c r="C13" s="90">
        <v>-1.550834</v>
      </c>
      <c r="D13" s="90">
        <v>4.7001280000000003</v>
      </c>
      <c r="E13" s="90">
        <v>-1.2076180000000001</v>
      </c>
      <c r="F13" s="90">
        <v>-6.3203259999999997</v>
      </c>
      <c r="G13" s="90">
        <v>-6.6613980000000002</v>
      </c>
      <c r="H13" s="90">
        <v>-7.5091390000000002</v>
      </c>
      <c r="I13" s="90">
        <v>-6.6040320000000001</v>
      </c>
      <c r="J13" s="90">
        <v>-7.0303319999999996</v>
      </c>
    </row>
    <row r="14" spans="2:163 16291:16291" outlineLevel="1" x14ac:dyDescent="0.2">
      <c r="B14" s="92" t="s">
        <v>160</v>
      </c>
      <c r="C14" s="90">
        <v>2.688987</v>
      </c>
      <c r="D14" s="90">
        <v>1.1727030000000001</v>
      </c>
      <c r="E14" s="90">
        <v>2.011342</v>
      </c>
      <c r="F14" s="90">
        <v>3.2204109999999999</v>
      </c>
      <c r="G14" s="90">
        <v>1.504899</v>
      </c>
      <c r="H14" s="90">
        <v>2.094862</v>
      </c>
      <c r="I14" s="90">
        <v>3.4030290000000001</v>
      </c>
      <c r="J14" s="90">
        <v>4.9080529999999998</v>
      </c>
    </row>
    <row r="15" spans="2:163 16291:16291" outlineLevel="1" x14ac:dyDescent="0.2">
      <c r="B15" s="92" t="s">
        <v>164</v>
      </c>
      <c r="C15" s="90">
        <v>0</v>
      </c>
      <c r="D15" s="90">
        <v>0</v>
      </c>
      <c r="E15" s="90">
        <v>0</v>
      </c>
      <c r="F15" s="90">
        <v>0</v>
      </c>
      <c r="G15" s="90">
        <v>0</v>
      </c>
      <c r="H15" s="90">
        <v>0</v>
      </c>
      <c r="I15" s="90">
        <v>0</v>
      </c>
      <c r="J15" s="90">
        <v>0</v>
      </c>
    </row>
    <row r="16" spans="2:163 16291:16291" outlineLevel="1" x14ac:dyDescent="0.2">
      <c r="B16" s="92" t="s">
        <v>165</v>
      </c>
      <c r="C16" s="90">
        <v>0</v>
      </c>
      <c r="D16" s="90">
        <v>-5.2366999999999997E-2</v>
      </c>
      <c r="E16" s="90">
        <v>-0.158943</v>
      </c>
      <c r="F16" s="90">
        <v>-0.37241999999999997</v>
      </c>
      <c r="G16" s="90">
        <v>-0.54542599999999997</v>
      </c>
      <c r="H16" s="90">
        <v>-0.78</v>
      </c>
      <c r="I16" s="90">
        <v>-0.9</v>
      </c>
      <c r="J16" s="90">
        <v>-1.01</v>
      </c>
    </row>
    <row r="17" spans="2:10 16291:16291" outlineLevel="1" x14ac:dyDescent="0.2">
      <c r="B17" s="92" t="s">
        <v>166</v>
      </c>
      <c r="C17" s="90">
        <v>-0.138433</v>
      </c>
      <c r="D17" s="90">
        <v>-0.26173600000000002</v>
      </c>
      <c r="E17" s="90">
        <v>0</v>
      </c>
      <c r="F17" s="90">
        <v>0</v>
      </c>
      <c r="G17" s="90">
        <v>0</v>
      </c>
      <c r="H17" s="90">
        <v>-0.3</v>
      </c>
      <c r="I17" s="90">
        <v>0</v>
      </c>
      <c r="J17" s="90">
        <v>0</v>
      </c>
    </row>
    <row r="18" spans="2:10 16291:16291" outlineLevel="1" x14ac:dyDescent="0.2">
      <c r="B18" s="92" t="s">
        <v>161</v>
      </c>
      <c r="C18" s="90">
        <v>-2.7768999999999999E-2</v>
      </c>
      <c r="D18" s="90">
        <v>-2.3890000000000001E-3</v>
      </c>
      <c r="E18" s="90">
        <v>-7.1879999999999999E-3</v>
      </c>
      <c r="F18" s="90">
        <v>-9.9939999999999994E-3</v>
      </c>
      <c r="G18" s="90">
        <v>-2.3649999999999999E-3</v>
      </c>
      <c r="H18" s="90">
        <v>-2.3570000000000002E-3</v>
      </c>
      <c r="I18" s="90">
        <v>0</v>
      </c>
      <c r="J18" s="90">
        <v>0</v>
      </c>
    </row>
    <row r="19" spans="2:10 16291:16291" outlineLevel="1" x14ac:dyDescent="0.2">
      <c r="B19" s="92" t="s">
        <v>162</v>
      </c>
      <c r="C19" s="90">
        <v>1.5150000000000001E-3</v>
      </c>
      <c r="D19" s="90">
        <v>0.16981499999999999</v>
      </c>
      <c r="E19" s="90">
        <v>0.14357200000000001</v>
      </c>
      <c r="F19" s="90">
        <v>4.1204999999999999E-2</v>
      </c>
      <c r="G19" s="90">
        <v>0.28126699999999999</v>
      </c>
      <c r="H19" s="90">
        <v>0.19722200000000001</v>
      </c>
      <c r="I19" s="90">
        <v>9.7222000000000003E-2</v>
      </c>
      <c r="J19" s="90">
        <v>9.7222000000000003E-2</v>
      </c>
    </row>
    <row r="20" spans="2:10 16291:16291" outlineLevel="1" x14ac:dyDescent="0.2">
      <c r="B20" s="96" t="s">
        <v>26</v>
      </c>
      <c r="C20" s="95">
        <v>0.97346599999999994</v>
      </c>
      <c r="D20" s="95">
        <v>5.7261540000000002</v>
      </c>
      <c r="E20" s="95">
        <v>0.78116499999999989</v>
      </c>
      <c r="F20" s="95">
        <v>-3.4411239999999994</v>
      </c>
      <c r="G20" s="95">
        <v>-5.4230230000000006</v>
      </c>
      <c r="H20" s="95">
        <v>-6.2994120000000002</v>
      </c>
      <c r="I20" s="95">
        <v>-4.003781</v>
      </c>
      <c r="J20" s="95">
        <v>-3.0350569999999997</v>
      </c>
    </row>
    <row r="21" spans="2:10 16291:16291" outlineLevel="1" x14ac:dyDescent="0.2">
      <c r="B21" s="97" t="s">
        <v>167</v>
      </c>
      <c r="C21" s="90">
        <v>0</v>
      </c>
      <c r="D21" s="90">
        <v>0</v>
      </c>
      <c r="E21" s="90">
        <v>0</v>
      </c>
      <c r="F21" s="90">
        <v>0</v>
      </c>
      <c r="G21" s="90">
        <v>0</v>
      </c>
      <c r="H21" s="90">
        <v>-0.16265512722671033</v>
      </c>
      <c r="I21" s="90">
        <v>6.3109167194130418</v>
      </c>
      <c r="J21" s="90">
        <v>3.6438831178967952</v>
      </c>
    </row>
    <row r="22" spans="2:10 16291:16291" outlineLevel="1" x14ac:dyDescent="0.2">
      <c r="B22" s="98" t="s">
        <v>168</v>
      </c>
      <c r="C22" s="90">
        <v>0</v>
      </c>
      <c r="D22" s="90">
        <v>0</v>
      </c>
      <c r="E22" s="90">
        <v>0</v>
      </c>
      <c r="F22" s="90">
        <v>0</v>
      </c>
      <c r="G22" s="90">
        <v>0</v>
      </c>
      <c r="H22" s="90">
        <v>0.72762719885277749</v>
      </c>
      <c r="I22" s="90">
        <v>0.27579462653481962</v>
      </c>
      <c r="J22" s="90">
        <v>0.41153745789396762</v>
      </c>
    </row>
    <row r="23" spans="2:10 16291:16291" outlineLevel="1" x14ac:dyDescent="0.2">
      <c r="B23" s="98" t="s">
        <v>169</v>
      </c>
      <c r="C23" s="90">
        <v>0</v>
      </c>
      <c r="D23" s="90">
        <v>0</v>
      </c>
      <c r="E23" s="90">
        <v>0</v>
      </c>
      <c r="F23" s="90">
        <v>0</v>
      </c>
      <c r="G23" s="90">
        <v>0</v>
      </c>
      <c r="H23" s="90">
        <v>-0.89028232607948776</v>
      </c>
      <c r="I23" s="90">
        <v>6.0351220928782228</v>
      </c>
      <c r="J23" s="90">
        <v>3.2323456600028275</v>
      </c>
    </row>
    <row r="24" spans="2:10 16291:16291" outlineLevel="1" x14ac:dyDescent="0.2">
      <c r="B24" s="94" t="s">
        <v>170</v>
      </c>
      <c r="C24" s="95">
        <v>-17.585388000000002</v>
      </c>
      <c r="D24" s="95">
        <v>-15.332625999999998</v>
      </c>
      <c r="E24" s="95">
        <v>-16.923608999999999</v>
      </c>
      <c r="F24" s="95">
        <v>-20.831978999999993</v>
      </c>
      <c r="G24" s="95">
        <v>-23.135146999999996</v>
      </c>
      <c r="H24" s="95">
        <v>-27.069355127226711</v>
      </c>
      <c r="I24" s="95">
        <v>-18.541009280586955</v>
      </c>
      <c r="J24" s="95">
        <v>-20.341604882103205</v>
      </c>
    </row>
    <row r="25" spans="2:10 16291:16291" ht="11.25" customHeight="1" outlineLevel="1" x14ac:dyDescent="0.2">
      <c r="B25" s="88" t="s">
        <v>171</v>
      </c>
      <c r="C25" s="99"/>
      <c r="D25" s="99"/>
      <c r="E25" s="99"/>
      <c r="F25" s="99"/>
      <c r="G25" s="99"/>
      <c r="H25" s="99"/>
      <c r="I25" s="99"/>
      <c r="J25" s="99"/>
    </row>
    <row r="26" spans="2:10 16291:16291" outlineLevel="1" x14ac:dyDescent="0.2">
      <c r="B26" s="89" t="s">
        <v>14</v>
      </c>
      <c r="C26" s="90"/>
      <c r="D26" s="90"/>
      <c r="E26" s="90"/>
      <c r="F26" s="90"/>
      <c r="G26" s="90"/>
      <c r="H26" s="90"/>
      <c r="I26" s="90"/>
      <c r="J26" s="90"/>
    </row>
    <row r="27" spans="2:10 16291:16291" outlineLevel="1" x14ac:dyDescent="0.2">
      <c r="B27" s="92" t="s">
        <v>172</v>
      </c>
      <c r="C27" s="90">
        <v>-2.635805</v>
      </c>
      <c r="D27" s="90">
        <v>1.5619240000000001</v>
      </c>
      <c r="E27" s="90">
        <v>-0.46284500000000001</v>
      </c>
      <c r="F27" s="90">
        <v>-0.37176199999999998</v>
      </c>
      <c r="G27" s="90">
        <v>-0.68452599999999997</v>
      </c>
      <c r="H27" s="90">
        <v>-4.3223999999999999E-2</v>
      </c>
      <c r="I27" s="90">
        <v>-3.6743999999999999E-2</v>
      </c>
      <c r="J27" s="90">
        <v>-3.3909000000000002E-2</v>
      </c>
    </row>
    <row r="28" spans="2:10 16291:16291" outlineLevel="1" x14ac:dyDescent="0.2">
      <c r="B28" s="92" t="s">
        <v>173</v>
      </c>
      <c r="C28" s="90">
        <v>2.2699999999999999E-4</v>
      </c>
      <c r="D28" s="90">
        <v>9.0840000000000004E-2</v>
      </c>
      <c r="E28" s="90">
        <v>0.102144</v>
      </c>
      <c r="F28" s="90">
        <v>0.100054</v>
      </c>
      <c r="G28" s="90">
        <v>1.882E-3</v>
      </c>
      <c r="H28" s="90">
        <v>0</v>
      </c>
      <c r="I28" s="90">
        <v>0</v>
      </c>
      <c r="J28" s="90">
        <v>0</v>
      </c>
    </row>
    <row r="29" spans="2:10 16291:16291" outlineLevel="1" x14ac:dyDescent="0.2">
      <c r="B29" s="92" t="s">
        <v>174</v>
      </c>
      <c r="C29" s="90">
        <v>0.31594100000000003</v>
      </c>
      <c r="D29" s="90">
        <v>1.4426540000000001</v>
      </c>
      <c r="E29" s="90">
        <v>2.4204569999999999</v>
      </c>
      <c r="F29" s="90">
        <v>2.8553199999999999</v>
      </c>
      <c r="G29" s="90">
        <v>2.6365289999999999</v>
      </c>
      <c r="H29" s="90">
        <v>0.33350099999999999</v>
      </c>
      <c r="I29" s="90">
        <v>1.5898319999999999</v>
      </c>
      <c r="J29" s="90">
        <v>1.6385639999999999</v>
      </c>
      <c r="XBO29" s="100"/>
    </row>
    <row r="30" spans="2:10 16291:16291" outlineLevel="1" x14ac:dyDescent="0.2">
      <c r="B30" s="92" t="s">
        <v>175</v>
      </c>
      <c r="C30" s="90">
        <v>-4.0048719999999998</v>
      </c>
      <c r="D30" s="90">
        <v>-6.1281359999999996</v>
      </c>
      <c r="E30" s="90">
        <v>-1.754216</v>
      </c>
      <c r="F30" s="90">
        <v>-3.7246920000000001</v>
      </c>
      <c r="G30" s="90">
        <v>-9.2727789999999999</v>
      </c>
      <c r="H30" s="90">
        <v>-3.9176250000000001</v>
      </c>
      <c r="I30" s="90">
        <v>-4.3450939999999996</v>
      </c>
      <c r="J30" s="90">
        <v>-4.7017319999999998</v>
      </c>
    </row>
    <row r="31" spans="2:10 16291:16291" outlineLevel="1" x14ac:dyDescent="0.2">
      <c r="B31" s="92" t="s">
        <v>176</v>
      </c>
      <c r="C31" s="90">
        <v>-6.1390000000000004E-3</v>
      </c>
      <c r="D31" s="90">
        <v>-8.7449999999999993E-3</v>
      </c>
      <c r="E31" s="90">
        <v>-1.1220000000000001E-2</v>
      </c>
      <c r="F31" s="90">
        <v>-2.3994999999999999E-2</v>
      </c>
      <c r="G31" s="90">
        <v>-1.2517E-2</v>
      </c>
      <c r="H31" s="90">
        <v>-2.6183999999999999E-2</v>
      </c>
      <c r="I31" s="90">
        <v>-2.6183999999999999E-2</v>
      </c>
      <c r="J31" s="90">
        <v>-2.6183999999999999E-2</v>
      </c>
    </row>
    <row r="32" spans="2:10 16291:16291" outlineLevel="1" x14ac:dyDescent="0.2">
      <c r="B32" s="92" t="s">
        <v>177</v>
      </c>
      <c r="C32" s="90">
        <v>-2.1857000000000001E-2</v>
      </c>
      <c r="D32" s="90">
        <v>-1.5715E-2</v>
      </c>
      <c r="E32" s="90">
        <v>-7.3693999999999996E-2</v>
      </c>
      <c r="F32" s="90">
        <v>-1.5751999999999999E-2</v>
      </c>
      <c r="G32" s="90">
        <v>-1.4309000000000001E-2</v>
      </c>
      <c r="H32" s="90">
        <v>-2.7910000000000001E-3</v>
      </c>
      <c r="I32" s="90">
        <v>-2.2729999999999998E-3</v>
      </c>
      <c r="J32" s="90">
        <v>-2.2769999999999999E-3</v>
      </c>
    </row>
    <row r="33" spans="2:10" outlineLevel="1" x14ac:dyDescent="0.2">
      <c r="B33" s="92" t="s">
        <v>178</v>
      </c>
      <c r="C33" s="90">
        <v>1.8352189999999999</v>
      </c>
      <c r="D33" s="90">
        <v>2.4757729999999998</v>
      </c>
      <c r="E33" s="90">
        <v>2.6962600000000001</v>
      </c>
      <c r="F33" s="90">
        <v>2.4760800000000001</v>
      </c>
      <c r="G33" s="90">
        <v>4.2841339999999999</v>
      </c>
      <c r="H33" s="90">
        <v>1.634539</v>
      </c>
      <c r="I33" s="90">
        <v>1.6555610000000001</v>
      </c>
      <c r="J33" s="90">
        <v>1.9246160000000001</v>
      </c>
    </row>
    <row r="34" spans="2:10" outlineLevel="1" x14ac:dyDescent="0.2">
      <c r="B34" s="92" t="s">
        <v>280</v>
      </c>
      <c r="C34" s="90">
        <v>0.620556</v>
      </c>
      <c r="D34" s="90">
        <v>0.63246599999999997</v>
      </c>
      <c r="E34" s="90">
        <v>0.661076</v>
      </c>
      <c r="F34" s="90">
        <v>1.1492059999999999</v>
      </c>
      <c r="G34" s="90">
        <v>6.117534</v>
      </c>
      <c r="H34" s="90">
        <v>13.068282</v>
      </c>
      <c r="I34" s="90">
        <v>13.542373</v>
      </c>
      <c r="J34" s="90">
        <v>13.976841</v>
      </c>
    </row>
    <row r="35" spans="2:10" outlineLevel="1" x14ac:dyDescent="0.2">
      <c r="B35" s="92" t="s">
        <v>179</v>
      </c>
      <c r="C35" s="90">
        <v>-4.2960000000000003E-3</v>
      </c>
      <c r="D35" s="90">
        <v>1.3509999999999999E-2</v>
      </c>
      <c r="E35" s="90">
        <v>4.3110000000000002E-2</v>
      </c>
      <c r="F35" s="90">
        <v>0.106892</v>
      </c>
      <c r="G35" s="90">
        <v>0.115665</v>
      </c>
      <c r="H35" s="90">
        <v>2.1080999999999999E-2</v>
      </c>
      <c r="I35" s="90">
        <v>2.009E-2</v>
      </c>
      <c r="J35" s="90">
        <v>7.6360000000000004E-3</v>
      </c>
    </row>
    <row r="36" spans="2:10" outlineLevel="1" x14ac:dyDescent="0.2">
      <c r="B36" s="92" t="s">
        <v>180</v>
      </c>
      <c r="C36" s="90">
        <v>3.9899999999999999E-4</v>
      </c>
      <c r="D36" s="90">
        <v>-0.77278500000000006</v>
      </c>
      <c r="E36" s="90">
        <v>0.202956</v>
      </c>
      <c r="F36" s="90">
        <v>0.268125</v>
      </c>
      <c r="G36" s="90">
        <v>0.42846600000000001</v>
      </c>
      <c r="H36" s="90">
        <v>8.5129999999999997E-3</v>
      </c>
      <c r="I36" s="90">
        <v>7.9249999999999998E-3</v>
      </c>
      <c r="J36" s="90">
        <v>7.9249999999999998E-3</v>
      </c>
    </row>
    <row r="37" spans="2:10" outlineLevel="1" x14ac:dyDescent="0.2">
      <c r="B37" s="92" t="s">
        <v>181</v>
      </c>
      <c r="C37" s="90">
        <v>-0.33655299999999999</v>
      </c>
      <c r="D37" s="90">
        <v>-0.23871700000000001</v>
      </c>
      <c r="E37" s="90">
        <v>0.237038</v>
      </c>
      <c r="F37" s="90">
        <v>-1.9890000000000001E-2</v>
      </c>
      <c r="G37" s="90">
        <v>-0.46407900000000002</v>
      </c>
      <c r="H37" s="90">
        <v>0.39601999999999998</v>
      </c>
      <c r="I37" s="90">
        <v>0.51415299999999997</v>
      </c>
      <c r="J37" s="90">
        <v>0.61660300000000001</v>
      </c>
    </row>
    <row r="38" spans="2:10" outlineLevel="1" x14ac:dyDescent="0.2">
      <c r="B38" s="92" t="s">
        <v>162</v>
      </c>
      <c r="C38" s="90">
        <v>-0.149788</v>
      </c>
      <c r="D38" s="90">
        <v>-1.202108</v>
      </c>
      <c r="E38" s="90">
        <v>-0.94211299999999998</v>
      </c>
      <c r="F38" s="90">
        <v>-0.50702100000000005</v>
      </c>
      <c r="G38" s="90">
        <v>-1.0213030000000001</v>
      </c>
      <c r="H38" s="90">
        <v>-1.044532</v>
      </c>
      <c r="I38" s="90">
        <v>-2.250353</v>
      </c>
      <c r="J38" s="90">
        <v>-2.3625129999999999</v>
      </c>
    </row>
    <row r="39" spans="2:10" outlineLevel="1" x14ac:dyDescent="0.2">
      <c r="B39" s="94" t="s">
        <v>17</v>
      </c>
      <c r="C39" s="95">
        <v>-4.3869679999999986</v>
      </c>
      <c r="D39" s="95">
        <v>-2.1490389999999993</v>
      </c>
      <c r="E39" s="95">
        <v>3.1189529999999994</v>
      </c>
      <c r="F39" s="95">
        <v>2.2925650000000002</v>
      </c>
      <c r="G39" s="95">
        <v>2.114697</v>
      </c>
      <c r="H39" s="95">
        <v>10.427580000000001</v>
      </c>
      <c r="I39" s="95">
        <v>10.669286</v>
      </c>
      <c r="J39" s="95">
        <v>11.04557</v>
      </c>
    </row>
    <row r="40" spans="2:10" outlineLevel="1" x14ac:dyDescent="0.2">
      <c r="B40" s="89" t="s">
        <v>18</v>
      </c>
      <c r="C40" s="90"/>
      <c r="D40" s="90"/>
      <c r="E40" s="90"/>
      <c r="F40" s="90"/>
      <c r="G40" s="90"/>
      <c r="H40" s="90"/>
      <c r="I40" s="90"/>
      <c r="J40" s="90"/>
    </row>
    <row r="41" spans="2:10" outlineLevel="1" x14ac:dyDescent="0.2">
      <c r="B41" s="92" t="s">
        <v>172</v>
      </c>
      <c r="C41" s="90">
        <v>15.091882</v>
      </c>
      <c r="D41" s="90">
        <v>-14.413353000000001</v>
      </c>
      <c r="E41" s="90">
        <v>43.899393000000003</v>
      </c>
      <c r="F41" s="90">
        <v>-5.1108700000000002</v>
      </c>
      <c r="G41" s="90">
        <v>20.777408000000001</v>
      </c>
      <c r="H41" s="90">
        <v>-4.6711520000000002</v>
      </c>
      <c r="I41" s="90">
        <v>-4.0719560000000001</v>
      </c>
      <c r="J41" s="90">
        <v>-4.0296830000000003</v>
      </c>
    </row>
    <row r="42" spans="2:10" outlineLevel="1" x14ac:dyDescent="0.2">
      <c r="B42" s="92" t="s">
        <v>182</v>
      </c>
      <c r="C42" s="90">
        <v>-0.53656099999999995</v>
      </c>
      <c r="D42" s="90">
        <v>-0.49113800000000002</v>
      </c>
      <c r="E42" s="90">
        <v>-0.33995399999999998</v>
      </c>
      <c r="F42" s="90">
        <v>-0.27821699999999999</v>
      </c>
      <c r="G42" s="90">
        <v>-0.190661</v>
      </c>
      <c r="H42" s="90">
        <v>-0.44367499999999999</v>
      </c>
      <c r="I42" s="90">
        <v>-0.396482</v>
      </c>
      <c r="J42" s="90">
        <v>-0.40289399999999997</v>
      </c>
    </row>
    <row r="43" spans="2:10" outlineLevel="1" x14ac:dyDescent="0.2">
      <c r="B43" s="92" t="s">
        <v>175</v>
      </c>
      <c r="C43" s="90">
        <v>9.1852000000000003E-2</v>
      </c>
      <c r="D43" s="90">
        <v>-0.64453199999999999</v>
      </c>
      <c r="E43" s="90">
        <v>-0.50404499999999997</v>
      </c>
      <c r="F43" s="90">
        <v>7.5320169999999997</v>
      </c>
      <c r="G43" s="90">
        <v>0.156556</v>
      </c>
      <c r="H43" s="90">
        <v>0.14341400000000001</v>
      </c>
      <c r="I43" s="90">
        <v>0.140709</v>
      </c>
      <c r="J43" s="90">
        <v>0.11958299999999999</v>
      </c>
    </row>
    <row r="44" spans="2:10" outlineLevel="1" x14ac:dyDescent="0.2">
      <c r="B44" s="92" t="s">
        <v>183</v>
      </c>
      <c r="C44" s="90">
        <v>-10.659489000000001</v>
      </c>
      <c r="D44" s="90">
        <v>-8.6609750000000005</v>
      </c>
      <c r="E44" s="90">
        <v>-10.531249000000001</v>
      </c>
      <c r="F44" s="90">
        <v>-127.909049</v>
      </c>
      <c r="G44" s="90">
        <v>-13.43871</v>
      </c>
      <c r="H44" s="90">
        <v>-16.144663999999999</v>
      </c>
      <c r="I44" s="90">
        <v>-8.4859480000000005</v>
      </c>
      <c r="J44" s="90">
        <v>-9.1132770000000001</v>
      </c>
    </row>
    <row r="45" spans="2:10" outlineLevel="1" x14ac:dyDescent="0.2">
      <c r="B45" s="92" t="s">
        <v>177</v>
      </c>
      <c r="C45" s="90">
        <v>-26.928249000000001</v>
      </c>
      <c r="D45" s="90">
        <v>-28.740269000000001</v>
      </c>
      <c r="E45" s="90">
        <v>-34.185583999999999</v>
      </c>
      <c r="F45" s="90">
        <v>-37.228940999999999</v>
      </c>
      <c r="G45" s="90">
        <v>-35.224795999999998</v>
      </c>
      <c r="H45" s="90">
        <v>-51.141576000000001</v>
      </c>
      <c r="I45" s="90">
        <v>-48.721623999999998</v>
      </c>
      <c r="J45" s="90">
        <v>-49.273605000000003</v>
      </c>
    </row>
    <row r="46" spans="2:10" outlineLevel="1" x14ac:dyDescent="0.2">
      <c r="B46" s="92" t="s">
        <v>184</v>
      </c>
      <c r="C46" s="90">
        <v>-40.499122</v>
      </c>
      <c r="D46" s="90">
        <v>-37.991034999999997</v>
      </c>
      <c r="E46" s="90">
        <v>-46.255479999999999</v>
      </c>
      <c r="F46" s="90">
        <v>-42.881791</v>
      </c>
      <c r="G46" s="90">
        <v>-41.787768999999997</v>
      </c>
      <c r="H46" s="90">
        <v>-42.765923000000001</v>
      </c>
      <c r="I46" s="90">
        <v>-45.197738999999999</v>
      </c>
      <c r="J46" s="90">
        <v>-46.846316000000002</v>
      </c>
    </row>
    <row r="47" spans="2:10" outlineLevel="1" x14ac:dyDescent="0.2">
      <c r="B47" s="92" t="s">
        <v>185</v>
      </c>
      <c r="C47" s="90">
        <v>30.546493999999999</v>
      </c>
      <c r="D47" s="90">
        <v>32.246429999999997</v>
      </c>
      <c r="E47" s="90">
        <v>34.222385000000003</v>
      </c>
      <c r="F47" s="90">
        <v>35.327475</v>
      </c>
      <c r="G47" s="90">
        <v>35.476094000000003</v>
      </c>
      <c r="H47" s="90">
        <v>36.831806999999998</v>
      </c>
      <c r="I47" s="90">
        <v>38.316310999999999</v>
      </c>
      <c r="J47" s="90">
        <v>40.078467000000003</v>
      </c>
    </row>
    <row r="48" spans="2:10" outlineLevel="1" x14ac:dyDescent="0.2">
      <c r="B48" s="92" t="s">
        <v>174</v>
      </c>
      <c r="C48" s="90">
        <v>0.85984099999999997</v>
      </c>
      <c r="D48" s="90">
        <v>0.869201</v>
      </c>
      <c r="E48" s="90">
        <v>1.0113700000000001</v>
      </c>
      <c r="F48" s="90">
        <v>2.2191640000000001</v>
      </c>
      <c r="G48" s="90">
        <v>1.6038520000000001</v>
      </c>
      <c r="H48" s="90">
        <v>1.8415280000000001</v>
      </c>
      <c r="I48" s="90">
        <v>2.543317</v>
      </c>
      <c r="J48" s="90">
        <v>2.897662</v>
      </c>
    </row>
    <row r="49" spans="2:10 16291:16291" outlineLevel="1" x14ac:dyDescent="0.2">
      <c r="B49" s="92" t="s">
        <v>180</v>
      </c>
      <c r="C49" s="90">
        <v>1.1597E-2</v>
      </c>
      <c r="D49" s="90">
        <v>4.1679999999999998E-3</v>
      </c>
      <c r="E49" s="90">
        <v>-8.0000000000000007E-5</v>
      </c>
      <c r="F49" s="90">
        <v>6.5960000000000005E-2</v>
      </c>
      <c r="G49" s="90">
        <v>7.7768000000000004E-2</v>
      </c>
      <c r="H49" s="90">
        <v>6.2229E-2</v>
      </c>
      <c r="I49" s="90">
        <v>1.2906759999999999</v>
      </c>
      <c r="J49" s="90">
        <v>0</v>
      </c>
    </row>
    <row r="50" spans="2:10 16291:16291" outlineLevel="1" x14ac:dyDescent="0.2">
      <c r="B50" s="92" t="s">
        <v>186</v>
      </c>
      <c r="C50" s="90">
        <v>0</v>
      </c>
      <c r="D50" s="90">
        <v>0</v>
      </c>
      <c r="E50" s="90">
        <v>0</v>
      </c>
      <c r="F50" s="90">
        <v>0</v>
      </c>
      <c r="G50" s="90">
        <v>0</v>
      </c>
      <c r="H50" s="90">
        <v>0</v>
      </c>
      <c r="I50" s="90">
        <v>0</v>
      </c>
      <c r="J50" s="90">
        <v>0</v>
      </c>
      <c r="XBO50" s="90"/>
    </row>
    <row r="51" spans="2:10 16291:16291" outlineLevel="1" x14ac:dyDescent="0.2">
      <c r="B51" s="92" t="s">
        <v>187</v>
      </c>
      <c r="C51" s="90">
        <v>0</v>
      </c>
      <c r="D51" s="90">
        <v>0</v>
      </c>
      <c r="E51" s="90">
        <v>0</v>
      </c>
      <c r="F51" s="90">
        <v>0</v>
      </c>
      <c r="G51" s="90">
        <v>0</v>
      </c>
      <c r="H51" s="90">
        <v>0</v>
      </c>
      <c r="I51" s="90">
        <v>0</v>
      </c>
      <c r="J51" s="90">
        <v>0</v>
      </c>
      <c r="XBO51" s="90"/>
    </row>
    <row r="52" spans="2:10 16291:16291" outlineLevel="1" x14ac:dyDescent="0.2">
      <c r="B52" s="92" t="s">
        <v>188</v>
      </c>
      <c r="C52" s="90">
        <v>-8.1670000000000006E-3</v>
      </c>
      <c r="D52" s="90">
        <v>-7.1130000000000004E-3</v>
      </c>
      <c r="E52" s="90">
        <v>-6.4809999999999998E-3</v>
      </c>
      <c r="F52" s="90">
        <v>-1.1670000000000001E-3</v>
      </c>
      <c r="G52" s="90">
        <v>-6.2000000000000003E-5</v>
      </c>
      <c r="H52" s="90">
        <v>-5.0000000000000002E-5</v>
      </c>
      <c r="I52" s="90">
        <v>-4.8000000000000001E-5</v>
      </c>
      <c r="J52" s="90">
        <v>-4.5000000000000003E-5</v>
      </c>
      <c r="XBO52" s="90"/>
    </row>
    <row r="53" spans="2:10 16291:16291" outlineLevel="1" x14ac:dyDescent="0.2">
      <c r="B53" s="92" t="s">
        <v>162</v>
      </c>
      <c r="C53" s="90">
        <v>-0.80164999999999997</v>
      </c>
      <c r="D53" s="90">
        <v>4.5366160000000004</v>
      </c>
      <c r="E53" s="90">
        <v>-0.98917299999999997</v>
      </c>
      <c r="F53" s="90">
        <v>3.460515</v>
      </c>
      <c r="G53" s="90">
        <v>-5.9441499999999996</v>
      </c>
      <c r="H53" s="90">
        <v>-12.975426000000001</v>
      </c>
      <c r="I53" s="90">
        <v>-14.293993</v>
      </c>
      <c r="J53" s="90">
        <v>-15.719331</v>
      </c>
    </row>
    <row r="54" spans="2:10 16291:16291" outlineLevel="1" x14ac:dyDescent="0.2">
      <c r="B54" s="101" t="s">
        <v>26</v>
      </c>
      <c r="C54" s="102">
        <v>-32.831572000000008</v>
      </c>
      <c r="D54" s="102">
        <v>-53.291999999999994</v>
      </c>
      <c r="E54" s="102">
        <v>-13.678897999999991</v>
      </c>
      <c r="F54" s="102">
        <v>-164.80490400000002</v>
      </c>
      <c r="G54" s="102">
        <v>-38.494469999999993</v>
      </c>
      <c r="H54" s="102">
        <v>-89.263488000000009</v>
      </c>
      <c r="I54" s="102">
        <v>-78.87677699999999</v>
      </c>
      <c r="J54" s="102">
        <v>-82.289439000000002</v>
      </c>
    </row>
    <row r="55" spans="2:10 16291:16291" outlineLevel="1" x14ac:dyDescent="0.2">
      <c r="B55" s="94" t="s">
        <v>189</v>
      </c>
      <c r="C55" s="95">
        <v>-37.218540000000004</v>
      </c>
      <c r="D55" s="95">
        <v>-55.441038999999996</v>
      </c>
      <c r="E55" s="95">
        <v>-10.559944999999992</v>
      </c>
      <c r="F55" s="95">
        <v>-162.51233900000003</v>
      </c>
      <c r="G55" s="95">
        <v>-36.379772999999993</v>
      </c>
      <c r="H55" s="95">
        <v>-78.835908000000003</v>
      </c>
      <c r="I55" s="95">
        <v>-68.20749099999999</v>
      </c>
      <c r="J55" s="95">
        <v>-71.243869000000004</v>
      </c>
    </row>
    <row r="56" spans="2:10 16291:16291" outlineLevel="1" x14ac:dyDescent="0.2">
      <c r="B56" s="83" t="s">
        <v>0</v>
      </c>
    </row>
    <row r="57" spans="2:10 16291:16291" ht="22.5" customHeight="1" outlineLevel="1" x14ac:dyDescent="0.2">
      <c r="B57" s="153" t="s">
        <v>0</v>
      </c>
      <c r="C57" s="153"/>
    </row>
    <row r="58" spans="2:10 16291:16291" ht="22.5" customHeight="1" outlineLevel="1" x14ac:dyDescent="0.2">
      <c r="B58" s="154" t="s">
        <v>0</v>
      </c>
      <c r="C58" s="154"/>
    </row>
    <row r="60" spans="2:10 16291:16291" hidden="1" outlineLevel="1" x14ac:dyDescent="0.2">
      <c r="B60" s="111" t="s">
        <v>232</v>
      </c>
      <c r="C60" s="112"/>
      <c r="D60" s="112"/>
      <c r="E60" s="112"/>
      <c r="F60" s="112"/>
      <c r="G60" s="112"/>
      <c r="H60" s="112"/>
      <c r="I60" s="112"/>
      <c r="J60" s="112"/>
    </row>
    <row r="61" spans="2:10 16291:16291" hidden="1" outlineLevel="1" x14ac:dyDescent="0.2">
      <c r="B61" s="113" t="s">
        <v>233</v>
      </c>
      <c r="C61" s="90">
        <f>+[4]NAAs!C264</f>
        <v>0</v>
      </c>
      <c r="D61" s="90">
        <f>+[4]NAAs!D264</f>
        <v>0</v>
      </c>
      <c r="E61" s="90">
        <f>+[4]NAAs!E264</f>
        <v>0</v>
      </c>
      <c r="F61" s="90">
        <f>+[4]NAAs!F264</f>
        <v>0</v>
      </c>
      <c r="G61" s="90">
        <f>+[4]NAAs!G264</f>
        <v>0</v>
      </c>
      <c r="H61" s="90">
        <f>+[4]NAAs!H264</f>
        <v>0</v>
      </c>
      <c r="I61" s="90">
        <f>+[4]NAAs!I264</f>
        <v>0</v>
      </c>
      <c r="J61" s="90">
        <f>+[4]NAAs!J264</f>
        <v>0</v>
      </c>
    </row>
    <row r="62" spans="2:10 16291:16291" hidden="1" outlineLevel="1" x14ac:dyDescent="0.2">
      <c r="B62" s="113" t="s">
        <v>234</v>
      </c>
      <c r="C62" s="90">
        <f>+[4]NAAs!C244</f>
        <v>26.170442999999995</v>
      </c>
      <c r="D62" s="90">
        <f>+[4]NAAs!D244</f>
        <v>21.038707999999996</v>
      </c>
      <c r="E62" s="90">
        <f>+[4]NAAs!E244</f>
        <v>24.278630000000003</v>
      </c>
      <c r="F62" s="90">
        <f>+[4]NAAs!F244</f>
        <v>23.513415999999999</v>
      </c>
      <c r="G62" s="90">
        <f>+[4]NAAs!G244</f>
        <v>17.889495000000004</v>
      </c>
      <c r="H62" s="90">
        <f>+[4]NAAs!H244</f>
        <v>24.039236127057492</v>
      </c>
      <c r="I62" s="90">
        <f>+[4]NAAs!I244</f>
        <v>24.442416882528327</v>
      </c>
      <c r="J62" s="90">
        <f>+[4]NAAs!J244</f>
        <v>24.798244923055908</v>
      </c>
    </row>
    <row r="63" spans="2:10 16291:16291" hidden="1" outlineLevel="1" x14ac:dyDescent="0.2">
      <c r="B63" s="113" t="s">
        <v>235</v>
      </c>
      <c r="C63" s="90">
        <f>+[4]NAAs!C277</f>
        <v>-0.72399999999999998</v>
      </c>
      <c r="D63" s="90">
        <f>+[4]NAAs!D277</f>
        <v>-0.65300000000000002</v>
      </c>
      <c r="E63" s="90">
        <f>+[4]NAAs!E277</f>
        <v>-0.625</v>
      </c>
      <c r="F63" s="90">
        <f>+[4]NAAs!F277</f>
        <v>-0.63900000000000001</v>
      </c>
      <c r="G63" s="90">
        <f>+[4]NAAs!G277</f>
        <v>-0.69399999999999995</v>
      </c>
      <c r="H63" s="90" t="str">
        <f>+[4]NAAs!H277</f>
        <v xml:space="preserve"> </v>
      </c>
      <c r="I63" s="90" t="str">
        <f>+[4]NAAs!I277</f>
        <v xml:space="preserve"> </v>
      </c>
      <c r="J63" s="90" t="str">
        <f>+[4]NAAs!J277</f>
        <v xml:space="preserve"> </v>
      </c>
    </row>
    <row r="64" spans="2:10 16291:16291" hidden="1" outlineLevel="1" x14ac:dyDescent="0.2">
      <c r="B64" s="113" t="s">
        <v>236</v>
      </c>
      <c r="C64" s="90">
        <f>+'[4]NAA PEF data'!H51/1000</f>
        <v>-2.9000000000000001E-2</v>
      </c>
      <c r="D64" s="90">
        <f>+'[4]NAA PEF data'!I51/1000</f>
        <v>0</v>
      </c>
      <c r="E64" s="90">
        <f>+'[4]NAA PEF data'!J51/1000</f>
        <v>-7.8E-2</v>
      </c>
      <c r="F64" s="90">
        <f>+'[4]NAA PEF data'!K51/1000</f>
        <v>0</v>
      </c>
      <c r="G64" s="90">
        <f>+'[4]NAA PEF data'!L51/1000</f>
        <v>0</v>
      </c>
      <c r="H64" s="90">
        <f>+'[4]NAA PEF data'!M51/1000</f>
        <v>0</v>
      </c>
      <c r="I64" s="90">
        <f>+'[4]NAA PEF data'!N51/1000</f>
        <v>0</v>
      </c>
      <c r="J64" s="90">
        <f>+'[4]NAA PEF data'!O51/1000</f>
        <v>0</v>
      </c>
    </row>
    <row r="65" spans="2:10" hidden="1" outlineLevel="1" x14ac:dyDescent="0.2">
      <c r="B65" s="113" t="s">
        <v>237</v>
      </c>
      <c r="C65" s="90">
        <f>+'[4]NAA PEF data'!H56/1000</f>
        <v>1.3120000000000001</v>
      </c>
      <c r="D65" s="90">
        <f>+'[4]NAA PEF data'!I56/1000</f>
        <v>1.361</v>
      </c>
      <c r="E65" s="90">
        <f>+'[4]NAA PEF data'!J56/1000</f>
        <v>1.5069999999999999</v>
      </c>
      <c r="F65" s="90">
        <f>+'[4]NAA PEF data'!K56/1000</f>
        <v>1.9159999999999999</v>
      </c>
      <c r="G65" s="90">
        <f>+'[4]NAA PEF data'!L56/1000</f>
        <v>0.79716120981122429</v>
      </c>
      <c r="H65" s="90">
        <f>+'[4]NAA PEF data'!M56/1000</f>
        <v>0.8214111864769178</v>
      </c>
      <c r="I65" s="90">
        <f>+'[4]NAA PEF data'!N56/1000</f>
        <v>0.85234756170928605</v>
      </c>
      <c r="J65" s="90">
        <f>+'[4]NAA PEF data'!O56/1000</f>
        <v>0.88400786923476793</v>
      </c>
    </row>
    <row r="66" spans="2:10" hidden="1" outlineLevel="1" x14ac:dyDescent="0.2">
      <c r="B66" s="104"/>
      <c r="C66" s="90"/>
      <c r="D66" s="90"/>
      <c r="E66" s="90"/>
      <c r="F66" s="90"/>
      <c r="G66" s="90"/>
      <c r="H66" s="90"/>
      <c r="I66" s="90"/>
      <c r="J66" s="90"/>
    </row>
    <row r="67" spans="2:10" hidden="1" outlineLevel="1" x14ac:dyDescent="0.2">
      <c r="B67" s="114" t="s">
        <v>238</v>
      </c>
      <c r="C67" s="115"/>
      <c r="D67" s="115"/>
      <c r="E67" s="115"/>
      <c r="F67" s="115"/>
      <c r="G67" s="115"/>
      <c r="H67" s="115"/>
      <c r="I67" s="115"/>
      <c r="J67" s="115"/>
    </row>
    <row r="68" spans="2:10" hidden="1" outlineLevel="1" x14ac:dyDescent="0.2">
      <c r="B68" s="113" t="s">
        <v>239</v>
      </c>
      <c r="C68" s="90"/>
      <c r="D68" s="90"/>
      <c r="E68" s="90"/>
      <c r="F68" s="90"/>
      <c r="G68" s="90"/>
      <c r="H68" s="90"/>
      <c r="I68" s="90"/>
      <c r="J68" s="90"/>
    </row>
    <row r="69" spans="2:10" hidden="1" outlineLevel="1" x14ac:dyDescent="0.2">
      <c r="B69" s="116" t="s">
        <v>240</v>
      </c>
      <c r="C69" s="90"/>
      <c r="D69" s="90"/>
      <c r="E69" s="90"/>
      <c r="F69" s="90"/>
      <c r="G69" s="90"/>
      <c r="H69" s="90"/>
      <c r="I69" s="90"/>
      <c r="J69" s="90"/>
    </row>
    <row r="70" spans="2:10" hidden="1" outlineLevel="1" x14ac:dyDescent="0.2">
      <c r="B70" s="116" t="s">
        <v>241</v>
      </c>
      <c r="C70" s="90"/>
      <c r="D70" s="90"/>
      <c r="E70" s="90"/>
      <c r="F70" s="90"/>
      <c r="G70" s="90"/>
      <c r="H70" s="90"/>
      <c r="I70" s="90"/>
      <c r="J70" s="90"/>
    </row>
    <row r="71" spans="2:10" hidden="1" outlineLevel="1" x14ac:dyDescent="0.2">
      <c r="B71" s="116" t="s">
        <v>242</v>
      </c>
      <c r="C71" s="90"/>
      <c r="D71" s="90"/>
      <c r="E71" s="90"/>
      <c r="F71" s="90"/>
      <c r="G71" s="90"/>
      <c r="H71" s="90"/>
      <c r="I71" s="90"/>
      <c r="J71" s="90"/>
    </row>
    <row r="72" spans="2:10" hidden="1" outlineLevel="1" x14ac:dyDescent="0.2">
      <c r="B72" s="113" t="s">
        <v>243</v>
      </c>
      <c r="C72" s="90"/>
      <c r="D72" s="90"/>
      <c r="E72" s="90"/>
      <c r="F72" s="90"/>
      <c r="G72" s="90"/>
      <c r="H72" s="90"/>
      <c r="I72" s="90"/>
      <c r="J72" s="90"/>
    </row>
    <row r="73" spans="2:10" hidden="1" outlineLevel="1" x14ac:dyDescent="0.2">
      <c r="B73" s="113" t="s">
        <v>244</v>
      </c>
      <c r="C73" s="90"/>
      <c r="D73" s="90"/>
      <c r="E73" s="90"/>
      <c r="F73" s="90"/>
      <c r="G73" s="90"/>
      <c r="H73" s="90"/>
      <c r="I73" s="90"/>
      <c r="J73" s="90"/>
    </row>
    <row r="74" spans="2:10" hidden="1" outlineLevel="1" x14ac:dyDescent="0.2">
      <c r="B74" s="113" t="s">
        <v>245</v>
      </c>
      <c r="C74" s="90"/>
      <c r="D74" s="90"/>
      <c r="E74" s="90"/>
      <c r="F74" s="90"/>
      <c r="G74" s="90"/>
      <c r="H74" s="90"/>
      <c r="I74" s="90"/>
      <c r="J74" s="90"/>
    </row>
    <row r="75" spans="2:10" hidden="1" outlineLevel="1" x14ac:dyDescent="0.2">
      <c r="B75" s="113" t="s">
        <v>246</v>
      </c>
      <c r="C75" s="90"/>
      <c r="D75" s="90"/>
      <c r="E75" s="90"/>
      <c r="F75" s="90"/>
      <c r="G75" s="90"/>
      <c r="H75" s="90"/>
      <c r="I75" s="90"/>
      <c r="J75" s="90"/>
    </row>
    <row r="76" spans="2:10" hidden="1" outlineLevel="1" x14ac:dyDescent="0.2">
      <c r="B76" s="113" t="s">
        <v>247</v>
      </c>
      <c r="C76" s="90"/>
      <c r="D76" s="90"/>
      <c r="E76" s="90"/>
      <c r="F76" s="90"/>
      <c r="G76" s="90"/>
      <c r="H76" s="90"/>
      <c r="I76" s="90"/>
      <c r="J76" s="90"/>
    </row>
    <row r="77" spans="2:10" hidden="1" outlineLevel="1" x14ac:dyDescent="0.2">
      <c r="B77" s="113" t="s">
        <v>248</v>
      </c>
      <c r="C77" s="90"/>
      <c r="D77" s="90"/>
      <c r="E77" s="90"/>
      <c r="F77" s="90"/>
      <c r="G77" s="90"/>
      <c r="H77" s="90"/>
      <c r="I77" s="90"/>
      <c r="J77" s="90"/>
    </row>
    <row r="78" spans="2:10" hidden="1" outlineLevel="1" x14ac:dyDescent="0.2">
      <c r="B78" s="113" t="s">
        <v>249</v>
      </c>
      <c r="C78" s="90"/>
      <c r="D78" s="90"/>
      <c r="E78" s="90"/>
      <c r="F78" s="90"/>
      <c r="G78" s="90"/>
      <c r="H78" s="90"/>
      <c r="I78" s="90"/>
      <c r="J78" s="90"/>
    </row>
    <row r="79" spans="2:10" hidden="1" outlineLevel="1" x14ac:dyDescent="0.2">
      <c r="B79" s="113" t="s">
        <v>250</v>
      </c>
      <c r="C79" s="90"/>
      <c r="D79" s="90"/>
      <c r="E79" s="90"/>
      <c r="F79" s="90"/>
      <c r="G79" s="90"/>
      <c r="H79" s="90"/>
      <c r="I79" s="90"/>
      <c r="J79" s="90"/>
    </row>
    <row r="80" spans="2:10" hidden="1" outlineLevel="1" x14ac:dyDescent="0.2">
      <c r="B80" s="113" t="s">
        <v>251</v>
      </c>
      <c r="C80" s="90"/>
      <c r="D80" s="90"/>
      <c r="E80" s="90"/>
      <c r="F80" s="90"/>
      <c r="G80" s="90"/>
      <c r="H80" s="90"/>
      <c r="I80" s="90"/>
      <c r="J80" s="90"/>
    </row>
    <row r="81" spans="2:10" hidden="1" outlineLevel="1" x14ac:dyDescent="0.2">
      <c r="B81" s="113" t="s">
        <v>252</v>
      </c>
      <c r="C81" s="90"/>
      <c r="D81" s="90"/>
      <c r="E81" s="90"/>
      <c r="F81" s="90"/>
      <c r="G81" s="90"/>
      <c r="H81" s="90"/>
      <c r="I81" s="90"/>
      <c r="J81" s="90"/>
    </row>
    <row r="82" spans="2:10" hidden="1" outlineLevel="1" x14ac:dyDescent="0.2">
      <c r="B82" s="113" t="s">
        <v>253</v>
      </c>
      <c r="C82" s="90"/>
      <c r="D82" s="90"/>
      <c r="E82" s="90"/>
      <c r="F82" s="90"/>
      <c r="G82" s="90"/>
      <c r="H82" s="90"/>
      <c r="I82" s="90"/>
      <c r="J82" s="90"/>
    </row>
    <row r="83" spans="2:10" hidden="1" outlineLevel="1" x14ac:dyDescent="0.2">
      <c r="B83" s="113" t="s">
        <v>254</v>
      </c>
      <c r="C83" s="90"/>
      <c r="D83" s="90"/>
      <c r="E83" s="90"/>
      <c r="F83" s="90"/>
      <c r="G83" s="90"/>
      <c r="H83" s="90"/>
      <c r="I83" s="90"/>
      <c r="J83" s="90"/>
    </row>
    <row r="84" spans="2:10" hidden="1" outlineLevel="1" x14ac:dyDescent="0.2">
      <c r="B84" s="113" t="s">
        <v>255</v>
      </c>
      <c r="C84" s="90"/>
      <c r="D84" s="90"/>
      <c r="E84" s="90"/>
      <c r="F84" s="90"/>
      <c r="G84" s="90"/>
      <c r="H84" s="90"/>
      <c r="I84" s="90"/>
      <c r="J84" s="90"/>
    </row>
    <row r="85" spans="2:10" hidden="1" outlineLevel="1" x14ac:dyDescent="0.2">
      <c r="B85" s="113" t="s">
        <v>256</v>
      </c>
      <c r="C85" s="90"/>
      <c r="D85" s="90"/>
      <c r="E85" s="90"/>
      <c r="F85" s="90"/>
      <c r="G85" s="90"/>
      <c r="H85" s="90"/>
      <c r="I85" s="90"/>
      <c r="J85" s="90"/>
    </row>
    <row r="86" spans="2:10" hidden="1" outlineLevel="1" x14ac:dyDescent="0.2">
      <c r="B86" s="113" t="s">
        <v>257</v>
      </c>
      <c r="C86" s="90"/>
      <c r="D86" s="90"/>
      <c r="E86" s="90"/>
      <c r="F86" s="90"/>
      <c r="G86" s="90"/>
      <c r="H86" s="90"/>
      <c r="I86" s="90"/>
      <c r="J86" s="90"/>
    </row>
    <row r="87" spans="2:10" hidden="1" outlineLevel="1" x14ac:dyDescent="0.2">
      <c r="B87" s="111" t="s">
        <v>258</v>
      </c>
      <c r="C87" s="118"/>
      <c r="D87" s="118"/>
      <c r="E87" s="118"/>
      <c r="F87" s="90"/>
      <c r="G87" s="90"/>
      <c r="H87" s="90"/>
      <c r="I87" s="90"/>
      <c r="J87" s="90"/>
    </row>
    <row r="88" spans="2:10" hidden="1" outlineLevel="1" x14ac:dyDescent="0.2">
      <c r="B88" s="113" t="s">
        <v>259</v>
      </c>
      <c r="C88" s="90"/>
      <c r="D88" s="90"/>
      <c r="E88" s="90"/>
      <c r="F88" s="90"/>
      <c r="G88" s="90"/>
      <c r="H88" s="90"/>
      <c r="I88" s="90"/>
      <c r="J88" s="90"/>
    </row>
    <row r="89" spans="2:10" hidden="1" outlineLevel="1" x14ac:dyDescent="0.2">
      <c r="B89" s="113" t="s">
        <v>260</v>
      </c>
      <c r="C89" s="90"/>
      <c r="D89" s="90"/>
      <c r="E89" s="90"/>
      <c r="F89" s="90"/>
      <c r="G89" s="90"/>
      <c r="H89" s="90"/>
      <c r="I89" s="90"/>
      <c r="J89" s="90"/>
    </row>
    <row r="90" spans="2:10" hidden="1" outlineLevel="1" x14ac:dyDescent="0.2">
      <c r="B90" s="113" t="s">
        <v>261</v>
      </c>
      <c r="C90" s="90"/>
      <c r="D90" s="90"/>
      <c r="E90" s="90"/>
      <c r="F90" s="90"/>
      <c r="G90" s="90"/>
      <c r="H90" s="90"/>
      <c r="I90" s="90"/>
      <c r="J90" s="90"/>
    </row>
    <row r="91" spans="2:10" hidden="1" outlineLevel="1" x14ac:dyDescent="0.2">
      <c r="B91" s="113" t="s">
        <v>262</v>
      </c>
      <c r="C91" s="90"/>
      <c r="D91" s="90"/>
      <c r="E91" s="90"/>
      <c r="F91" s="90"/>
      <c r="G91" s="90"/>
      <c r="H91" s="90"/>
      <c r="I91" s="90"/>
      <c r="J91" s="90"/>
    </row>
    <row r="92" spans="2:10" hidden="1" outlineLevel="1" x14ac:dyDescent="0.2">
      <c r="B92" s="113" t="s">
        <v>263</v>
      </c>
      <c r="C92" s="90"/>
      <c r="D92" s="90"/>
      <c r="E92" s="90"/>
      <c r="F92" s="90"/>
      <c r="G92" s="90"/>
      <c r="H92" s="90"/>
      <c r="I92" s="90"/>
      <c r="J92" s="90"/>
    </row>
    <row r="93" spans="2:10" hidden="1" outlineLevel="1" x14ac:dyDescent="0.2">
      <c r="B93" s="113" t="s">
        <v>264</v>
      </c>
      <c r="C93" s="90"/>
      <c r="D93" s="90"/>
      <c r="E93" s="90"/>
      <c r="F93" s="90"/>
      <c r="G93" s="90"/>
      <c r="H93" s="90"/>
      <c r="I93" s="90"/>
      <c r="J93" s="90"/>
    </row>
    <row r="94" spans="2:10" hidden="1" outlineLevel="1" x14ac:dyDescent="0.2">
      <c r="B94" s="111" t="s">
        <v>265</v>
      </c>
      <c r="C94" s="118"/>
      <c r="D94" s="118"/>
      <c r="E94" s="118"/>
      <c r="F94" s="90"/>
      <c r="G94" s="90"/>
      <c r="H94" s="90"/>
      <c r="I94" s="90"/>
      <c r="J94" s="90"/>
    </row>
    <row r="95" spans="2:10" hidden="1" outlineLevel="1" x14ac:dyDescent="0.2">
      <c r="B95" s="113" t="s">
        <v>266</v>
      </c>
      <c r="C95" s="90"/>
      <c r="D95" s="90"/>
      <c r="E95" s="90"/>
      <c r="F95" s="90"/>
      <c r="G95" s="90"/>
      <c r="H95" s="90"/>
      <c r="I95" s="90"/>
      <c r="J95" s="90"/>
    </row>
    <row r="96" spans="2:10" hidden="1" outlineLevel="1" x14ac:dyDescent="0.2">
      <c r="B96" s="113" t="s">
        <v>267</v>
      </c>
      <c r="C96" s="90"/>
      <c r="D96" s="90"/>
      <c r="E96" s="90"/>
      <c r="F96" s="90"/>
      <c r="G96" s="90"/>
      <c r="H96" s="90"/>
      <c r="I96" s="90"/>
      <c r="J96" s="90"/>
    </row>
    <row r="97" spans="2:10" hidden="1" outlineLevel="1" x14ac:dyDescent="0.2">
      <c r="B97" s="113" t="s">
        <v>262</v>
      </c>
      <c r="C97" s="90"/>
      <c r="D97" s="90"/>
      <c r="E97" s="90"/>
      <c r="F97" s="90"/>
      <c r="G97" s="90"/>
      <c r="H97" s="90"/>
      <c r="I97" s="90"/>
      <c r="J97" s="90"/>
    </row>
    <row r="98" spans="2:10" hidden="1" outlineLevel="1" x14ac:dyDescent="0.2">
      <c r="B98" s="113" t="s">
        <v>268</v>
      </c>
      <c r="C98" s="90"/>
      <c r="D98" s="90"/>
      <c r="E98" s="90"/>
      <c r="F98" s="90"/>
      <c r="G98" s="90"/>
      <c r="H98" s="90"/>
      <c r="I98" s="90"/>
      <c r="J98" s="90"/>
    </row>
    <row r="99" spans="2:10" hidden="1" outlineLevel="1" x14ac:dyDescent="0.2">
      <c r="B99" s="113" t="s">
        <v>269</v>
      </c>
      <c r="C99" s="90"/>
      <c r="D99" s="90"/>
      <c r="E99" s="90"/>
      <c r="F99" s="90"/>
      <c r="G99" s="90"/>
      <c r="H99" s="90"/>
      <c r="I99" s="90"/>
      <c r="J99" s="90"/>
    </row>
    <row r="100" spans="2:10" hidden="1" outlineLevel="1" x14ac:dyDescent="0.2">
      <c r="B100" s="111" t="s">
        <v>270</v>
      </c>
      <c r="C100" s="118"/>
      <c r="D100" s="118"/>
      <c r="E100" s="118"/>
      <c r="F100" s="90"/>
      <c r="G100" s="90"/>
      <c r="H100" s="90"/>
      <c r="I100" s="90"/>
      <c r="J100" s="90"/>
    </row>
    <row r="101" spans="2:10" hidden="1" outlineLevel="1" x14ac:dyDescent="0.2">
      <c r="B101" s="113" t="s">
        <v>271</v>
      </c>
      <c r="C101" s="90"/>
      <c r="D101" s="90"/>
      <c r="E101" s="90"/>
      <c r="F101" s="90"/>
      <c r="G101" s="90"/>
      <c r="H101" s="90"/>
      <c r="I101" s="90"/>
      <c r="J101" s="90"/>
    </row>
    <row r="102" spans="2:10" hidden="1" outlineLevel="1" x14ac:dyDescent="0.2">
      <c r="B102" s="113" t="s">
        <v>272</v>
      </c>
      <c r="C102" s="90"/>
      <c r="D102" s="90"/>
      <c r="E102" s="90"/>
      <c r="F102" s="90"/>
      <c r="G102" s="90"/>
      <c r="H102" s="90"/>
      <c r="I102" s="90"/>
      <c r="J102" s="90"/>
    </row>
    <row r="103" spans="2:10" hidden="1" outlineLevel="1" x14ac:dyDescent="0.2">
      <c r="B103" s="113" t="s">
        <v>273</v>
      </c>
      <c r="C103" s="90"/>
      <c r="D103" s="90"/>
      <c r="E103" s="90"/>
      <c r="F103" s="90"/>
      <c r="G103" s="90"/>
      <c r="H103" s="90"/>
      <c r="I103" s="90"/>
      <c r="J103" s="90"/>
    </row>
    <row r="104" spans="2:10" hidden="1" outlineLevel="1" x14ac:dyDescent="0.2">
      <c r="B104" s="113" t="s">
        <v>262</v>
      </c>
      <c r="C104" s="90"/>
      <c r="D104" s="90"/>
      <c r="E104" s="90"/>
      <c r="F104" s="90"/>
      <c r="G104" s="90"/>
      <c r="H104" s="90"/>
      <c r="I104" s="90"/>
      <c r="J104" s="90"/>
    </row>
    <row r="105" spans="2:10" hidden="1" outlineLevel="1" x14ac:dyDescent="0.2">
      <c r="B105" s="113" t="s">
        <v>274</v>
      </c>
      <c r="C105" s="90"/>
      <c r="D105" s="90"/>
      <c r="E105" s="90"/>
      <c r="F105" s="90"/>
      <c r="G105" s="90"/>
      <c r="H105" s="90"/>
      <c r="I105" s="90"/>
      <c r="J105" s="90"/>
    </row>
    <row r="106" spans="2:10" hidden="1" outlineLevel="1" x14ac:dyDescent="0.2">
      <c r="B106" s="113" t="s">
        <v>275</v>
      </c>
      <c r="C106" s="90"/>
      <c r="D106" s="90"/>
      <c r="E106" s="90"/>
      <c r="F106" s="90"/>
      <c r="G106" s="90"/>
      <c r="H106" s="90"/>
      <c r="I106" s="90"/>
      <c r="J106" s="90"/>
    </row>
    <row r="107" spans="2:10" hidden="1" outlineLevel="1" x14ac:dyDescent="0.2">
      <c r="B107" s="111" t="s">
        <v>276</v>
      </c>
      <c r="C107" s="118"/>
      <c r="D107" s="118"/>
      <c r="E107" s="118"/>
      <c r="F107" s="90"/>
      <c r="G107" s="90"/>
      <c r="H107" s="90"/>
      <c r="I107" s="90"/>
      <c r="J107" s="90"/>
    </row>
    <row r="108" spans="2:10" hidden="1" outlineLevel="1" x14ac:dyDescent="0.2">
      <c r="B108" s="113" t="s">
        <v>277</v>
      </c>
      <c r="C108" s="90"/>
      <c r="D108" s="90"/>
      <c r="E108" s="90"/>
      <c r="F108" s="90"/>
      <c r="G108" s="90"/>
      <c r="H108" s="90"/>
      <c r="I108" s="90"/>
      <c r="J108" s="90"/>
    </row>
    <row r="109" spans="2:10" hidden="1" outlineLevel="1" x14ac:dyDescent="0.2">
      <c r="B109" s="119" t="s">
        <v>262</v>
      </c>
      <c r="C109" s="120"/>
      <c r="D109" s="120"/>
      <c r="E109" s="120"/>
      <c r="F109" s="90"/>
      <c r="G109" s="90"/>
      <c r="H109" s="90"/>
      <c r="I109" s="90"/>
      <c r="J109" s="90"/>
    </row>
    <row r="110" spans="2:10" collapsed="1" x14ac:dyDescent="0.2">
      <c r="B110" s="104"/>
      <c r="C110" s="90"/>
      <c r="D110" s="90"/>
      <c r="E110" s="90"/>
      <c r="F110" s="90"/>
      <c r="G110" s="90"/>
      <c r="H110" s="90"/>
      <c r="I110" s="90"/>
      <c r="J110" s="90"/>
    </row>
    <row r="112" spans="2:10" hidden="1" outlineLevel="1" x14ac:dyDescent="0.2">
      <c r="B112" s="117" t="s">
        <v>278</v>
      </c>
      <c r="C112" s="121">
        <f t="shared" ref="C112:J112" si="0">C11-SUM(C6:C10)</f>
        <v>0</v>
      </c>
      <c r="D112" s="121">
        <f t="shared" si="0"/>
        <v>0</v>
      </c>
      <c r="E112" s="121">
        <f t="shared" si="0"/>
        <v>0</v>
      </c>
      <c r="F112" s="121">
        <f t="shared" si="0"/>
        <v>0</v>
      </c>
      <c r="G112" s="121">
        <f t="shared" si="0"/>
        <v>0</v>
      </c>
      <c r="H112" s="121">
        <f t="shared" si="0"/>
        <v>0</v>
      </c>
      <c r="I112" s="121">
        <f t="shared" si="0"/>
        <v>0</v>
      </c>
      <c r="J112" s="121">
        <f t="shared" si="0"/>
        <v>0</v>
      </c>
    </row>
    <row r="113" spans="3:10" hidden="1" outlineLevel="1" x14ac:dyDescent="0.2">
      <c r="C113" s="121">
        <f t="shared" ref="C113:J113" si="1">C20-SUM(C13:C19)</f>
        <v>0</v>
      </c>
      <c r="D113" s="121">
        <f t="shared" si="1"/>
        <v>0</v>
      </c>
      <c r="E113" s="121">
        <f t="shared" si="1"/>
        <v>0</v>
      </c>
      <c r="F113" s="121">
        <f t="shared" si="1"/>
        <v>0</v>
      </c>
      <c r="G113" s="121">
        <f t="shared" si="1"/>
        <v>0</v>
      </c>
      <c r="H113" s="121">
        <f t="shared" si="1"/>
        <v>0</v>
      </c>
      <c r="I113" s="121">
        <f t="shared" si="1"/>
        <v>0</v>
      </c>
      <c r="J113" s="121">
        <f t="shared" si="1"/>
        <v>0</v>
      </c>
    </row>
    <row r="114" spans="3:10" hidden="1" outlineLevel="1" x14ac:dyDescent="0.2">
      <c r="C114" s="121">
        <f t="shared" ref="C114:J114" si="2">C24-C11-C20-C21</f>
        <v>-1.5543122344752192E-15</v>
      </c>
      <c r="D114" s="121">
        <f t="shared" si="2"/>
        <v>8.8817841970012523E-16</v>
      </c>
      <c r="E114" s="121">
        <f t="shared" si="2"/>
        <v>1.5543122344752192E-15</v>
      </c>
      <c r="F114" s="121">
        <f t="shared" si="2"/>
        <v>8.8817841970012523E-16</v>
      </c>
      <c r="G114" s="121">
        <f t="shared" si="2"/>
        <v>0</v>
      </c>
      <c r="H114" s="121">
        <f t="shared" si="2"/>
        <v>2.7755575615628914E-16</v>
      </c>
      <c r="I114" s="121">
        <f t="shared" si="2"/>
        <v>0</v>
      </c>
      <c r="J114" s="121">
        <f t="shared" si="2"/>
        <v>0</v>
      </c>
    </row>
    <row r="115" spans="3:10" hidden="1" outlineLevel="1" x14ac:dyDescent="0.2">
      <c r="C115" s="121">
        <f t="shared" ref="C115:J115" si="3">C39-SUM(C27:C38)</f>
        <v>0</v>
      </c>
      <c r="D115" s="121">
        <f t="shared" si="3"/>
        <v>0</v>
      </c>
      <c r="E115" s="121">
        <f t="shared" si="3"/>
        <v>0</v>
      </c>
      <c r="F115" s="121">
        <f t="shared" si="3"/>
        <v>0</v>
      </c>
      <c r="G115" s="121">
        <f t="shared" si="3"/>
        <v>0</v>
      </c>
      <c r="H115" s="121">
        <f t="shared" si="3"/>
        <v>0</v>
      </c>
      <c r="I115" s="121">
        <f t="shared" si="3"/>
        <v>0</v>
      </c>
      <c r="J115" s="121">
        <f t="shared" si="3"/>
        <v>0</v>
      </c>
    </row>
    <row r="116" spans="3:10" hidden="1" outlineLevel="1" x14ac:dyDescent="0.2">
      <c r="C116" s="121">
        <f t="shared" ref="C116:J116" si="4">C54-SUM(C41:C53)</f>
        <v>0</v>
      </c>
      <c r="D116" s="121">
        <f t="shared" si="4"/>
        <v>0</v>
      </c>
      <c r="E116" s="121">
        <f t="shared" si="4"/>
        <v>0</v>
      </c>
      <c r="F116" s="121">
        <f t="shared" si="4"/>
        <v>0</v>
      </c>
      <c r="G116" s="121">
        <f t="shared" si="4"/>
        <v>0</v>
      </c>
      <c r="H116" s="121">
        <f t="shared" si="4"/>
        <v>0</v>
      </c>
      <c r="I116" s="121">
        <f t="shared" si="4"/>
        <v>0</v>
      </c>
      <c r="J116" s="121">
        <f t="shared" si="4"/>
        <v>0</v>
      </c>
    </row>
    <row r="117" spans="3:10" hidden="1" outlineLevel="1" x14ac:dyDescent="0.2">
      <c r="C117" s="121">
        <f t="shared" ref="C117:J117" si="5">C55-C39-C54</f>
        <v>0</v>
      </c>
      <c r="D117" s="121">
        <f t="shared" si="5"/>
        <v>0</v>
      </c>
      <c r="E117" s="121">
        <f t="shared" si="5"/>
        <v>0</v>
      </c>
      <c r="F117" s="121">
        <f t="shared" si="5"/>
        <v>0</v>
      </c>
      <c r="G117" s="121">
        <f t="shared" si="5"/>
        <v>0</v>
      </c>
      <c r="H117" s="121">
        <f t="shared" si="5"/>
        <v>0</v>
      </c>
      <c r="I117" s="121">
        <f t="shared" si="5"/>
        <v>0</v>
      </c>
      <c r="J117" s="121">
        <f t="shared" si="5"/>
        <v>0</v>
      </c>
    </row>
    <row r="118" spans="3:10" hidden="1" outlineLevel="1" x14ac:dyDescent="0.2">
      <c r="C118" s="121" t="e">
        <f>#REF!-SUM(#REF!)</f>
        <v>#REF!</v>
      </c>
      <c r="D118" s="121" t="e">
        <f>#REF!-SUM(#REF!)</f>
        <v>#REF!</v>
      </c>
      <c r="E118" s="121" t="e">
        <f>#REF!-SUM(#REF!)</f>
        <v>#REF!</v>
      </c>
      <c r="F118" s="121" t="e">
        <f>#REF!-SUM(#REF!)</f>
        <v>#REF!</v>
      </c>
      <c r="G118" s="121" t="e">
        <f>#REF!-SUM(#REF!)</f>
        <v>#REF!</v>
      </c>
      <c r="H118" s="121" t="e">
        <f>#REF!-SUM(#REF!)</f>
        <v>#REF!</v>
      </c>
      <c r="I118" s="121" t="e">
        <f>#REF!-SUM(#REF!)</f>
        <v>#REF!</v>
      </c>
      <c r="J118" s="121" t="e">
        <f>#REF!-SUM(#REF!)</f>
        <v>#REF!</v>
      </c>
    </row>
    <row r="119" spans="3:10" hidden="1" outlineLevel="1" x14ac:dyDescent="0.2">
      <c r="C119" s="121" t="e">
        <f>#REF!-SUM(#REF!)</f>
        <v>#REF!</v>
      </c>
      <c r="D119" s="121" t="e">
        <f>#REF!-SUM(#REF!)</f>
        <v>#REF!</v>
      </c>
      <c r="E119" s="121" t="e">
        <f>#REF!-SUM(#REF!)</f>
        <v>#REF!</v>
      </c>
      <c r="F119" s="121" t="e">
        <f>#REF!-SUM(#REF!)</f>
        <v>#REF!</v>
      </c>
      <c r="G119" s="121" t="e">
        <f>#REF!-SUM(#REF!)</f>
        <v>#REF!</v>
      </c>
      <c r="H119" s="121" t="e">
        <f>#REF!-SUM(#REF!)</f>
        <v>#REF!</v>
      </c>
      <c r="I119" s="121" t="e">
        <f>#REF!-SUM(#REF!)</f>
        <v>#REF!</v>
      </c>
      <c r="J119" s="121" t="e">
        <f>#REF!-SUM(#REF!)</f>
        <v>#REF!</v>
      </c>
    </row>
    <row r="120" spans="3:10" hidden="1" outlineLevel="1" x14ac:dyDescent="0.2">
      <c r="C120" s="121" t="e">
        <f>#REF!-SUM(#REF!)</f>
        <v>#REF!</v>
      </c>
      <c r="D120" s="121" t="e">
        <f>#REF!-SUM(#REF!)</f>
        <v>#REF!</v>
      </c>
      <c r="E120" s="121" t="e">
        <f>#REF!-SUM(#REF!)</f>
        <v>#REF!</v>
      </c>
      <c r="F120" s="121" t="e">
        <f>#REF!-SUM(#REF!)</f>
        <v>#REF!</v>
      </c>
      <c r="G120" s="121" t="e">
        <f>#REF!-SUM(#REF!)</f>
        <v>#REF!</v>
      </c>
      <c r="H120" s="121" t="e">
        <f>#REF!-SUM(#REF!)</f>
        <v>#REF!</v>
      </c>
      <c r="I120" s="121" t="e">
        <f>#REF!-SUM(#REF!)</f>
        <v>#REF!</v>
      </c>
      <c r="J120" s="121" t="e">
        <f>#REF!-SUM(#REF!)</f>
        <v>#REF!</v>
      </c>
    </row>
    <row r="121" spans="3:10" hidden="1" outlineLevel="1" x14ac:dyDescent="0.2">
      <c r="C121" s="121" t="e">
        <f>#REF!-#REF!-#REF!-#REF!-#REF!-#REF!</f>
        <v>#REF!</v>
      </c>
      <c r="D121" s="121" t="e">
        <f>#REF!-#REF!-#REF!-#REF!-#REF!-#REF!</f>
        <v>#REF!</v>
      </c>
      <c r="E121" s="121" t="e">
        <f>#REF!-#REF!-#REF!-#REF!-#REF!-#REF!</f>
        <v>#REF!</v>
      </c>
      <c r="F121" s="121" t="e">
        <f>#REF!-#REF!-#REF!-#REF!-#REF!-#REF!</f>
        <v>#REF!</v>
      </c>
      <c r="G121" s="121" t="e">
        <f>#REF!-#REF!-#REF!-#REF!-#REF!-#REF!</f>
        <v>#REF!</v>
      </c>
      <c r="H121" s="121" t="e">
        <f>#REF!-#REF!-#REF!-#REF!-#REF!-#REF!</f>
        <v>#REF!</v>
      </c>
      <c r="I121" s="121" t="e">
        <f>#REF!-#REF!-#REF!-#REF!-#REF!-#REF!</f>
        <v>#REF!</v>
      </c>
      <c r="J121" s="121" t="e">
        <f>#REF!-#REF!-#REF!-#REF!-#REF!-#REF!</f>
        <v>#REF!</v>
      </c>
    </row>
    <row r="122" spans="3:10" hidden="1" outlineLevel="1" x14ac:dyDescent="0.2">
      <c r="C122" s="121" t="e">
        <f>#REF!-SUM(#REF!)</f>
        <v>#REF!</v>
      </c>
      <c r="D122" s="121" t="e">
        <f>#REF!-SUM(#REF!)</f>
        <v>#REF!</v>
      </c>
      <c r="E122" s="121" t="e">
        <f>#REF!-SUM(#REF!)</f>
        <v>#REF!</v>
      </c>
      <c r="F122" s="121" t="e">
        <f>#REF!-SUM(#REF!)</f>
        <v>#REF!</v>
      </c>
      <c r="G122" s="121" t="e">
        <f>#REF!-SUM(#REF!)</f>
        <v>#REF!</v>
      </c>
      <c r="H122" s="121" t="e">
        <f>#REF!-SUM(#REF!)</f>
        <v>#REF!</v>
      </c>
      <c r="I122" s="121" t="e">
        <f>#REF!-SUM(#REF!)</f>
        <v>#REF!</v>
      </c>
      <c r="J122" s="121" t="e">
        <f>#REF!-SUM(#REF!)</f>
        <v>#REF!</v>
      </c>
    </row>
    <row r="123" spans="3:10" hidden="1" outlineLevel="1" x14ac:dyDescent="0.2">
      <c r="C123" s="93" t="e">
        <f>#REF!-SUM(#REF!)</f>
        <v>#REF!</v>
      </c>
      <c r="D123" s="93" t="e">
        <f>#REF!-SUM(#REF!)</f>
        <v>#REF!</v>
      </c>
      <c r="E123" s="93" t="e">
        <f>#REF!-SUM(#REF!)</f>
        <v>#REF!</v>
      </c>
      <c r="F123" s="93" t="e">
        <f>#REF!-SUM(#REF!)</f>
        <v>#REF!</v>
      </c>
      <c r="G123" s="93" t="e">
        <f>#REF!-SUM(#REF!)</f>
        <v>#REF!</v>
      </c>
      <c r="H123" s="93" t="e">
        <f>#REF!-SUM(#REF!)</f>
        <v>#REF!</v>
      </c>
      <c r="I123" s="93" t="e">
        <f>#REF!-SUM(#REF!)</f>
        <v>#REF!</v>
      </c>
      <c r="J123" s="93" t="e">
        <f>#REF!-SUM(#REF!)</f>
        <v>#REF!</v>
      </c>
    </row>
    <row r="124" spans="3:10" hidden="1" outlineLevel="1" x14ac:dyDescent="0.2">
      <c r="C124" s="121" t="e">
        <f>#REF!-SUM(#REF!)</f>
        <v>#REF!</v>
      </c>
      <c r="D124" s="121" t="e">
        <f>#REF!-SUM(#REF!)</f>
        <v>#REF!</v>
      </c>
      <c r="E124" s="121" t="e">
        <f>#REF!-SUM(#REF!)</f>
        <v>#REF!</v>
      </c>
      <c r="F124" s="121" t="e">
        <f>#REF!-SUM(#REF!)</f>
        <v>#REF!</v>
      </c>
      <c r="G124" s="121" t="e">
        <f>#REF!-SUM(#REF!)</f>
        <v>#REF!</v>
      </c>
      <c r="H124" s="121" t="e">
        <f>#REF!-SUM(#REF!)</f>
        <v>#REF!</v>
      </c>
      <c r="I124" s="121" t="e">
        <f>#REF!-SUM(#REF!)</f>
        <v>#REF!</v>
      </c>
      <c r="J124" s="121" t="e">
        <f>#REF!-SUM(#REF!)</f>
        <v>#REF!</v>
      </c>
    </row>
    <row r="125" spans="3:10" hidden="1" outlineLevel="1" x14ac:dyDescent="0.2">
      <c r="C125" s="121" t="e">
        <f>#REF!-SUM(#REF!)</f>
        <v>#REF!</v>
      </c>
      <c r="D125" s="121" t="e">
        <f>#REF!-SUM(#REF!)</f>
        <v>#REF!</v>
      </c>
      <c r="E125" s="121" t="e">
        <f>#REF!-SUM(#REF!)</f>
        <v>#REF!</v>
      </c>
      <c r="F125" s="121" t="e">
        <f>#REF!-SUM(#REF!)</f>
        <v>#REF!</v>
      </c>
      <c r="G125" s="121" t="e">
        <f>#REF!-SUM(#REF!)</f>
        <v>#REF!</v>
      </c>
      <c r="H125" s="121" t="e">
        <f>#REF!-SUM(#REF!)</f>
        <v>#REF!</v>
      </c>
      <c r="I125" s="121" t="e">
        <f>#REF!-SUM(#REF!)</f>
        <v>#REF!</v>
      </c>
      <c r="J125" s="121" t="e">
        <f>#REF!-SUM(#REF!)</f>
        <v>#REF!</v>
      </c>
    </row>
    <row r="126" spans="3:10" hidden="1" outlineLevel="1" x14ac:dyDescent="0.2">
      <c r="C126" s="121" t="e">
        <f>#REF!-SUM(#REF!)</f>
        <v>#REF!</v>
      </c>
      <c r="D126" s="121" t="e">
        <f>#REF!-SUM(#REF!)</f>
        <v>#REF!</v>
      </c>
      <c r="E126" s="121" t="e">
        <f>#REF!-SUM(#REF!)</f>
        <v>#REF!</v>
      </c>
      <c r="F126" s="121" t="e">
        <f>#REF!-SUM(#REF!)</f>
        <v>#REF!</v>
      </c>
      <c r="G126" s="121" t="e">
        <f>#REF!-SUM(#REF!)</f>
        <v>#REF!</v>
      </c>
      <c r="H126" s="121" t="e">
        <f>#REF!-SUM(#REF!)</f>
        <v>#REF!</v>
      </c>
      <c r="I126" s="121" t="e">
        <f>#REF!-SUM(#REF!)</f>
        <v>#REF!</v>
      </c>
      <c r="J126" s="121" t="e">
        <f>#REF!-SUM(#REF!)</f>
        <v>#REF!</v>
      </c>
    </row>
    <row r="127" spans="3:10" hidden="1" outlineLevel="1" x14ac:dyDescent="0.2">
      <c r="C127" s="121" t="e">
        <f>#REF!-#REF!-#REF!-#REF!-#REF!-#REF!-#REF!</f>
        <v>#REF!</v>
      </c>
      <c r="D127" s="121" t="e">
        <f>#REF!-#REF!-#REF!-#REF!-#REF!-#REF!-#REF!</f>
        <v>#REF!</v>
      </c>
      <c r="E127" s="121" t="e">
        <f>#REF!-#REF!-#REF!-#REF!-#REF!-#REF!-#REF!</f>
        <v>#REF!</v>
      </c>
      <c r="F127" s="121" t="e">
        <f>#REF!-#REF!-#REF!-#REF!-#REF!-#REF!-#REF!</f>
        <v>#REF!</v>
      </c>
      <c r="G127" s="121" t="e">
        <f>#REF!-#REF!-#REF!-#REF!-#REF!-#REF!-#REF!</f>
        <v>#REF!</v>
      </c>
      <c r="H127" s="121" t="e">
        <f>#REF!-#REF!-#REF!-#REF!-#REF!-#REF!-#REF!</f>
        <v>#REF!</v>
      </c>
      <c r="I127" s="121" t="e">
        <f>#REF!-#REF!-#REF!-#REF!-#REF!-#REF!-#REF!</f>
        <v>#REF!</v>
      </c>
      <c r="J127" s="121" t="e">
        <f>#REF!-#REF!-#REF!-#REF!-#REF!-#REF!-#REF!</f>
        <v>#REF!</v>
      </c>
    </row>
    <row r="128" spans="3:10" hidden="1" outlineLevel="1" x14ac:dyDescent="0.2">
      <c r="C128" s="121" t="e">
        <f>#REF!-SUM(#REF!)</f>
        <v>#REF!</v>
      </c>
      <c r="D128" s="121" t="e">
        <f>#REF!-SUM(#REF!)</f>
        <v>#REF!</v>
      </c>
      <c r="E128" s="121" t="e">
        <f>#REF!-SUM(#REF!)</f>
        <v>#REF!</v>
      </c>
      <c r="F128" s="121" t="e">
        <f>#REF!-SUM(#REF!)</f>
        <v>#REF!</v>
      </c>
      <c r="G128" s="121" t="e">
        <f>#REF!-SUM(#REF!)</f>
        <v>#REF!</v>
      </c>
      <c r="H128" s="121" t="e">
        <f>#REF!-SUM(#REF!)</f>
        <v>#REF!</v>
      </c>
      <c r="I128" s="121" t="e">
        <f>#REF!-SUM(#REF!)</f>
        <v>#REF!</v>
      </c>
      <c r="J128" s="121" t="e">
        <f>#REF!-SUM(#REF!)</f>
        <v>#REF!</v>
      </c>
    </row>
    <row r="129" spans="3:10" hidden="1" outlineLevel="1" x14ac:dyDescent="0.2">
      <c r="C129" s="121" t="e">
        <f>#REF!-C24-C55-#REF!-#REF!-#REF!</f>
        <v>#REF!</v>
      </c>
      <c r="D129" s="121" t="e">
        <f>#REF!-D24-D55-#REF!-#REF!-#REF!</f>
        <v>#REF!</v>
      </c>
      <c r="E129" s="121" t="e">
        <f>#REF!-E24-E55-#REF!-#REF!-#REF!</f>
        <v>#REF!</v>
      </c>
      <c r="F129" s="121" t="e">
        <f>#REF!-F24-F55-#REF!-#REF!-#REF!</f>
        <v>#REF!</v>
      </c>
      <c r="G129" s="121" t="e">
        <f>#REF!-G24-G55-#REF!-#REF!-#REF!</f>
        <v>#REF!</v>
      </c>
      <c r="H129" s="121" t="e">
        <f>#REF!-H24-H55-#REF!-#REF!-#REF!</f>
        <v>#REF!</v>
      </c>
      <c r="I129" s="121" t="e">
        <f>#REF!-I24-I55-#REF!-#REF!-#REF!</f>
        <v>#REF!</v>
      </c>
      <c r="J129" s="121" t="e">
        <f>#REF!-J24-J55-#REF!-#REF!-#REF!</f>
        <v>#REF!</v>
      </c>
    </row>
    <row r="130" spans="3:10" collapsed="1" x14ac:dyDescent="0.2"/>
    <row r="131" spans="3:10" x14ac:dyDescent="0.2">
      <c r="C131" s="123"/>
      <c r="D131" s="123"/>
      <c r="E131" s="123"/>
      <c r="F131" s="123"/>
      <c r="G131" s="123"/>
      <c r="H131" s="123"/>
      <c r="I131" s="123"/>
      <c r="J131" s="123"/>
    </row>
  </sheetData>
  <mergeCells count="3">
    <mergeCell ref="B1:C1"/>
    <mergeCell ref="B57:C57"/>
    <mergeCell ref="B58:C58"/>
  </mergeCells>
  <pageMargins left="0.70866141732283472" right="0.70866141732283472" top="0.74803149606299213" bottom="0.74803149606299213" header="0.31496062992125984" footer="0.31496062992125984"/>
  <pageSetup paperSize="9" scale="66" orientation="portrait" r:id="rId1"/>
  <headerFooter>
    <oddHeader>&amp;C&amp;"Calibri,"&amp;11UNCLASSIFIED&amp;""</oddHeader>
    <oddFooter>&amp;C&amp;"Calibri,"&amp;11UNCLASSIFIED&amp;""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C142"/>
  <sheetViews>
    <sheetView showGridLines="0" workbookViewId="0">
      <pane ySplit="3" topLeftCell="A54" activePane="bottomLeft" state="frozen"/>
      <selection pane="bottomLeft" activeCell="B118" sqref="B118"/>
    </sheetView>
  </sheetViews>
  <sheetFormatPr defaultColWidth="10.6640625" defaultRowHeight="11.25" outlineLevelRow="1" x14ac:dyDescent="0.2"/>
  <cols>
    <col min="1" max="1" width="2.33203125" style="83" customWidth="1"/>
    <col min="2" max="2" width="66.5" style="83" customWidth="1"/>
    <col min="3" max="3" width="11.5" style="83" customWidth="1"/>
    <col min="4" max="10" width="10.6640625" style="83"/>
    <col min="11" max="11" width="5" style="83" customWidth="1"/>
    <col min="12" max="16384" width="10.6640625" style="83"/>
  </cols>
  <sheetData>
    <row r="1" spans="2:10" ht="15.75" x14ac:dyDescent="0.25">
      <c r="B1" s="152" t="s">
        <v>405</v>
      </c>
      <c r="C1" s="152"/>
      <c r="D1" s="152" t="s">
        <v>281</v>
      </c>
      <c r="E1" s="152"/>
    </row>
    <row r="2" spans="2:10" x14ac:dyDescent="0.2">
      <c r="B2" s="84"/>
      <c r="F2" s="85"/>
      <c r="G2" s="85"/>
      <c r="H2" s="85"/>
      <c r="I2" s="85"/>
      <c r="J2" s="85" t="s">
        <v>150</v>
      </c>
    </row>
    <row r="3" spans="2:10" ht="22.5" x14ac:dyDescent="0.2">
      <c r="B3" s="86"/>
      <c r="C3" s="87" t="s">
        <v>151</v>
      </c>
      <c r="D3" s="87" t="s">
        <v>152</v>
      </c>
      <c r="E3" s="87" t="s">
        <v>153</v>
      </c>
      <c r="F3" s="87" t="s">
        <v>403</v>
      </c>
      <c r="G3" s="87" t="s">
        <v>404</v>
      </c>
      <c r="H3" s="87" t="s">
        <v>154</v>
      </c>
      <c r="I3" s="87" t="s">
        <v>155</v>
      </c>
      <c r="J3" s="87" t="s">
        <v>156</v>
      </c>
    </row>
    <row r="4" spans="2:10" outlineLevel="1" x14ac:dyDescent="0.2">
      <c r="B4" s="104" t="s">
        <v>190</v>
      </c>
      <c r="C4" s="90" t="s">
        <v>0</v>
      </c>
      <c r="D4" s="90" t="s">
        <v>0</v>
      </c>
      <c r="E4" s="90" t="s">
        <v>0</v>
      </c>
      <c r="F4" s="90" t="s">
        <v>0</v>
      </c>
      <c r="G4" s="90" t="s">
        <v>0</v>
      </c>
      <c r="H4" s="90" t="s">
        <v>0</v>
      </c>
      <c r="I4" s="90" t="s">
        <v>0</v>
      </c>
      <c r="J4" s="90" t="s">
        <v>0</v>
      </c>
    </row>
    <row r="5" spans="2:10" outlineLevel="1" x14ac:dyDescent="0.2">
      <c r="B5" s="105" t="s">
        <v>191</v>
      </c>
      <c r="C5" s="106">
        <v>21.138367999999996</v>
      </c>
      <c r="D5" s="106">
        <v>24.612918000000001</v>
      </c>
      <c r="E5" s="106">
        <v>25.084317000000002</v>
      </c>
      <c r="F5" s="106">
        <v>17.827862000000003</v>
      </c>
      <c r="G5" s="106">
        <v>19.017651000000001</v>
      </c>
      <c r="H5" s="106">
        <v>23.427783888373696</v>
      </c>
      <c r="I5" s="106">
        <v>24.411908977145117</v>
      </c>
      <c r="J5" s="106">
        <v>25.506507152148149</v>
      </c>
    </row>
    <row r="6" spans="2:10" outlineLevel="1" x14ac:dyDescent="0.2">
      <c r="B6" s="107" t="s">
        <v>192</v>
      </c>
      <c r="C6" s="90">
        <v>5.1280000000000001</v>
      </c>
      <c r="D6" s="90">
        <v>5.0469999999999997</v>
      </c>
      <c r="E6" s="90">
        <v>4.9909999999999997</v>
      </c>
      <c r="F6" s="90">
        <v>5.0410000000000004</v>
      </c>
      <c r="G6" s="90">
        <v>5.0491700000000002</v>
      </c>
      <c r="H6" s="90">
        <v>5.070432606292429</v>
      </c>
      <c r="I6" s="90">
        <v>5.1142640312809347</v>
      </c>
      <c r="J6" s="90">
        <v>5.1375398017493241</v>
      </c>
    </row>
    <row r="7" spans="2:10" outlineLevel="1" x14ac:dyDescent="0.2">
      <c r="B7" s="107" t="s">
        <v>193</v>
      </c>
      <c r="C7" s="90">
        <v>0.33376980000000001</v>
      </c>
      <c r="D7" s="90">
        <v>0.3169538400000001</v>
      </c>
      <c r="E7" s="90">
        <v>0.34499999999999997</v>
      </c>
      <c r="F7" s="90">
        <v>0</v>
      </c>
      <c r="G7" s="90">
        <v>0</v>
      </c>
      <c r="H7" s="90">
        <v>0</v>
      </c>
      <c r="I7" s="90">
        <v>0</v>
      </c>
      <c r="J7" s="90">
        <v>0</v>
      </c>
    </row>
    <row r="8" spans="2:10" outlineLevel="1" x14ac:dyDescent="0.2">
      <c r="B8" s="107" t="s">
        <v>194</v>
      </c>
      <c r="C8" s="90">
        <v>-0.72344406066666656</v>
      </c>
      <c r="D8" s="90">
        <v>-0.73326766666666654</v>
      </c>
      <c r="E8" s="90">
        <v>-0.75450433333333333</v>
      </c>
      <c r="F8" s="90">
        <v>-0.77138753659666659</v>
      </c>
      <c r="G8" s="90">
        <v>-0.34540675478439992</v>
      </c>
      <c r="H8" s="90">
        <v>-0.69788322770249989</v>
      </c>
      <c r="I8" s="90">
        <v>-0.69399999999999995</v>
      </c>
      <c r="J8" s="90">
        <v>-0.70001329353470998</v>
      </c>
    </row>
    <row r="9" spans="2:10" outlineLevel="1" x14ac:dyDescent="0.2">
      <c r="B9" s="107" t="s">
        <v>195</v>
      </c>
      <c r="C9" s="90">
        <v>17.129000000000001</v>
      </c>
      <c r="D9" s="90">
        <v>17.582999999999998</v>
      </c>
      <c r="E9" s="90">
        <v>17.943999999999999</v>
      </c>
      <c r="F9" s="90">
        <v>18.347000000000001</v>
      </c>
      <c r="G9" s="90">
        <v>18.687000000000001</v>
      </c>
      <c r="H9" s="90">
        <v>19.829000000000001</v>
      </c>
      <c r="I9" s="90">
        <v>20.786999999999999</v>
      </c>
      <c r="J9" s="90">
        <v>21.861000000000001</v>
      </c>
    </row>
    <row r="10" spans="2:10" outlineLevel="1" x14ac:dyDescent="0.2">
      <c r="B10" s="107" t="s">
        <v>406</v>
      </c>
      <c r="C10" s="141" t="s">
        <v>315</v>
      </c>
      <c r="D10" s="141" t="s">
        <v>315</v>
      </c>
      <c r="E10" s="141" t="s">
        <v>315</v>
      </c>
      <c r="F10" s="91">
        <v>-2.6560000000000001</v>
      </c>
      <c r="G10" s="141" t="s">
        <v>315</v>
      </c>
      <c r="H10" s="141" t="s">
        <v>315</v>
      </c>
      <c r="I10" s="141" t="s">
        <v>315</v>
      </c>
      <c r="J10" s="141" t="s">
        <v>315</v>
      </c>
    </row>
    <row r="11" spans="2:10" outlineLevel="1" x14ac:dyDescent="0.2">
      <c r="B11" s="107" t="s">
        <v>196</v>
      </c>
      <c r="C11" s="90">
        <v>0.58099999999999996</v>
      </c>
      <c r="D11" s="90">
        <v>0.35699999999999998</v>
      </c>
      <c r="E11" s="90">
        <v>1.002</v>
      </c>
      <c r="F11" s="90">
        <v>0</v>
      </c>
      <c r="G11" s="90">
        <v>0</v>
      </c>
      <c r="H11" s="90">
        <v>0</v>
      </c>
      <c r="I11" s="90">
        <v>0</v>
      </c>
      <c r="J11" s="90">
        <v>0</v>
      </c>
    </row>
    <row r="12" spans="2:10" outlineLevel="1" x14ac:dyDescent="0.2">
      <c r="B12" s="107" t="s">
        <v>197</v>
      </c>
      <c r="C12" s="90">
        <v>-1.3099577393333384</v>
      </c>
      <c r="D12" s="90">
        <v>2.0422318266666686</v>
      </c>
      <c r="E12" s="90">
        <v>1.5568213333333389</v>
      </c>
      <c r="F12" s="90">
        <v>-2.1327504634033332</v>
      </c>
      <c r="G12" s="90">
        <v>-4.3731122452156015</v>
      </c>
      <c r="H12" s="90">
        <v>-0.77376549021623431</v>
      </c>
      <c r="I12" s="90">
        <v>-0.79535505413581831</v>
      </c>
      <c r="J12" s="90">
        <v>-0.79201935606646345</v>
      </c>
    </row>
    <row r="13" spans="2:10" outlineLevel="1" x14ac:dyDescent="0.2">
      <c r="B13" s="105" t="s">
        <v>220</v>
      </c>
      <c r="C13" s="106">
        <v>0.89543399999999962</v>
      </c>
      <c r="D13" s="106">
        <v>1.216361</v>
      </c>
      <c r="E13" s="106">
        <v>1.3519510000000006</v>
      </c>
      <c r="F13" s="106">
        <v>2.4852999999999958E-2</v>
      </c>
      <c r="G13" s="106">
        <v>0.87979400000000008</v>
      </c>
      <c r="H13" s="106">
        <v>0.58000000000000007</v>
      </c>
      <c r="I13" s="106">
        <v>0.59000000000000008</v>
      </c>
      <c r="J13" s="106">
        <v>0.59699999999999998</v>
      </c>
    </row>
    <row r="14" spans="2:10" outlineLevel="1" x14ac:dyDescent="0.2">
      <c r="B14" s="107" t="s">
        <v>198</v>
      </c>
      <c r="C14" s="90">
        <v>0.30399999999999999</v>
      </c>
      <c r="D14" s="90">
        <v>0.30299999999999999</v>
      </c>
      <c r="E14" s="90">
        <v>0.27200000000000002</v>
      </c>
      <c r="F14" s="90">
        <v>6.4000000000000001E-2</v>
      </c>
      <c r="G14" s="90">
        <v>0</v>
      </c>
      <c r="H14" s="90">
        <v>0</v>
      </c>
      <c r="I14" s="90">
        <v>0</v>
      </c>
      <c r="J14" s="90">
        <v>0</v>
      </c>
    </row>
    <row r="15" spans="2:10" outlineLevel="1" x14ac:dyDescent="0.2">
      <c r="B15" s="107" t="s">
        <v>197</v>
      </c>
      <c r="C15" s="90">
        <v>0.59143399999999957</v>
      </c>
      <c r="D15" s="90">
        <v>0.91336100000000009</v>
      </c>
      <c r="E15" s="90">
        <v>1.0799510000000005</v>
      </c>
      <c r="F15" s="90">
        <v>-3.9147000000000043E-2</v>
      </c>
      <c r="G15" s="90">
        <v>0.87979400000000008</v>
      </c>
      <c r="H15" s="90">
        <v>0.58000000000000007</v>
      </c>
      <c r="I15" s="90">
        <v>0.59000000000000008</v>
      </c>
      <c r="J15" s="90">
        <v>0.59699999999999998</v>
      </c>
    </row>
    <row r="16" spans="2:10" outlineLevel="1" x14ac:dyDescent="0.2">
      <c r="B16" s="105" t="s">
        <v>199</v>
      </c>
      <c r="C16" s="106">
        <v>0.7670940000000005</v>
      </c>
      <c r="D16" s="106">
        <v>0.78240799999999955</v>
      </c>
      <c r="E16" s="106">
        <v>0.79241200000000012</v>
      </c>
      <c r="F16" s="106">
        <v>0.96425200000000011</v>
      </c>
      <c r="G16" s="106">
        <v>0.77362300000000017</v>
      </c>
      <c r="H16" s="106">
        <v>0.72559099999999999</v>
      </c>
      <c r="I16" s="106">
        <v>0.72487600000000008</v>
      </c>
      <c r="J16" s="106">
        <v>0.72455800000000004</v>
      </c>
    </row>
    <row r="17" spans="2:10" outlineLevel="1" x14ac:dyDescent="0.2">
      <c r="B17" s="107" t="s">
        <v>200</v>
      </c>
      <c r="C17" s="90">
        <v>-8.2000000000000003E-2</v>
      </c>
      <c r="D17" s="90">
        <v>-7.9000000000000001E-2</v>
      </c>
      <c r="E17" s="90">
        <v>0</v>
      </c>
      <c r="F17" s="90">
        <v>0</v>
      </c>
      <c r="G17" s="90">
        <v>0</v>
      </c>
      <c r="H17" s="90">
        <v>0</v>
      </c>
      <c r="I17" s="90">
        <v>0</v>
      </c>
      <c r="J17" s="90">
        <v>0</v>
      </c>
    </row>
    <row r="18" spans="2:10" outlineLevel="1" x14ac:dyDescent="0.2">
      <c r="B18" s="107" t="s">
        <v>201</v>
      </c>
      <c r="C18" s="90">
        <v>0</v>
      </c>
      <c r="D18" s="90">
        <v>0</v>
      </c>
      <c r="E18" s="90">
        <v>0</v>
      </c>
      <c r="F18" s="90">
        <v>0</v>
      </c>
      <c r="G18" s="90">
        <v>0</v>
      </c>
      <c r="H18" s="90">
        <v>0</v>
      </c>
      <c r="I18" s="90">
        <v>0</v>
      </c>
      <c r="J18" s="90">
        <v>0</v>
      </c>
    </row>
    <row r="19" spans="2:10" outlineLevel="1" x14ac:dyDescent="0.2">
      <c r="B19" s="107" t="s">
        <v>197</v>
      </c>
      <c r="C19" s="90">
        <v>0.84909400000000046</v>
      </c>
      <c r="D19" s="90">
        <v>0.86140799999999951</v>
      </c>
      <c r="E19" s="90">
        <v>0.79241200000000012</v>
      </c>
      <c r="F19" s="90">
        <v>0.96425200000000011</v>
      </c>
      <c r="G19" s="90">
        <v>0.77362300000000017</v>
      </c>
      <c r="H19" s="90">
        <v>0.72559099999999999</v>
      </c>
      <c r="I19" s="90">
        <v>0.72487600000000008</v>
      </c>
      <c r="J19" s="90">
        <v>0.72455800000000004</v>
      </c>
    </row>
    <row r="20" spans="2:10" outlineLevel="1" x14ac:dyDescent="0.2">
      <c r="B20" s="105" t="s">
        <v>279</v>
      </c>
      <c r="C20" s="106">
        <v>2.6449979999999997</v>
      </c>
      <c r="D20" s="106">
        <v>1.6134379999999999</v>
      </c>
      <c r="E20" s="106">
        <v>0.97240799999999994</v>
      </c>
      <c r="F20" s="106">
        <v>0.62431199999999998</v>
      </c>
      <c r="G20" s="106">
        <v>-5.1879000000000008E-2</v>
      </c>
      <c r="H20" s="106">
        <v>-0.13460800000000001</v>
      </c>
      <c r="I20" s="106">
        <v>-0.14530799999999999</v>
      </c>
      <c r="J20" s="106">
        <v>-0.16560799999999998</v>
      </c>
    </row>
    <row r="21" spans="2:10" outlineLevel="1" x14ac:dyDescent="0.2">
      <c r="B21" s="107" t="s">
        <v>202</v>
      </c>
      <c r="C21" s="90">
        <v>-0.30399999999999999</v>
      </c>
      <c r="D21" s="90">
        <v>-0.30299999999999999</v>
      </c>
      <c r="E21" s="90">
        <v>-0.27200000000000002</v>
      </c>
      <c r="F21" s="90">
        <v>-6.4000000000000001E-2</v>
      </c>
      <c r="G21" s="90">
        <v>0</v>
      </c>
      <c r="H21" s="90">
        <v>0</v>
      </c>
      <c r="I21" s="90">
        <v>0</v>
      </c>
      <c r="J21" s="90">
        <v>0</v>
      </c>
    </row>
    <row r="22" spans="2:10" outlineLevel="1" x14ac:dyDescent="0.2">
      <c r="B22" s="107" t="s">
        <v>197</v>
      </c>
      <c r="C22" s="90">
        <v>2.9489979999999996</v>
      </c>
      <c r="D22" s="90">
        <v>1.9164379999999999</v>
      </c>
      <c r="E22" s="90">
        <v>1.244408</v>
      </c>
      <c r="F22" s="90">
        <v>0.68831200000000003</v>
      </c>
      <c r="G22" s="90">
        <v>-5.1879000000000008E-2</v>
      </c>
      <c r="H22" s="90">
        <v>-0.13460800000000001</v>
      </c>
      <c r="I22" s="90">
        <v>-0.14530799999999999</v>
      </c>
      <c r="J22" s="90">
        <v>-0.16560799999999998</v>
      </c>
    </row>
    <row r="23" spans="2:10" outlineLevel="1" x14ac:dyDescent="0.2">
      <c r="B23" s="105" t="s">
        <v>203</v>
      </c>
      <c r="C23" s="106">
        <v>4.041189000000001</v>
      </c>
      <c r="D23" s="106">
        <v>4.0692159999999991</v>
      </c>
      <c r="E23" s="106">
        <v>5.2942140000000002</v>
      </c>
      <c r="F23" s="106">
        <v>6.2992139999999992</v>
      </c>
      <c r="G23" s="106">
        <v>8.2312510000000003</v>
      </c>
      <c r="H23" s="106">
        <v>10.021985939622677</v>
      </c>
      <c r="I23" s="106">
        <v>11.687585005296647</v>
      </c>
      <c r="J23" s="106">
        <v>12.792442376200778</v>
      </c>
    </row>
    <row r="24" spans="2:10" outlineLevel="1" x14ac:dyDescent="0.2">
      <c r="B24" s="107" t="s">
        <v>204</v>
      </c>
      <c r="C24" s="90">
        <v>1.6870000000000001</v>
      </c>
      <c r="D24" s="90">
        <v>2.5289999999999999</v>
      </c>
      <c r="E24" s="90">
        <v>3.0640000000000001</v>
      </c>
      <c r="F24" s="90">
        <v>3.9870000000000001</v>
      </c>
      <c r="G24" s="90">
        <v>4.67</v>
      </c>
      <c r="H24" s="90">
        <v>6.165</v>
      </c>
      <c r="I24" s="90">
        <v>7.6150000000000002</v>
      </c>
      <c r="J24" s="90">
        <v>8.52</v>
      </c>
    </row>
    <row r="25" spans="2:10" outlineLevel="1" x14ac:dyDescent="0.2">
      <c r="B25" s="107" t="s">
        <v>205</v>
      </c>
      <c r="C25" s="90">
        <v>0.48872447906956545</v>
      </c>
      <c r="D25" s="90">
        <v>0.64300000000000002</v>
      </c>
      <c r="E25" s="90">
        <v>0.995</v>
      </c>
      <c r="F25" s="90">
        <v>1.349</v>
      </c>
      <c r="G25" s="90">
        <v>1.8859999999999999</v>
      </c>
      <c r="H25" s="90">
        <v>2.069</v>
      </c>
      <c r="I25" s="90">
        <v>2.2869999999999999</v>
      </c>
      <c r="J25" s="90">
        <v>2.4710000000000001</v>
      </c>
    </row>
    <row r="26" spans="2:10" outlineLevel="1" x14ac:dyDescent="0.2">
      <c r="B26" s="107" t="s">
        <v>206</v>
      </c>
      <c r="C26" s="90">
        <v>1.361</v>
      </c>
      <c r="D26" s="90">
        <v>1.5069999999999999</v>
      </c>
      <c r="E26" s="90">
        <v>1.9159999999999999</v>
      </c>
      <c r="F26" s="90">
        <v>0.79716120981122429</v>
      </c>
      <c r="G26" s="90">
        <v>1.0605643677157903</v>
      </c>
      <c r="H26" s="90">
        <v>1.1080659396226789</v>
      </c>
      <c r="I26" s="90">
        <v>1.1406650052966461</v>
      </c>
      <c r="J26" s="90">
        <v>1.1665223762007788</v>
      </c>
    </row>
    <row r="27" spans="2:10" outlineLevel="1" x14ac:dyDescent="0.2">
      <c r="B27" s="107" t="s">
        <v>197</v>
      </c>
      <c r="C27" s="90">
        <v>0.50446452093043492</v>
      </c>
      <c r="D27" s="90">
        <v>-0.60978400000000033</v>
      </c>
      <c r="E27" s="90">
        <v>-0.68078599999999945</v>
      </c>
      <c r="F27" s="90">
        <v>0.16605279018877495</v>
      </c>
      <c r="G27" s="90">
        <v>0.61468663228421061</v>
      </c>
      <c r="H27" s="90">
        <v>0.67991999999999997</v>
      </c>
      <c r="I27" s="90">
        <v>0.64491999999999994</v>
      </c>
      <c r="J27" s="90">
        <v>0.63491999999999993</v>
      </c>
    </row>
    <row r="28" spans="2:10" outlineLevel="1" x14ac:dyDescent="0.2">
      <c r="B28" s="105" t="s">
        <v>407</v>
      </c>
      <c r="C28" s="106">
        <v>3.8138000000001782E-2</v>
      </c>
      <c r="D28" s="106">
        <v>3.3199000000001533E-2</v>
      </c>
      <c r="E28" s="106">
        <v>8.601900000000029E-2</v>
      </c>
      <c r="F28" s="106">
        <v>1.3409999999982603E-3</v>
      </c>
      <c r="G28" s="106">
        <v>0.39097300000000068</v>
      </c>
      <c r="H28" s="106">
        <v>0</v>
      </c>
      <c r="I28" s="106">
        <v>0</v>
      </c>
      <c r="J28" s="106">
        <v>0</v>
      </c>
    </row>
    <row r="29" spans="2:10" outlineLevel="1" x14ac:dyDescent="0.2">
      <c r="B29" s="107" t="s">
        <v>197</v>
      </c>
      <c r="C29" s="90">
        <v>3.8138000000001782E-2</v>
      </c>
      <c r="D29" s="90">
        <v>3.3199000000001533E-2</v>
      </c>
      <c r="E29" s="90">
        <v>8.601900000000029E-2</v>
      </c>
      <c r="F29" s="90">
        <v>1.3409999999982603E-3</v>
      </c>
      <c r="G29" s="90">
        <v>0.39097300000000068</v>
      </c>
      <c r="H29" s="90">
        <v>0</v>
      </c>
      <c r="I29" s="90">
        <v>0</v>
      </c>
      <c r="J29" s="90">
        <v>0</v>
      </c>
    </row>
    <row r="30" spans="2:10" outlineLevel="1" x14ac:dyDescent="0.2">
      <c r="B30" s="96" t="s">
        <v>207</v>
      </c>
      <c r="C30" s="95">
        <v>29.525221000000002</v>
      </c>
      <c r="D30" s="95">
        <v>32.327539999999999</v>
      </c>
      <c r="E30" s="95">
        <v>33.581321000000003</v>
      </c>
      <c r="F30" s="95">
        <v>25.741834000000004</v>
      </c>
      <c r="G30" s="95">
        <v>29.241413000000001</v>
      </c>
      <c r="H30" s="95">
        <v>34.62075282799637</v>
      </c>
      <c r="I30" s="95">
        <v>37.269061982441762</v>
      </c>
      <c r="J30" s="95">
        <v>39.454899528348932</v>
      </c>
    </row>
    <row r="31" spans="2:10" outlineLevel="1" x14ac:dyDescent="0.2">
      <c r="B31" s="104" t="s">
        <v>208</v>
      </c>
      <c r="C31" s="90"/>
      <c r="D31" s="90"/>
      <c r="E31" s="90"/>
      <c r="F31" s="90"/>
      <c r="G31" s="90"/>
      <c r="H31" s="90"/>
      <c r="I31" s="90"/>
      <c r="J31" s="90"/>
    </row>
    <row r="32" spans="2:10" outlineLevel="1" x14ac:dyDescent="0.2">
      <c r="B32" s="105" t="s">
        <v>209</v>
      </c>
      <c r="C32" s="106">
        <v>-3.5160290000000067</v>
      </c>
      <c r="D32" s="106">
        <v>-3.7166930729160925</v>
      </c>
      <c r="E32" s="106">
        <v>-3.8191909999999911</v>
      </c>
      <c r="F32" s="106">
        <v>-3.5148323723880419</v>
      </c>
      <c r="G32" s="106">
        <v>-3.9277269294272941</v>
      </c>
      <c r="H32" s="106">
        <v>-3.5691430839053564</v>
      </c>
      <c r="I32" s="106">
        <v>-3.6002291275702309</v>
      </c>
      <c r="J32" s="106">
        <v>-3.6313151712351055</v>
      </c>
    </row>
    <row r="33" spans="2:133" outlineLevel="1" x14ac:dyDescent="0.2">
      <c r="B33" s="107" t="s">
        <v>210</v>
      </c>
      <c r="C33" s="90">
        <v>-0.620556</v>
      </c>
      <c r="D33" s="90">
        <v>-0.63246599999999997</v>
      </c>
      <c r="E33" s="90">
        <v>-0.661076</v>
      </c>
      <c r="F33" s="90">
        <v>-0.65120600000000006</v>
      </c>
      <c r="G33" s="90">
        <v>-0.584534</v>
      </c>
      <c r="H33" s="90">
        <v>-0.58543800000000001</v>
      </c>
      <c r="I33" s="90">
        <v>-0.58543800000000001</v>
      </c>
      <c r="J33" s="90">
        <v>-0.58543800000000001</v>
      </c>
    </row>
    <row r="34" spans="2:133" outlineLevel="1" x14ac:dyDescent="0.2">
      <c r="B34" s="107" t="s">
        <v>211</v>
      </c>
      <c r="C34" s="90">
        <v>0</v>
      </c>
      <c r="D34" s="90">
        <v>0</v>
      </c>
      <c r="E34" s="90">
        <v>0</v>
      </c>
      <c r="F34" s="90">
        <v>0</v>
      </c>
      <c r="G34" s="90">
        <v>0</v>
      </c>
      <c r="H34" s="90">
        <v>0</v>
      </c>
      <c r="I34" s="90">
        <v>0</v>
      </c>
      <c r="J34" s="90">
        <v>0</v>
      </c>
    </row>
    <row r="35" spans="2:133" outlineLevel="1" x14ac:dyDescent="0.2">
      <c r="B35" s="107" t="s">
        <v>212</v>
      </c>
      <c r="C35" s="90">
        <v>-2.839</v>
      </c>
      <c r="D35" s="90">
        <v>-3.1361850729160197</v>
      </c>
      <c r="E35" s="90">
        <v>-2.4780000000000002</v>
      </c>
      <c r="F35" s="90">
        <v>-2.8807880750577186</v>
      </c>
      <c r="G35" s="90">
        <v>-2.9304147233370013</v>
      </c>
      <c r="H35" s="90">
        <v>-2.9837050839053565</v>
      </c>
      <c r="I35" s="90">
        <v>-3.014791127570231</v>
      </c>
      <c r="J35" s="90">
        <v>-3.0458771712351056</v>
      </c>
    </row>
    <row r="36" spans="2:133" outlineLevel="1" x14ac:dyDescent="0.2">
      <c r="B36" s="107" t="s">
        <v>197</v>
      </c>
      <c r="C36" s="108">
        <v>-5.6473000000006747E-2</v>
      </c>
      <c r="D36" s="108">
        <v>5.1957999999927326E-2</v>
      </c>
      <c r="E36" s="108">
        <v>-0.6801149999999907</v>
      </c>
      <c r="F36" s="108">
        <v>1.7161702669676857E-2</v>
      </c>
      <c r="G36" s="108">
        <v>-0.41277820609029287</v>
      </c>
      <c r="H36" s="108">
        <v>0</v>
      </c>
      <c r="I36" s="108">
        <v>0</v>
      </c>
      <c r="J36" s="108">
        <v>0</v>
      </c>
    </row>
    <row r="37" spans="2:133" outlineLevel="1" x14ac:dyDescent="0.2">
      <c r="B37" s="105" t="s">
        <v>213</v>
      </c>
      <c r="C37" s="106">
        <v>1.200705685994188</v>
      </c>
      <c r="D37" s="106">
        <v>1.6100942416689921</v>
      </c>
      <c r="E37" s="106">
        <v>1.1246680400645239</v>
      </c>
      <c r="F37" s="106">
        <v>0.27348422734673661</v>
      </c>
      <c r="G37" s="106">
        <v>1.9574251997826144</v>
      </c>
      <c r="H37" s="106">
        <v>-3.7248000000000001</v>
      </c>
      <c r="I37" s="106">
        <v>-3.839</v>
      </c>
      <c r="J37" s="106">
        <v>-3.8769999999999998</v>
      </c>
      <c r="EC37" s="103"/>
    </row>
    <row r="38" spans="2:133" outlineLevel="1" x14ac:dyDescent="0.2">
      <c r="B38" s="107" t="s">
        <v>214</v>
      </c>
      <c r="C38" s="108">
        <v>-1.7895387759500008</v>
      </c>
      <c r="D38" s="108">
        <v>-1.5711584753019705</v>
      </c>
      <c r="E38" s="108">
        <v>-1.3464104028228612</v>
      </c>
      <c r="F38" s="108">
        <v>-1.5831096754905738</v>
      </c>
      <c r="G38" s="108">
        <v>-1.279089273442005</v>
      </c>
      <c r="H38" s="108">
        <v>-3.7248000000000001</v>
      </c>
      <c r="I38" s="108">
        <v>-3.839</v>
      </c>
      <c r="J38" s="108">
        <v>-3.8769999999999998</v>
      </c>
    </row>
    <row r="39" spans="2:133" outlineLevel="1" x14ac:dyDescent="0.2">
      <c r="B39" s="107" t="s">
        <v>215</v>
      </c>
      <c r="C39" s="90">
        <v>0.43208098037000037</v>
      </c>
      <c r="D39" s="90">
        <v>0.65526306884601948</v>
      </c>
      <c r="E39" s="90">
        <v>3.7967864729999863E-2</v>
      </c>
      <c r="F39" s="90">
        <v>0.35809314157771827</v>
      </c>
      <c r="G39" s="90">
        <v>0.27327302342727627</v>
      </c>
      <c r="H39" s="90">
        <v>0</v>
      </c>
      <c r="I39" s="90">
        <v>0</v>
      </c>
      <c r="J39" s="90">
        <v>0</v>
      </c>
    </row>
    <row r="40" spans="2:133" outlineLevel="1" x14ac:dyDescent="0.2">
      <c r="B40" s="107" t="s">
        <v>216</v>
      </c>
      <c r="C40" s="90">
        <v>1.645</v>
      </c>
      <c r="D40" s="90">
        <v>1.681</v>
      </c>
      <c r="E40" s="90">
        <v>1.877</v>
      </c>
      <c r="F40" s="90">
        <v>1.9810000000000001</v>
      </c>
      <c r="G40" s="90">
        <v>2.3559999999999999</v>
      </c>
      <c r="H40" s="90">
        <v>0</v>
      </c>
      <c r="I40" s="90">
        <v>0</v>
      </c>
      <c r="J40" s="90">
        <v>0</v>
      </c>
    </row>
    <row r="41" spans="2:133" outlineLevel="1" x14ac:dyDescent="0.2">
      <c r="B41" s="107" t="s">
        <v>197</v>
      </c>
      <c r="C41" s="90">
        <v>0.91316348157418847</v>
      </c>
      <c r="D41" s="90">
        <v>0.84498964812494315</v>
      </c>
      <c r="E41" s="90">
        <v>0.55611057815738518</v>
      </c>
      <c r="F41" s="90">
        <v>-0.4824992387404079</v>
      </c>
      <c r="G41" s="90">
        <v>0.60724144979734329</v>
      </c>
      <c r="H41" s="90">
        <v>0</v>
      </c>
      <c r="I41" s="90">
        <v>0</v>
      </c>
      <c r="J41" s="90">
        <v>0</v>
      </c>
      <c r="EC41" s="103"/>
    </row>
    <row r="42" spans="2:133" outlineLevel="1" x14ac:dyDescent="0.2">
      <c r="B42" s="105" t="s">
        <v>191</v>
      </c>
      <c r="C42" s="106">
        <v>18.299287000000007</v>
      </c>
      <c r="D42" s="106">
        <v>19.247892</v>
      </c>
      <c r="E42" s="106">
        <v>20.650481000000006</v>
      </c>
      <c r="F42" s="106">
        <v>21.553911000000035</v>
      </c>
      <c r="G42" s="106">
        <v>20.678785999999995</v>
      </c>
      <c r="H42" s="106">
        <v>22.216853669268609</v>
      </c>
      <c r="I42" s="106">
        <v>22.731629336863094</v>
      </c>
      <c r="J42" s="106">
        <v>23.249563015274845</v>
      </c>
    </row>
    <row r="43" spans="2:133" outlineLevel="1" x14ac:dyDescent="0.2">
      <c r="B43" s="107" t="s">
        <v>192</v>
      </c>
      <c r="C43" s="90">
        <v>6.4470000000000001</v>
      </c>
      <c r="D43" s="90">
        <v>6.6479999999999997</v>
      </c>
      <c r="E43" s="90">
        <v>6.5709999999999997</v>
      </c>
      <c r="F43" s="90">
        <v>6.88</v>
      </c>
      <c r="G43" s="90">
        <v>6.8380000000000001</v>
      </c>
      <c r="H43" s="90">
        <v>7.1000428708509045</v>
      </c>
      <c r="I43" s="90">
        <v>7.1629764141654615</v>
      </c>
      <c r="J43" s="90">
        <v>7.2026049505615548</v>
      </c>
    </row>
    <row r="44" spans="2:133" outlineLevel="1" x14ac:dyDescent="0.2">
      <c r="B44" s="107" t="s">
        <v>217</v>
      </c>
      <c r="C44" s="90">
        <v>1.911</v>
      </c>
      <c r="D44" s="90">
        <v>1.9970000000000001</v>
      </c>
      <c r="E44" s="90">
        <v>1.9079999999999999</v>
      </c>
      <c r="F44" s="90">
        <v>1.9530000000000001</v>
      </c>
      <c r="G44" s="90">
        <v>2.2799999999999998</v>
      </c>
      <c r="H44" s="90">
        <v>2.2082208189484374</v>
      </c>
      <c r="I44" s="90">
        <v>2.3094094935799285</v>
      </c>
      <c r="J44" s="90">
        <v>2.4182363166297978</v>
      </c>
    </row>
    <row r="45" spans="2:133" outlineLevel="1" x14ac:dyDescent="0.2">
      <c r="B45" s="107" t="s">
        <v>195</v>
      </c>
      <c r="C45" s="90">
        <v>9.5470000000000006</v>
      </c>
      <c r="D45" s="90">
        <v>10.071999999999999</v>
      </c>
      <c r="E45" s="90">
        <v>10.585000000000001</v>
      </c>
      <c r="F45" s="90">
        <v>11.092000000000001</v>
      </c>
      <c r="G45" s="90">
        <v>11.635</v>
      </c>
      <c r="H45" s="90">
        <v>12.124000000000001</v>
      </c>
      <c r="I45" s="90">
        <v>12.566000000000001</v>
      </c>
      <c r="J45" s="90">
        <v>12.991</v>
      </c>
    </row>
    <row r="46" spans="2:133" outlineLevel="1" x14ac:dyDescent="0.2">
      <c r="B46" s="107" t="s">
        <v>218</v>
      </c>
      <c r="C46" s="90">
        <v>-1.389</v>
      </c>
      <c r="D46" s="90">
        <v>-1.389</v>
      </c>
      <c r="E46" s="90">
        <v>-1.389</v>
      </c>
      <c r="F46" s="90">
        <v>-1.389</v>
      </c>
      <c r="G46" s="90">
        <v>-1.389</v>
      </c>
      <c r="H46" s="90">
        <v>-1.4484100205307335</v>
      </c>
      <c r="I46" s="90">
        <v>-1.5397565708823002</v>
      </c>
      <c r="J46" s="90">
        <v>-1.5952782519165061</v>
      </c>
    </row>
    <row r="47" spans="2:133" outlineLevel="1" x14ac:dyDescent="0.2">
      <c r="B47" s="107" t="s">
        <v>197</v>
      </c>
      <c r="C47" s="108">
        <v>1.7832870000000047</v>
      </c>
      <c r="D47" s="108">
        <v>1.9198920000000013</v>
      </c>
      <c r="E47" s="108">
        <v>2.9754810000000051</v>
      </c>
      <c r="F47" s="108">
        <v>3.0179110000000335</v>
      </c>
      <c r="G47" s="108">
        <v>1.3147859999999956</v>
      </c>
      <c r="H47" s="108">
        <v>2.2330000000000001</v>
      </c>
      <c r="I47" s="108">
        <v>2.2330000000000001</v>
      </c>
      <c r="J47" s="108">
        <v>2.2330000000000001</v>
      </c>
    </row>
    <row r="48" spans="2:133" outlineLevel="1" x14ac:dyDescent="0.2">
      <c r="B48" s="105" t="s">
        <v>203</v>
      </c>
      <c r="C48" s="106">
        <v>0.35399999999999998</v>
      </c>
      <c r="D48" s="106">
        <v>0.53</v>
      </c>
      <c r="E48" s="106">
        <v>1.07</v>
      </c>
      <c r="F48" s="106">
        <v>0.69599999999999995</v>
      </c>
      <c r="G48" s="106">
        <v>1.915</v>
      </c>
      <c r="H48" s="106">
        <v>1.0519678608372716</v>
      </c>
      <c r="I48" s="106">
        <v>1.2251710797830906</v>
      </c>
      <c r="J48" s="106">
        <v>1.2610275089270999</v>
      </c>
    </row>
    <row r="49" spans="2:133" outlineLevel="1" x14ac:dyDescent="0.2">
      <c r="B49" s="107" t="s">
        <v>219</v>
      </c>
      <c r="C49" s="90">
        <v>0.35399999999999998</v>
      </c>
      <c r="D49" s="90">
        <v>0.53</v>
      </c>
      <c r="E49" s="90">
        <v>0.77700000000000002</v>
      </c>
      <c r="F49" s="90">
        <v>0.69799999999999995</v>
      </c>
      <c r="G49" s="90">
        <v>1.54</v>
      </c>
      <c r="H49" s="90">
        <v>1.0519678608372716</v>
      </c>
      <c r="I49" s="90">
        <v>1.2251710797830906</v>
      </c>
      <c r="J49" s="90">
        <v>1.2610275089270999</v>
      </c>
    </row>
    <row r="50" spans="2:133" outlineLevel="1" x14ac:dyDescent="0.2">
      <c r="B50" s="107" t="s">
        <v>197</v>
      </c>
      <c r="C50" s="108">
        <v>0</v>
      </c>
      <c r="D50" s="108">
        <v>0</v>
      </c>
      <c r="E50" s="108">
        <v>0.29299999999999998</v>
      </c>
      <c r="F50" s="108">
        <v>-2E-3</v>
      </c>
      <c r="G50" s="108">
        <v>0.375</v>
      </c>
      <c r="H50" s="108">
        <v>0</v>
      </c>
      <c r="I50" s="108">
        <v>0</v>
      </c>
      <c r="J50" s="108">
        <v>0</v>
      </c>
    </row>
    <row r="51" spans="2:133" outlineLevel="1" x14ac:dyDescent="0.2">
      <c r="B51" s="105" t="s">
        <v>220</v>
      </c>
      <c r="C51" s="106">
        <v>-0.97579299999999991</v>
      </c>
      <c r="D51" s="106">
        <v>-0.95615300000000003</v>
      </c>
      <c r="E51" s="106">
        <v>-1.630649</v>
      </c>
      <c r="F51" s="106">
        <v>-1.1833550000000002</v>
      </c>
      <c r="G51" s="106">
        <v>-2.450469</v>
      </c>
      <c r="H51" s="106">
        <v>-1.2330000000000001</v>
      </c>
      <c r="I51" s="106">
        <v>-1.2330000000000001</v>
      </c>
      <c r="J51" s="106">
        <v>-1.2330000000000001</v>
      </c>
    </row>
    <row r="52" spans="2:133" outlineLevel="1" x14ac:dyDescent="0.2">
      <c r="B52" s="107" t="s">
        <v>221</v>
      </c>
      <c r="C52" s="108">
        <v>7.2999999999999995E-2</v>
      </c>
      <c r="D52" s="108">
        <v>0.109</v>
      </c>
      <c r="E52" s="108">
        <v>1.2999999999999999E-2</v>
      </c>
      <c r="F52" s="108">
        <v>5.0000000000000001E-3</v>
      </c>
      <c r="G52" s="108">
        <v>-0.378</v>
      </c>
      <c r="H52" s="108">
        <v>0</v>
      </c>
      <c r="I52" s="108">
        <v>0</v>
      </c>
      <c r="J52" s="108">
        <v>0</v>
      </c>
      <c r="EC52" s="91"/>
    </row>
    <row r="53" spans="2:133" outlineLevel="1" x14ac:dyDescent="0.2">
      <c r="B53" s="107" t="s">
        <v>197</v>
      </c>
      <c r="C53" s="108">
        <v>-1.0487929999999999</v>
      </c>
      <c r="D53" s="108">
        <v>-1.065153</v>
      </c>
      <c r="E53" s="108">
        <v>-1.6436489999999999</v>
      </c>
      <c r="F53" s="108">
        <v>-1.1883550000000001</v>
      </c>
      <c r="G53" s="108">
        <v>-2.0724689999999999</v>
      </c>
      <c r="H53" s="108">
        <v>-1.2330000000000001</v>
      </c>
      <c r="I53" s="108">
        <v>-1.2330000000000001</v>
      </c>
      <c r="J53" s="108">
        <v>-1.2330000000000001</v>
      </c>
    </row>
    <row r="54" spans="2:133" outlineLevel="1" x14ac:dyDescent="0.2">
      <c r="B54" s="105" t="s">
        <v>222</v>
      </c>
      <c r="C54" s="106">
        <v>1.7000000000000001E-2</v>
      </c>
      <c r="D54" s="106">
        <v>4.9000000000000002E-2</v>
      </c>
      <c r="E54" s="106">
        <v>5.6000000000000001E-2</v>
      </c>
      <c r="F54" s="106">
        <v>9.6000000000000002E-2</v>
      </c>
      <c r="G54" s="106">
        <v>0.109</v>
      </c>
      <c r="H54" s="106">
        <v>0.109</v>
      </c>
      <c r="I54" s="106">
        <v>0.109</v>
      </c>
      <c r="J54" s="106">
        <v>0.109</v>
      </c>
    </row>
    <row r="55" spans="2:133" outlineLevel="1" x14ac:dyDescent="0.2">
      <c r="B55" s="96" t="s">
        <v>223</v>
      </c>
      <c r="C55" s="95">
        <v>15.379170685994186</v>
      </c>
      <c r="D55" s="95">
        <v>16.764140168752899</v>
      </c>
      <c r="E55" s="95">
        <v>17.45130904006454</v>
      </c>
      <c r="F55" s="95">
        <v>17.92120785495873</v>
      </c>
      <c r="G55" s="95">
        <v>18.282015270355316</v>
      </c>
      <c r="H55" s="95">
        <v>14.850878446200523</v>
      </c>
      <c r="I55" s="95">
        <v>15.393571289075952</v>
      </c>
      <c r="J55" s="95">
        <v>15.87827535296684</v>
      </c>
    </row>
    <row r="56" spans="2:133" outlineLevel="1" x14ac:dyDescent="0.2">
      <c r="B56" s="104" t="s">
        <v>224</v>
      </c>
      <c r="C56" s="90"/>
      <c r="D56" s="90"/>
      <c r="E56" s="90"/>
      <c r="F56" s="90"/>
      <c r="G56" s="90"/>
      <c r="H56" s="90"/>
      <c r="I56" s="90"/>
      <c r="J56" s="90"/>
    </row>
    <row r="57" spans="2:133" outlineLevel="1" x14ac:dyDescent="0.2">
      <c r="B57" s="84" t="s">
        <v>225</v>
      </c>
      <c r="C57" s="90">
        <v>3.28</v>
      </c>
      <c r="D57" s="90">
        <v>3.3079999999999998</v>
      </c>
      <c r="E57" s="90">
        <v>3.2320000000000002</v>
      </c>
      <c r="F57" s="90">
        <v>3.3010000000000002</v>
      </c>
      <c r="G57" s="90">
        <v>3.4279999999999999</v>
      </c>
      <c r="H57" s="90">
        <v>3.93</v>
      </c>
      <c r="I57" s="90">
        <v>4.05</v>
      </c>
      <c r="J57" s="90">
        <v>4.18</v>
      </c>
    </row>
    <row r="58" spans="2:133" outlineLevel="1" x14ac:dyDescent="0.2">
      <c r="B58" s="84" t="s">
        <v>226</v>
      </c>
      <c r="C58" s="90">
        <v>-12.058</v>
      </c>
      <c r="D58" s="90">
        <v>-12.565</v>
      </c>
      <c r="E58" s="90">
        <v>-12.398</v>
      </c>
      <c r="F58" s="90">
        <v>-11.704000000000001</v>
      </c>
      <c r="G58" s="90">
        <v>-13.154999999999999</v>
      </c>
      <c r="H58" s="90">
        <v>-14.29</v>
      </c>
      <c r="I58" s="90">
        <v>-13.224</v>
      </c>
      <c r="J58" s="90">
        <v>-12.045</v>
      </c>
    </row>
    <row r="59" spans="2:133" outlineLevel="1" x14ac:dyDescent="0.2">
      <c r="B59" s="84" t="s">
        <v>162</v>
      </c>
      <c r="C59" s="90">
        <v>-3.9197685994151979E-2</v>
      </c>
      <c r="D59" s="90">
        <v>-6.9281687529087069E-3</v>
      </c>
      <c r="E59" s="90">
        <v>-2.7170040064573287E-2</v>
      </c>
      <c r="F59" s="90">
        <v>-3.6598854958772659E-2</v>
      </c>
      <c r="G59" s="90">
        <v>-4.685270355463028E-3</v>
      </c>
      <c r="H59" s="90">
        <v>-1E-3</v>
      </c>
      <c r="I59" s="90">
        <v>1.8626451492309569E-15</v>
      </c>
      <c r="J59" s="90">
        <v>1.8626451492309569E-15</v>
      </c>
    </row>
    <row r="60" spans="2:133" outlineLevel="1" x14ac:dyDescent="0.2">
      <c r="B60" s="101" t="s">
        <v>227</v>
      </c>
      <c r="C60" s="102">
        <v>-8.8171976859941523</v>
      </c>
      <c r="D60" s="102">
        <v>-9.2639281687529085</v>
      </c>
      <c r="E60" s="102">
        <v>-9.1931700400645742</v>
      </c>
      <c r="F60" s="102">
        <v>-8.4395988549587724</v>
      </c>
      <c r="G60" s="102">
        <v>-9.731685270355463</v>
      </c>
      <c r="H60" s="102">
        <v>-10.360999999999999</v>
      </c>
      <c r="I60" s="102">
        <v>-9.1739999999999977</v>
      </c>
      <c r="J60" s="102">
        <v>-7.8649999999999984</v>
      </c>
    </row>
    <row r="61" spans="2:133" outlineLevel="1" x14ac:dyDescent="0.2">
      <c r="B61" s="96" t="s">
        <v>228</v>
      </c>
      <c r="C61" s="95">
        <v>-18.716733999999978</v>
      </c>
      <c r="D61" s="95">
        <v>-30.945913000000004</v>
      </c>
      <c r="E61" s="95">
        <v>14.355905999999978</v>
      </c>
      <c r="F61" s="95">
        <v>-148.12087500000004</v>
      </c>
      <c r="G61" s="95">
        <v>-21.723177000000135</v>
      </c>
      <c r="H61" s="95">
        <v>-66.794631853029827</v>
      </c>
      <c r="I61" s="95">
        <v>-43.259867009069225</v>
      </c>
      <c r="J61" s="95">
        <v>-44.117299000787426</v>
      </c>
    </row>
    <row r="62" spans="2:133" outlineLevel="1" x14ac:dyDescent="0.2">
      <c r="B62" s="109" t="s">
        <v>46</v>
      </c>
    </row>
    <row r="63" spans="2:133" outlineLevel="1" x14ac:dyDescent="0.2">
      <c r="B63" s="92" t="s">
        <v>229</v>
      </c>
    </row>
    <row r="64" spans="2:133" outlineLevel="1" x14ac:dyDescent="0.2">
      <c r="B64" s="110" t="s">
        <v>230</v>
      </c>
      <c r="C64" s="90">
        <v>3.6701707815970974</v>
      </c>
      <c r="D64" s="90">
        <v>4.9428538266666706</v>
      </c>
      <c r="E64" s="90">
        <v>4.0008253333333403</v>
      </c>
      <c r="F64" s="90">
        <v>-0.37293967321456267</v>
      </c>
      <c r="G64" s="90">
        <v>-2.8852341020169714</v>
      </c>
      <c r="H64" s="90">
        <v>0</v>
      </c>
      <c r="I64" s="90">
        <v>0</v>
      </c>
      <c r="J64" s="90">
        <v>0</v>
      </c>
    </row>
    <row r="65" spans="2:10" outlineLevel="1" x14ac:dyDescent="0.2">
      <c r="B65" s="110" t="s">
        <v>231</v>
      </c>
      <c r="C65" s="90">
        <v>1.0048370000000046</v>
      </c>
      <c r="D65" s="90">
        <v>1.0448890000000013</v>
      </c>
      <c r="E65" s="90">
        <v>1.7164660000000054</v>
      </c>
      <c r="F65" s="90">
        <v>1.894169000000034</v>
      </c>
      <c r="G65" s="90">
        <v>-0.3016710000000048</v>
      </c>
      <c r="H65" s="90">
        <v>0</v>
      </c>
      <c r="I65" s="90">
        <v>0</v>
      </c>
      <c r="J65" s="90">
        <v>0</v>
      </c>
    </row>
    <row r="66" spans="2:10" outlineLevel="1" x14ac:dyDescent="0.2"/>
    <row r="67" spans="2:10" outlineLevel="1" x14ac:dyDescent="0.2">
      <c r="B67" s="83" t="s">
        <v>0</v>
      </c>
    </row>
    <row r="68" spans="2:10" ht="22.5" customHeight="1" outlineLevel="1" x14ac:dyDescent="0.2">
      <c r="B68" s="153" t="s">
        <v>0</v>
      </c>
      <c r="C68" s="153"/>
    </row>
    <row r="69" spans="2:10" ht="22.5" customHeight="1" outlineLevel="1" x14ac:dyDescent="0.2">
      <c r="B69" s="154" t="s">
        <v>0</v>
      </c>
      <c r="C69" s="154"/>
    </row>
    <row r="71" spans="2:10" hidden="1" outlineLevel="1" x14ac:dyDescent="0.2">
      <c r="B71" s="111" t="s">
        <v>232</v>
      </c>
      <c r="C71" s="112"/>
      <c r="D71" s="112"/>
      <c r="E71" s="112"/>
      <c r="F71" s="112"/>
      <c r="G71" s="112"/>
      <c r="H71" s="112"/>
      <c r="I71" s="112"/>
      <c r="J71" s="112"/>
    </row>
    <row r="72" spans="2:10" hidden="1" outlineLevel="1" x14ac:dyDescent="0.2">
      <c r="B72" s="113" t="s">
        <v>233</v>
      </c>
      <c r="C72" s="90">
        <f>+[4]NAAs!C264</f>
        <v>0</v>
      </c>
      <c r="D72" s="90">
        <f>+[4]NAAs!D264</f>
        <v>0</v>
      </c>
      <c r="E72" s="90">
        <f>+[4]NAAs!E264</f>
        <v>0</v>
      </c>
      <c r="F72" s="90">
        <f>+[4]NAAs!F264</f>
        <v>0</v>
      </c>
      <c r="G72" s="90">
        <f>+[4]NAAs!G264</f>
        <v>0</v>
      </c>
      <c r="H72" s="90">
        <f>+[4]NAAs!H264</f>
        <v>0</v>
      </c>
      <c r="I72" s="90">
        <f>+[4]NAAs!I264</f>
        <v>0</v>
      </c>
      <c r="J72" s="90">
        <f>+[4]NAAs!J264</f>
        <v>0</v>
      </c>
    </row>
    <row r="73" spans="2:10" hidden="1" outlineLevel="1" x14ac:dyDescent="0.2">
      <c r="B73" s="113" t="s">
        <v>234</v>
      </c>
      <c r="C73" s="90">
        <f>+[4]NAAs!C244</f>
        <v>26.170442999999995</v>
      </c>
      <c r="D73" s="90">
        <f>+[4]NAAs!D244</f>
        <v>21.038707999999996</v>
      </c>
      <c r="E73" s="90">
        <f>+[4]NAAs!E244</f>
        <v>24.278630000000003</v>
      </c>
      <c r="F73" s="90">
        <f>+[4]NAAs!F244</f>
        <v>23.513415999999999</v>
      </c>
      <c r="G73" s="90">
        <f>+[4]NAAs!G244</f>
        <v>17.889495000000004</v>
      </c>
      <c r="H73" s="90">
        <f>+[4]NAAs!H244</f>
        <v>24.039236127057492</v>
      </c>
      <c r="I73" s="90">
        <f>+[4]NAAs!I244</f>
        <v>24.442416882528327</v>
      </c>
      <c r="J73" s="90">
        <f>+[4]NAAs!J244</f>
        <v>24.798244923055908</v>
      </c>
    </row>
    <row r="74" spans="2:10" hidden="1" outlineLevel="1" x14ac:dyDescent="0.2">
      <c r="B74" s="113" t="s">
        <v>235</v>
      </c>
      <c r="C74" s="90">
        <f>+[4]NAAs!C277</f>
        <v>-0.72399999999999998</v>
      </c>
      <c r="D74" s="90">
        <f>+[4]NAAs!D277</f>
        <v>-0.65300000000000002</v>
      </c>
      <c r="E74" s="90">
        <f>+[4]NAAs!E277</f>
        <v>-0.625</v>
      </c>
      <c r="F74" s="90">
        <f>+[4]NAAs!F277</f>
        <v>-0.63900000000000001</v>
      </c>
      <c r="G74" s="90">
        <f>+[4]NAAs!G277</f>
        <v>-0.69399999999999995</v>
      </c>
      <c r="H74" s="90" t="str">
        <f>+[4]NAAs!H277</f>
        <v xml:space="preserve"> </v>
      </c>
      <c r="I74" s="90" t="str">
        <f>+[4]NAAs!I277</f>
        <v xml:space="preserve"> </v>
      </c>
      <c r="J74" s="90" t="str">
        <f>+[4]NAAs!J277</f>
        <v xml:space="preserve"> </v>
      </c>
    </row>
    <row r="75" spans="2:10" hidden="1" outlineLevel="1" x14ac:dyDescent="0.2">
      <c r="B75" s="113" t="s">
        <v>236</v>
      </c>
      <c r="C75" s="90">
        <f>+'[4]NAA PEF data'!H51/1000</f>
        <v>-2.9000000000000001E-2</v>
      </c>
      <c r="D75" s="90">
        <f>+'[4]NAA PEF data'!I51/1000</f>
        <v>0</v>
      </c>
      <c r="E75" s="90">
        <f>+'[4]NAA PEF data'!J51/1000</f>
        <v>-7.8E-2</v>
      </c>
      <c r="F75" s="90">
        <f>+'[4]NAA PEF data'!K51/1000</f>
        <v>0</v>
      </c>
      <c r="G75" s="90">
        <f>+'[4]NAA PEF data'!L51/1000</f>
        <v>0</v>
      </c>
      <c r="H75" s="90">
        <f>+'[4]NAA PEF data'!M51/1000</f>
        <v>0</v>
      </c>
      <c r="I75" s="90">
        <f>+'[4]NAA PEF data'!N51/1000</f>
        <v>0</v>
      </c>
      <c r="J75" s="90">
        <f>+'[4]NAA PEF data'!O51/1000</f>
        <v>0</v>
      </c>
    </row>
    <row r="76" spans="2:10" hidden="1" outlineLevel="1" x14ac:dyDescent="0.2">
      <c r="B76" s="113" t="s">
        <v>237</v>
      </c>
      <c r="C76" s="90">
        <f>+'[4]NAA PEF data'!H56/1000</f>
        <v>1.3120000000000001</v>
      </c>
      <c r="D76" s="90">
        <f>+'[4]NAA PEF data'!I56/1000</f>
        <v>1.361</v>
      </c>
      <c r="E76" s="90">
        <f>+'[4]NAA PEF data'!J56/1000</f>
        <v>1.5069999999999999</v>
      </c>
      <c r="F76" s="90">
        <f>+'[4]NAA PEF data'!K56/1000</f>
        <v>1.9159999999999999</v>
      </c>
      <c r="G76" s="90">
        <f>+'[4]NAA PEF data'!L56/1000</f>
        <v>0.79716120981122429</v>
      </c>
      <c r="H76" s="90">
        <f>+'[4]NAA PEF data'!M56/1000</f>
        <v>0.8214111864769178</v>
      </c>
      <c r="I76" s="90">
        <f>+'[4]NAA PEF data'!N56/1000</f>
        <v>0.85234756170928605</v>
      </c>
      <c r="J76" s="90">
        <f>+'[4]NAA PEF data'!O56/1000</f>
        <v>0.88400786923476793</v>
      </c>
    </row>
    <row r="77" spans="2:10" hidden="1" outlineLevel="1" x14ac:dyDescent="0.2">
      <c r="B77" s="104"/>
      <c r="C77" s="90"/>
      <c r="D77" s="90"/>
      <c r="E77" s="90"/>
      <c r="F77" s="90"/>
      <c r="G77" s="90"/>
      <c r="H77" s="90"/>
      <c r="I77" s="90"/>
      <c r="J77" s="90"/>
    </row>
    <row r="78" spans="2:10" hidden="1" outlineLevel="1" x14ac:dyDescent="0.2">
      <c r="B78" s="114" t="s">
        <v>238</v>
      </c>
      <c r="C78" s="115"/>
      <c r="D78" s="115"/>
      <c r="E78" s="115"/>
      <c r="F78" s="115"/>
      <c r="G78" s="115"/>
      <c r="H78" s="115"/>
      <c r="I78" s="115"/>
      <c r="J78" s="115"/>
    </row>
    <row r="79" spans="2:10" hidden="1" outlineLevel="1" x14ac:dyDescent="0.2">
      <c r="B79" s="113" t="s">
        <v>239</v>
      </c>
      <c r="C79" s="90"/>
      <c r="D79" s="90"/>
      <c r="E79" s="90"/>
      <c r="F79" s="90"/>
      <c r="G79" s="90"/>
      <c r="H79" s="90"/>
      <c r="I79" s="90"/>
      <c r="J79" s="90"/>
    </row>
    <row r="80" spans="2:10" hidden="1" outlineLevel="1" x14ac:dyDescent="0.2">
      <c r="B80" s="116" t="s">
        <v>240</v>
      </c>
      <c r="C80" s="90"/>
      <c r="D80" s="90"/>
      <c r="E80" s="90"/>
      <c r="F80" s="90"/>
      <c r="G80" s="90"/>
      <c r="H80" s="90"/>
      <c r="I80" s="90"/>
      <c r="J80" s="90"/>
    </row>
    <row r="81" spans="2:10" hidden="1" outlineLevel="1" x14ac:dyDescent="0.2">
      <c r="B81" s="116" t="s">
        <v>241</v>
      </c>
      <c r="C81" s="90"/>
      <c r="D81" s="90"/>
      <c r="E81" s="90"/>
      <c r="F81" s="90"/>
      <c r="G81" s="90"/>
      <c r="H81" s="90"/>
      <c r="I81" s="90"/>
      <c r="J81" s="90"/>
    </row>
    <row r="82" spans="2:10" hidden="1" outlineLevel="1" x14ac:dyDescent="0.2">
      <c r="B82" s="116" t="s">
        <v>242</v>
      </c>
      <c r="C82" s="90"/>
      <c r="D82" s="90"/>
      <c r="E82" s="90"/>
      <c r="F82" s="90"/>
      <c r="G82" s="90"/>
      <c r="H82" s="90"/>
      <c r="I82" s="90"/>
      <c r="J82" s="90"/>
    </row>
    <row r="83" spans="2:10" hidden="1" outlineLevel="1" x14ac:dyDescent="0.2">
      <c r="B83" s="113" t="s">
        <v>243</v>
      </c>
      <c r="C83" s="90"/>
      <c r="D83" s="90"/>
      <c r="E83" s="90"/>
      <c r="F83" s="90"/>
      <c r="G83" s="90"/>
      <c r="H83" s="90"/>
      <c r="I83" s="90"/>
      <c r="J83" s="90"/>
    </row>
    <row r="84" spans="2:10" hidden="1" outlineLevel="1" x14ac:dyDescent="0.2">
      <c r="B84" s="113" t="s">
        <v>244</v>
      </c>
      <c r="C84" s="90"/>
      <c r="D84" s="90"/>
      <c r="E84" s="90"/>
      <c r="F84" s="90"/>
      <c r="G84" s="90"/>
      <c r="H84" s="90"/>
      <c r="I84" s="90"/>
      <c r="J84" s="90"/>
    </row>
    <row r="85" spans="2:10" hidden="1" outlineLevel="1" x14ac:dyDescent="0.2">
      <c r="B85" s="113" t="s">
        <v>245</v>
      </c>
      <c r="C85" s="90"/>
      <c r="D85" s="90"/>
      <c r="E85" s="90"/>
      <c r="F85" s="90"/>
      <c r="G85" s="90"/>
      <c r="H85" s="90"/>
      <c r="I85" s="90"/>
      <c r="J85" s="90"/>
    </row>
    <row r="86" spans="2:10" hidden="1" outlineLevel="1" x14ac:dyDescent="0.2">
      <c r="B86" s="113" t="s">
        <v>246</v>
      </c>
      <c r="C86" s="90"/>
      <c r="D86" s="90"/>
      <c r="E86" s="90"/>
      <c r="F86" s="90"/>
      <c r="G86" s="90"/>
      <c r="H86" s="90"/>
      <c r="I86" s="90"/>
      <c r="J86" s="90"/>
    </row>
    <row r="87" spans="2:10" hidden="1" outlineLevel="1" x14ac:dyDescent="0.2">
      <c r="B87" s="113" t="s">
        <v>247</v>
      </c>
      <c r="C87" s="90"/>
      <c r="D87" s="90"/>
      <c r="E87" s="90"/>
      <c r="F87" s="90"/>
      <c r="G87" s="90"/>
      <c r="H87" s="90"/>
      <c r="I87" s="90"/>
      <c r="J87" s="90"/>
    </row>
    <row r="88" spans="2:10" hidden="1" outlineLevel="1" x14ac:dyDescent="0.2">
      <c r="B88" s="113" t="s">
        <v>248</v>
      </c>
      <c r="C88" s="90"/>
      <c r="D88" s="90"/>
      <c r="E88" s="90"/>
      <c r="F88" s="90"/>
      <c r="G88" s="90"/>
      <c r="H88" s="90"/>
      <c r="I88" s="90"/>
      <c r="J88" s="90"/>
    </row>
    <row r="89" spans="2:10" hidden="1" outlineLevel="1" x14ac:dyDescent="0.2">
      <c r="B89" s="113" t="s">
        <v>249</v>
      </c>
      <c r="C89" s="90"/>
      <c r="D89" s="90"/>
      <c r="E89" s="90"/>
      <c r="F89" s="90"/>
      <c r="G89" s="90"/>
      <c r="H89" s="90"/>
      <c r="I89" s="90"/>
      <c r="J89" s="90"/>
    </row>
    <row r="90" spans="2:10" hidden="1" outlineLevel="1" x14ac:dyDescent="0.2">
      <c r="B90" s="113" t="s">
        <v>250</v>
      </c>
      <c r="C90" s="90"/>
      <c r="D90" s="90"/>
      <c r="E90" s="90"/>
      <c r="F90" s="90"/>
      <c r="G90" s="90"/>
      <c r="H90" s="90"/>
      <c r="I90" s="90"/>
      <c r="J90" s="90"/>
    </row>
    <row r="91" spans="2:10" hidden="1" outlineLevel="1" x14ac:dyDescent="0.2">
      <c r="B91" s="113" t="s">
        <v>251</v>
      </c>
      <c r="C91" s="90"/>
      <c r="D91" s="90"/>
      <c r="E91" s="90"/>
      <c r="F91" s="90"/>
      <c r="G91" s="90"/>
      <c r="H91" s="90"/>
      <c r="I91" s="90"/>
      <c r="J91" s="90"/>
    </row>
    <row r="92" spans="2:10" hidden="1" outlineLevel="1" x14ac:dyDescent="0.2">
      <c r="B92" s="113" t="s">
        <v>252</v>
      </c>
      <c r="C92" s="90"/>
      <c r="D92" s="90"/>
      <c r="E92" s="90"/>
      <c r="F92" s="90"/>
      <c r="G92" s="90"/>
      <c r="H92" s="90"/>
      <c r="I92" s="90"/>
      <c r="J92" s="90"/>
    </row>
    <row r="93" spans="2:10" hidden="1" outlineLevel="1" x14ac:dyDescent="0.2">
      <c r="B93" s="113" t="s">
        <v>253</v>
      </c>
      <c r="C93" s="90"/>
      <c r="D93" s="90"/>
      <c r="E93" s="90"/>
      <c r="F93" s="90"/>
      <c r="G93" s="90"/>
      <c r="H93" s="90"/>
      <c r="I93" s="90"/>
      <c r="J93" s="90"/>
    </row>
    <row r="94" spans="2:10" hidden="1" outlineLevel="1" x14ac:dyDescent="0.2">
      <c r="B94" s="113" t="s">
        <v>254</v>
      </c>
      <c r="C94" s="90"/>
      <c r="D94" s="90"/>
      <c r="E94" s="90"/>
      <c r="F94" s="90"/>
      <c r="G94" s="90"/>
      <c r="H94" s="90"/>
      <c r="I94" s="90"/>
      <c r="J94" s="90"/>
    </row>
    <row r="95" spans="2:10" hidden="1" outlineLevel="1" x14ac:dyDescent="0.2">
      <c r="B95" s="113" t="s">
        <v>255</v>
      </c>
      <c r="C95" s="90"/>
      <c r="D95" s="90"/>
      <c r="E95" s="90"/>
      <c r="F95" s="90"/>
      <c r="G95" s="90"/>
      <c r="H95" s="90"/>
      <c r="I95" s="90"/>
      <c r="J95" s="90"/>
    </row>
    <row r="96" spans="2:10" hidden="1" outlineLevel="1" x14ac:dyDescent="0.2">
      <c r="B96" s="113" t="s">
        <v>256</v>
      </c>
      <c r="C96" s="90"/>
      <c r="D96" s="90"/>
      <c r="E96" s="90"/>
      <c r="F96" s="90"/>
      <c r="G96" s="90"/>
      <c r="H96" s="90"/>
      <c r="I96" s="90"/>
      <c r="J96" s="90"/>
    </row>
    <row r="97" spans="2:10" hidden="1" outlineLevel="1" x14ac:dyDescent="0.2">
      <c r="B97" s="113" t="s">
        <v>257</v>
      </c>
      <c r="C97" s="90"/>
      <c r="D97" s="90"/>
      <c r="E97" s="90"/>
      <c r="F97" s="90"/>
      <c r="G97" s="90"/>
      <c r="H97" s="90"/>
      <c r="I97" s="90"/>
      <c r="J97" s="90"/>
    </row>
    <row r="98" spans="2:10" hidden="1" outlineLevel="1" x14ac:dyDescent="0.2">
      <c r="B98" s="111" t="s">
        <v>258</v>
      </c>
      <c r="C98" s="118"/>
      <c r="D98" s="118"/>
      <c r="E98" s="118"/>
      <c r="F98" s="90"/>
      <c r="G98" s="90"/>
      <c r="H98" s="90"/>
      <c r="I98" s="90"/>
      <c r="J98" s="90"/>
    </row>
    <row r="99" spans="2:10" hidden="1" outlineLevel="1" x14ac:dyDescent="0.2">
      <c r="B99" s="113" t="s">
        <v>259</v>
      </c>
      <c r="C99" s="90"/>
      <c r="D99" s="90"/>
      <c r="E99" s="90"/>
      <c r="F99" s="90"/>
      <c r="G99" s="90"/>
      <c r="H99" s="90"/>
      <c r="I99" s="90"/>
      <c r="J99" s="90"/>
    </row>
    <row r="100" spans="2:10" hidden="1" outlineLevel="1" x14ac:dyDescent="0.2">
      <c r="B100" s="113" t="s">
        <v>260</v>
      </c>
      <c r="C100" s="90"/>
      <c r="D100" s="90"/>
      <c r="E100" s="90"/>
      <c r="F100" s="90"/>
      <c r="G100" s="90"/>
      <c r="H100" s="90"/>
      <c r="I100" s="90"/>
      <c r="J100" s="90"/>
    </row>
    <row r="101" spans="2:10" hidden="1" outlineLevel="1" x14ac:dyDescent="0.2">
      <c r="B101" s="113" t="s">
        <v>261</v>
      </c>
      <c r="C101" s="90"/>
      <c r="D101" s="90"/>
      <c r="E101" s="90"/>
      <c r="F101" s="90"/>
      <c r="G101" s="90"/>
      <c r="H101" s="90"/>
      <c r="I101" s="90"/>
      <c r="J101" s="90"/>
    </row>
    <row r="102" spans="2:10" hidden="1" outlineLevel="1" x14ac:dyDescent="0.2">
      <c r="B102" s="113" t="s">
        <v>262</v>
      </c>
      <c r="C102" s="90"/>
      <c r="D102" s="90"/>
      <c r="E102" s="90"/>
      <c r="F102" s="90"/>
      <c r="G102" s="90"/>
      <c r="H102" s="90"/>
      <c r="I102" s="90"/>
      <c r="J102" s="90"/>
    </row>
    <row r="103" spans="2:10" hidden="1" outlineLevel="1" x14ac:dyDescent="0.2">
      <c r="B103" s="113" t="s">
        <v>263</v>
      </c>
      <c r="C103" s="90"/>
      <c r="D103" s="90"/>
      <c r="E103" s="90"/>
      <c r="F103" s="90"/>
      <c r="G103" s="90"/>
      <c r="H103" s="90"/>
      <c r="I103" s="90"/>
      <c r="J103" s="90"/>
    </row>
    <row r="104" spans="2:10" hidden="1" outlineLevel="1" x14ac:dyDescent="0.2">
      <c r="B104" s="113" t="s">
        <v>264</v>
      </c>
      <c r="C104" s="90"/>
      <c r="D104" s="90"/>
      <c r="E104" s="90"/>
      <c r="F104" s="90"/>
      <c r="G104" s="90"/>
      <c r="H104" s="90"/>
      <c r="I104" s="90"/>
      <c r="J104" s="90"/>
    </row>
    <row r="105" spans="2:10" hidden="1" outlineLevel="1" x14ac:dyDescent="0.2">
      <c r="B105" s="111" t="s">
        <v>265</v>
      </c>
      <c r="C105" s="118"/>
      <c r="D105" s="118"/>
      <c r="E105" s="118"/>
      <c r="F105" s="90"/>
      <c r="G105" s="90"/>
      <c r="H105" s="90"/>
      <c r="I105" s="90"/>
      <c r="J105" s="90"/>
    </row>
    <row r="106" spans="2:10" hidden="1" outlineLevel="1" x14ac:dyDescent="0.2">
      <c r="B106" s="113" t="s">
        <v>266</v>
      </c>
      <c r="C106" s="90"/>
      <c r="D106" s="90"/>
      <c r="E106" s="90"/>
      <c r="F106" s="90"/>
      <c r="G106" s="90"/>
      <c r="H106" s="90"/>
      <c r="I106" s="90"/>
      <c r="J106" s="90"/>
    </row>
    <row r="107" spans="2:10" hidden="1" outlineLevel="1" x14ac:dyDescent="0.2">
      <c r="B107" s="113" t="s">
        <v>267</v>
      </c>
      <c r="C107" s="90"/>
      <c r="D107" s="90"/>
      <c r="E107" s="90"/>
      <c r="F107" s="90"/>
      <c r="G107" s="90"/>
      <c r="H107" s="90"/>
      <c r="I107" s="90"/>
      <c r="J107" s="90"/>
    </row>
    <row r="108" spans="2:10" hidden="1" outlineLevel="1" x14ac:dyDescent="0.2">
      <c r="B108" s="113" t="s">
        <v>262</v>
      </c>
      <c r="C108" s="90"/>
      <c r="D108" s="90"/>
      <c r="E108" s="90"/>
      <c r="F108" s="90"/>
      <c r="G108" s="90"/>
      <c r="H108" s="90"/>
      <c r="I108" s="90"/>
      <c r="J108" s="90"/>
    </row>
    <row r="109" spans="2:10" hidden="1" outlineLevel="1" x14ac:dyDescent="0.2">
      <c r="B109" s="113" t="s">
        <v>268</v>
      </c>
      <c r="C109" s="90"/>
      <c r="D109" s="90"/>
      <c r="E109" s="90"/>
      <c r="F109" s="90"/>
      <c r="G109" s="90"/>
      <c r="H109" s="90"/>
      <c r="I109" s="90"/>
      <c r="J109" s="90"/>
    </row>
    <row r="110" spans="2:10" hidden="1" outlineLevel="1" x14ac:dyDescent="0.2">
      <c r="B110" s="113" t="s">
        <v>269</v>
      </c>
      <c r="C110" s="90"/>
      <c r="D110" s="90"/>
      <c r="E110" s="90"/>
      <c r="F110" s="90"/>
      <c r="G110" s="90"/>
      <c r="H110" s="90"/>
      <c r="I110" s="90"/>
      <c r="J110" s="90"/>
    </row>
    <row r="111" spans="2:10" hidden="1" outlineLevel="1" x14ac:dyDescent="0.2">
      <c r="B111" s="111" t="s">
        <v>270</v>
      </c>
      <c r="C111" s="118"/>
      <c r="D111" s="118"/>
      <c r="E111" s="118"/>
      <c r="F111" s="90"/>
      <c r="G111" s="90"/>
      <c r="H111" s="90"/>
      <c r="I111" s="90"/>
      <c r="J111" s="90"/>
    </row>
    <row r="112" spans="2:10" hidden="1" outlineLevel="1" x14ac:dyDescent="0.2">
      <c r="B112" s="113" t="s">
        <v>271</v>
      </c>
      <c r="C112" s="90"/>
      <c r="D112" s="90"/>
      <c r="E112" s="90"/>
      <c r="F112" s="90"/>
      <c r="G112" s="90"/>
      <c r="H112" s="90"/>
      <c r="I112" s="90"/>
      <c r="J112" s="90"/>
    </row>
    <row r="113" spans="2:10" hidden="1" outlineLevel="1" x14ac:dyDescent="0.2">
      <c r="B113" s="113" t="s">
        <v>272</v>
      </c>
      <c r="C113" s="90"/>
      <c r="D113" s="90"/>
      <c r="E113" s="90"/>
      <c r="F113" s="90"/>
      <c r="G113" s="90"/>
      <c r="H113" s="90"/>
      <c r="I113" s="90"/>
      <c r="J113" s="90"/>
    </row>
    <row r="114" spans="2:10" hidden="1" outlineLevel="1" x14ac:dyDescent="0.2">
      <c r="B114" s="113" t="s">
        <v>273</v>
      </c>
      <c r="C114" s="90"/>
      <c r="D114" s="90"/>
      <c r="E114" s="90"/>
      <c r="F114" s="90"/>
      <c r="G114" s="90"/>
      <c r="H114" s="90"/>
      <c r="I114" s="90"/>
      <c r="J114" s="90"/>
    </row>
    <row r="115" spans="2:10" hidden="1" outlineLevel="1" x14ac:dyDescent="0.2">
      <c r="B115" s="113" t="s">
        <v>262</v>
      </c>
      <c r="C115" s="90"/>
      <c r="D115" s="90"/>
      <c r="E115" s="90"/>
      <c r="F115" s="90"/>
      <c r="G115" s="90"/>
      <c r="H115" s="90"/>
      <c r="I115" s="90"/>
      <c r="J115" s="90"/>
    </row>
    <row r="116" spans="2:10" hidden="1" outlineLevel="1" x14ac:dyDescent="0.2">
      <c r="B116" s="113" t="s">
        <v>274</v>
      </c>
      <c r="C116" s="90"/>
      <c r="D116" s="90"/>
      <c r="E116" s="90"/>
      <c r="F116" s="90"/>
      <c r="G116" s="90"/>
      <c r="H116" s="90"/>
      <c r="I116" s="90"/>
      <c r="J116" s="90"/>
    </row>
    <row r="117" spans="2:10" hidden="1" outlineLevel="1" x14ac:dyDescent="0.2">
      <c r="B117" s="113" t="s">
        <v>275</v>
      </c>
      <c r="C117" s="90"/>
      <c r="D117" s="90"/>
      <c r="E117" s="90"/>
      <c r="F117" s="90"/>
      <c r="G117" s="90"/>
      <c r="H117" s="90"/>
      <c r="I117" s="90"/>
      <c r="J117" s="90"/>
    </row>
    <row r="118" spans="2:10" hidden="1" outlineLevel="1" x14ac:dyDescent="0.2">
      <c r="B118" s="111" t="s">
        <v>276</v>
      </c>
      <c r="C118" s="118"/>
      <c r="D118" s="118"/>
      <c r="E118" s="118"/>
      <c r="F118" s="90"/>
      <c r="G118" s="90"/>
      <c r="H118" s="90"/>
      <c r="I118" s="90"/>
      <c r="J118" s="90"/>
    </row>
    <row r="119" spans="2:10" hidden="1" outlineLevel="1" x14ac:dyDescent="0.2">
      <c r="B119" s="113" t="s">
        <v>277</v>
      </c>
      <c r="C119" s="90"/>
      <c r="D119" s="90"/>
      <c r="E119" s="90"/>
      <c r="F119" s="90"/>
      <c r="G119" s="90"/>
      <c r="H119" s="90"/>
      <c r="I119" s="90"/>
      <c r="J119" s="90"/>
    </row>
    <row r="120" spans="2:10" hidden="1" outlineLevel="1" x14ac:dyDescent="0.2">
      <c r="B120" s="119" t="s">
        <v>262</v>
      </c>
      <c r="C120" s="120"/>
      <c r="D120" s="120"/>
      <c r="E120" s="120"/>
      <c r="F120" s="90"/>
      <c r="G120" s="90"/>
      <c r="H120" s="90"/>
      <c r="I120" s="90"/>
      <c r="J120" s="90"/>
    </row>
    <row r="121" spans="2:10" collapsed="1" x14ac:dyDescent="0.2">
      <c r="B121" s="104"/>
      <c r="C121" s="90"/>
      <c r="D121" s="90"/>
      <c r="E121" s="90"/>
      <c r="F121" s="90"/>
      <c r="G121" s="90"/>
      <c r="H121" s="90"/>
      <c r="I121" s="90"/>
      <c r="J121" s="90"/>
    </row>
    <row r="123" spans="2:10" hidden="1" outlineLevel="1" x14ac:dyDescent="0.2">
      <c r="B123" s="117" t="s">
        <v>278</v>
      </c>
      <c r="C123" s="121" t="e">
        <f>#REF!-SUM(#REF!)</f>
        <v>#REF!</v>
      </c>
      <c r="D123" s="121" t="e">
        <f>#REF!-SUM(#REF!)</f>
        <v>#REF!</v>
      </c>
      <c r="E123" s="121" t="e">
        <f>#REF!-SUM(#REF!)</f>
        <v>#REF!</v>
      </c>
      <c r="F123" s="121" t="e">
        <f>#REF!-SUM(#REF!)</f>
        <v>#REF!</v>
      </c>
      <c r="G123" s="121" t="e">
        <f>#REF!-SUM(#REF!)</f>
        <v>#REF!</v>
      </c>
      <c r="H123" s="121" t="e">
        <f>#REF!-SUM(#REF!)</f>
        <v>#REF!</v>
      </c>
      <c r="I123" s="121" t="e">
        <f>#REF!-SUM(#REF!)</f>
        <v>#REF!</v>
      </c>
      <c r="J123" s="121" t="e">
        <f>#REF!-SUM(#REF!)</f>
        <v>#REF!</v>
      </c>
    </row>
    <row r="124" spans="2:10" hidden="1" outlineLevel="1" x14ac:dyDescent="0.2">
      <c r="C124" s="121" t="e">
        <f>#REF!-SUM(#REF!)</f>
        <v>#REF!</v>
      </c>
      <c r="D124" s="121" t="e">
        <f>#REF!-SUM(#REF!)</f>
        <v>#REF!</v>
      </c>
      <c r="E124" s="121" t="e">
        <f>#REF!-SUM(#REF!)</f>
        <v>#REF!</v>
      </c>
      <c r="F124" s="121" t="e">
        <f>#REF!-SUM(#REF!)</f>
        <v>#REF!</v>
      </c>
      <c r="G124" s="121" t="e">
        <f>#REF!-SUM(#REF!)</f>
        <v>#REF!</v>
      </c>
      <c r="H124" s="121" t="e">
        <f>#REF!-SUM(#REF!)</f>
        <v>#REF!</v>
      </c>
      <c r="I124" s="121" t="e">
        <f>#REF!-SUM(#REF!)</f>
        <v>#REF!</v>
      </c>
      <c r="J124" s="121" t="e">
        <f>#REF!-SUM(#REF!)</f>
        <v>#REF!</v>
      </c>
    </row>
    <row r="125" spans="2:10" hidden="1" outlineLevel="1" x14ac:dyDescent="0.2">
      <c r="C125" s="121" t="e">
        <f>#REF!-#REF!-#REF!-#REF!</f>
        <v>#REF!</v>
      </c>
      <c r="D125" s="121" t="e">
        <f>#REF!-#REF!-#REF!-#REF!</f>
        <v>#REF!</v>
      </c>
      <c r="E125" s="121" t="e">
        <f>#REF!-#REF!-#REF!-#REF!</f>
        <v>#REF!</v>
      </c>
      <c r="F125" s="121" t="e">
        <f>#REF!-#REF!-#REF!-#REF!</f>
        <v>#REF!</v>
      </c>
      <c r="G125" s="121" t="e">
        <f>#REF!-#REF!-#REF!-#REF!</f>
        <v>#REF!</v>
      </c>
      <c r="H125" s="121" t="e">
        <f>#REF!-#REF!-#REF!-#REF!</f>
        <v>#REF!</v>
      </c>
      <c r="I125" s="121" t="e">
        <f>#REF!-#REF!-#REF!-#REF!</f>
        <v>#REF!</v>
      </c>
      <c r="J125" s="121" t="e">
        <f>#REF!-#REF!-#REF!-#REF!</f>
        <v>#REF!</v>
      </c>
    </row>
    <row r="126" spans="2:10" hidden="1" outlineLevel="1" x14ac:dyDescent="0.2">
      <c r="C126" s="121" t="e">
        <f>#REF!-SUM(#REF!)</f>
        <v>#REF!</v>
      </c>
      <c r="D126" s="121" t="e">
        <f>#REF!-SUM(#REF!)</f>
        <v>#REF!</v>
      </c>
      <c r="E126" s="121" t="e">
        <f>#REF!-SUM(#REF!)</f>
        <v>#REF!</v>
      </c>
      <c r="F126" s="121" t="e">
        <f>#REF!-SUM(#REF!)</f>
        <v>#REF!</v>
      </c>
      <c r="G126" s="121" t="e">
        <f>#REF!-SUM(#REF!)</f>
        <v>#REF!</v>
      </c>
      <c r="H126" s="121" t="e">
        <f>#REF!-SUM(#REF!)</f>
        <v>#REF!</v>
      </c>
      <c r="I126" s="121" t="e">
        <f>#REF!-SUM(#REF!)</f>
        <v>#REF!</v>
      </c>
      <c r="J126" s="121" t="e">
        <f>#REF!-SUM(#REF!)</f>
        <v>#REF!</v>
      </c>
    </row>
    <row r="127" spans="2:10" hidden="1" outlineLevel="1" x14ac:dyDescent="0.2">
      <c r="C127" s="121" t="e">
        <f>#REF!-SUM(#REF!)</f>
        <v>#REF!</v>
      </c>
      <c r="D127" s="121" t="e">
        <f>#REF!-SUM(#REF!)</f>
        <v>#REF!</v>
      </c>
      <c r="E127" s="121" t="e">
        <f>#REF!-SUM(#REF!)</f>
        <v>#REF!</v>
      </c>
      <c r="F127" s="121" t="e">
        <f>#REF!-SUM(#REF!)</f>
        <v>#REF!</v>
      </c>
      <c r="G127" s="121" t="e">
        <f>#REF!-SUM(#REF!)</f>
        <v>#REF!</v>
      </c>
      <c r="H127" s="121" t="e">
        <f>#REF!-SUM(#REF!)</f>
        <v>#REF!</v>
      </c>
      <c r="I127" s="121" t="e">
        <f>#REF!-SUM(#REF!)</f>
        <v>#REF!</v>
      </c>
      <c r="J127" s="121" t="e">
        <f>#REF!-SUM(#REF!)</f>
        <v>#REF!</v>
      </c>
    </row>
    <row r="128" spans="2:10" hidden="1" outlineLevel="1" x14ac:dyDescent="0.2">
      <c r="C128" s="121" t="e">
        <f>#REF!-#REF!-#REF!</f>
        <v>#REF!</v>
      </c>
      <c r="D128" s="121" t="e">
        <f>#REF!-#REF!-#REF!</f>
        <v>#REF!</v>
      </c>
      <c r="E128" s="121" t="e">
        <f>#REF!-#REF!-#REF!</f>
        <v>#REF!</v>
      </c>
      <c r="F128" s="121" t="e">
        <f>#REF!-#REF!-#REF!</f>
        <v>#REF!</v>
      </c>
      <c r="G128" s="121" t="e">
        <f>#REF!-#REF!-#REF!</f>
        <v>#REF!</v>
      </c>
      <c r="H128" s="121" t="e">
        <f>#REF!-#REF!-#REF!</f>
        <v>#REF!</v>
      </c>
      <c r="I128" s="121" t="e">
        <f>#REF!-#REF!-#REF!</f>
        <v>#REF!</v>
      </c>
      <c r="J128" s="121" t="e">
        <f>#REF!-#REF!-#REF!</f>
        <v>#REF!</v>
      </c>
    </row>
    <row r="129" spans="3:10" hidden="1" outlineLevel="1" x14ac:dyDescent="0.2">
      <c r="C129" s="121">
        <f t="shared" ref="C129:J129" si="0">C5-SUM(C6:C12)</f>
        <v>0</v>
      </c>
      <c r="D129" s="121">
        <f t="shared" si="0"/>
        <v>0</v>
      </c>
      <c r="E129" s="121">
        <f t="shared" si="0"/>
        <v>0</v>
      </c>
      <c r="F129" s="121">
        <f t="shared" si="0"/>
        <v>0</v>
      </c>
      <c r="G129" s="121">
        <f t="shared" si="0"/>
        <v>0</v>
      </c>
      <c r="H129" s="121">
        <f t="shared" si="0"/>
        <v>0</v>
      </c>
      <c r="I129" s="121">
        <f t="shared" si="0"/>
        <v>0</v>
      </c>
      <c r="J129" s="121">
        <f t="shared" si="0"/>
        <v>0</v>
      </c>
    </row>
    <row r="130" spans="3:10" hidden="1" outlineLevel="1" x14ac:dyDescent="0.2">
      <c r="C130" s="121">
        <f t="shared" ref="C130:J130" si="1">C16-SUM(C17:C19)</f>
        <v>0</v>
      </c>
      <c r="D130" s="121">
        <f t="shared" si="1"/>
        <v>0</v>
      </c>
      <c r="E130" s="121">
        <f t="shared" si="1"/>
        <v>0</v>
      </c>
      <c r="F130" s="121">
        <f t="shared" si="1"/>
        <v>0</v>
      </c>
      <c r="G130" s="121">
        <f t="shared" si="1"/>
        <v>0</v>
      </c>
      <c r="H130" s="121">
        <f t="shared" si="1"/>
        <v>0</v>
      </c>
      <c r="I130" s="121">
        <f t="shared" si="1"/>
        <v>0</v>
      </c>
      <c r="J130" s="121">
        <f t="shared" si="1"/>
        <v>0</v>
      </c>
    </row>
    <row r="131" spans="3:10" hidden="1" outlineLevel="1" x14ac:dyDescent="0.2">
      <c r="C131" s="121">
        <f t="shared" ref="C131:J131" si="2">C23-SUM(C24:C27)</f>
        <v>0</v>
      </c>
      <c r="D131" s="121">
        <f t="shared" si="2"/>
        <v>0</v>
      </c>
      <c r="E131" s="121">
        <f t="shared" si="2"/>
        <v>0</v>
      </c>
      <c r="F131" s="121">
        <f t="shared" si="2"/>
        <v>0</v>
      </c>
      <c r="G131" s="121">
        <f t="shared" si="2"/>
        <v>0</v>
      </c>
      <c r="H131" s="121">
        <f t="shared" si="2"/>
        <v>0</v>
      </c>
      <c r="I131" s="121">
        <f t="shared" si="2"/>
        <v>0</v>
      </c>
      <c r="J131" s="121">
        <f t="shared" si="2"/>
        <v>0</v>
      </c>
    </row>
    <row r="132" spans="3:10" hidden="1" outlineLevel="1" x14ac:dyDescent="0.2">
      <c r="C132" s="121">
        <f t="shared" ref="C132:J132" si="3">C30-C5-C13-C16-C20-C23</f>
        <v>3.8138000000005334E-2</v>
      </c>
      <c r="D132" s="121">
        <f t="shared" si="3"/>
        <v>3.3198999999999756E-2</v>
      </c>
      <c r="E132" s="121">
        <f t="shared" si="3"/>
        <v>8.601900000000029E-2</v>
      </c>
      <c r="F132" s="121">
        <f t="shared" si="3"/>
        <v>1.341000000001813E-3</v>
      </c>
      <c r="G132" s="121">
        <f t="shared" si="3"/>
        <v>0.3909729999999989</v>
      </c>
      <c r="H132" s="121">
        <f t="shared" si="3"/>
        <v>0</v>
      </c>
      <c r="I132" s="121">
        <f t="shared" si="3"/>
        <v>0</v>
      </c>
      <c r="J132" s="121">
        <f t="shared" si="3"/>
        <v>0</v>
      </c>
    </row>
    <row r="133" spans="3:10" hidden="1" outlineLevel="1" x14ac:dyDescent="0.2">
      <c r="C133" s="121">
        <f t="shared" ref="C133:J133" si="4">C32-SUM(C33:C36)</f>
        <v>0</v>
      </c>
      <c r="D133" s="121">
        <f t="shared" si="4"/>
        <v>0</v>
      </c>
      <c r="E133" s="121">
        <f t="shared" si="4"/>
        <v>0</v>
      </c>
      <c r="F133" s="121">
        <f t="shared" si="4"/>
        <v>0</v>
      </c>
      <c r="G133" s="121">
        <f t="shared" si="4"/>
        <v>0</v>
      </c>
      <c r="H133" s="121">
        <f t="shared" si="4"/>
        <v>0</v>
      </c>
      <c r="I133" s="121">
        <f t="shared" si="4"/>
        <v>0</v>
      </c>
      <c r="J133" s="121">
        <f t="shared" si="4"/>
        <v>0</v>
      </c>
    </row>
    <row r="134" spans="3:10" hidden="1" outlineLevel="1" x14ac:dyDescent="0.2">
      <c r="C134" s="93">
        <f t="shared" ref="C134:J134" si="5">C37-SUM(C38:C41)</f>
        <v>0</v>
      </c>
      <c r="D134" s="93">
        <f t="shared" si="5"/>
        <v>0</v>
      </c>
      <c r="E134" s="93">
        <f t="shared" si="5"/>
        <v>0</v>
      </c>
      <c r="F134" s="93">
        <f t="shared" si="5"/>
        <v>0</v>
      </c>
      <c r="G134" s="93">
        <f t="shared" si="5"/>
        <v>0</v>
      </c>
      <c r="H134" s="93">
        <f t="shared" si="5"/>
        <v>0</v>
      </c>
      <c r="I134" s="93">
        <f t="shared" si="5"/>
        <v>0</v>
      </c>
      <c r="J134" s="93">
        <f t="shared" si="5"/>
        <v>0</v>
      </c>
    </row>
    <row r="135" spans="3:10" hidden="1" outlineLevel="1" x14ac:dyDescent="0.2">
      <c r="C135" s="121">
        <f t="shared" ref="C135:J135" si="6">C42-SUM(C43:C47)</f>
        <v>0</v>
      </c>
      <c r="D135" s="121">
        <f t="shared" si="6"/>
        <v>0</v>
      </c>
      <c r="E135" s="121">
        <f t="shared" si="6"/>
        <v>0</v>
      </c>
      <c r="F135" s="121">
        <f t="shared" si="6"/>
        <v>0</v>
      </c>
      <c r="G135" s="121">
        <f t="shared" si="6"/>
        <v>0</v>
      </c>
      <c r="H135" s="121">
        <f t="shared" si="6"/>
        <v>0</v>
      </c>
      <c r="I135" s="121">
        <f t="shared" si="6"/>
        <v>0</v>
      </c>
      <c r="J135" s="121">
        <f t="shared" si="6"/>
        <v>0</v>
      </c>
    </row>
    <row r="136" spans="3:10" hidden="1" outlineLevel="1" x14ac:dyDescent="0.2">
      <c r="C136" s="121">
        <f t="shared" ref="C136:J136" si="7">C48-SUM(C49:C50)</f>
        <v>0</v>
      </c>
      <c r="D136" s="121">
        <f t="shared" si="7"/>
        <v>0</v>
      </c>
      <c r="E136" s="121">
        <f t="shared" si="7"/>
        <v>0</v>
      </c>
      <c r="F136" s="121">
        <f t="shared" si="7"/>
        <v>0</v>
      </c>
      <c r="G136" s="121">
        <f t="shared" si="7"/>
        <v>0</v>
      </c>
      <c r="H136" s="121">
        <f t="shared" si="7"/>
        <v>0</v>
      </c>
      <c r="I136" s="121">
        <f t="shared" si="7"/>
        <v>0</v>
      </c>
      <c r="J136" s="121">
        <f t="shared" si="7"/>
        <v>0</v>
      </c>
    </row>
    <row r="137" spans="3:10" hidden="1" outlineLevel="1" x14ac:dyDescent="0.2">
      <c r="C137" s="121">
        <f t="shared" ref="C137:J137" si="8">C51-SUM(C52:C53)</f>
        <v>0</v>
      </c>
      <c r="D137" s="121">
        <f t="shared" si="8"/>
        <v>0</v>
      </c>
      <c r="E137" s="121">
        <f t="shared" si="8"/>
        <v>0</v>
      </c>
      <c r="F137" s="121">
        <f t="shared" si="8"/>
        <v>0</v>
      </c>
      <c r="G137" s="121">
        <f t="shared" si="8"/>
        <v>0</v>
      </c>
      <c r="H137" s="121">
        <f t="shared" si="8"/>
        <v>0</v>
      </c>
      <c r="I137" s="121">
        <f t="shared" si="8"/>
        <v>0</v>
      </c>
      <c r="J137" s="121">
        <f t="shared" si="8"/>
        <v>0</v>
      </c>
    </row>
    <row r="138" spans="3:10" hidden="1" outlineLevel="1" x14ac:dyDescent="0.2">
      <c r="C138" s="121">
        <f t="shared" ref="C138:J138" si="9">C55-C32-C37-C42-C48-C51-C54</f>
        <v>-8.7430063189231078E-16</v>
      </c>
      <c r="D138" s="121">
        <f t="shared" si="9"/>
        <v>1.5265566588595902E-16</v>
      </c>
      <c r="E138" s="121">
        <f t="shared" si="9"/>
        <v>2.9351521213527576E-15</v>
      </c>
      <c r="F138" s="121">
        <f t="shared" si="9"/>
        <v>2.9698465908722937E-15</v>
      </c>
      <c r="G138" s="121">
        <f t="shared" si="9"/>
        <v>-9.0205620750793969E-16</v>
      </c>
      <c r="H138" s="121">
        <f t="shared" si="9"/>
        <v>-9.0205620750793969E-16</v>
      </c>
      <c r="I138" s="121">
        <f t="shared" si="9"/>
        <v>-1.124100812432971E-15</v>
      </c>
      <c r="J138" s="121">
        <f t="shared" si="9"/>
        <v>1.3183898417423734E-15</v>
      </c>
    </row>
    <row r="139" spans="3:10" hidden="1" outlineLevel="1" x14ac:dyDescent="0.2">
      <c r="C139" s="121">
        <f t="shared" ref="C139:J139" si="10">C60-SUM(C57:C59)</f>
        <v>0</v>
      </c>
      <c r="D139" s="121">
        <f t="shared" si="10"/>
        <v>0</v>
      </c>
      <c r="E139" s="121">
        <f t="shared" si="10"/>
        <v>0</v>
      </c>
      <c r="F139" s="121">
        <f t="shared" si="10"/>
        <v>0</v>
      </c>
      <c r="G139" s="121">
        <f t="shared" si="10"/>
        <v>0</v>
      </c>
      <c r="H139" s="121">
        <f t="shared" si="10"/>
        <v>0</v>
      </c>
      <c r="I139" s="121">
        <f t="shared" si="10"/>
        <v>0</v>
      </c>
      <c r="J139" s="121">
        <f t="shared" si="10"/>
        <v>0</v>
      </c>
    </row>
    <row r="140" spans="3:10" hidden="1" outlineLevel="1" x14ac:dyDescent="0.2">
      <c r="C140" s="121" t="e">
        <f>C61-#REF!-#REF!-C30-C55-C60</f>
        <v>#REF!</v>
      </c>
      <c r="D140" s="121" t="e">
        <f>D61-#REF!-#REF!-D30-D55-D60</f>
        <v>#REF!</v>
      </c>
      <c r="E140" s="121" t="e">
        <f>E61-#REF!-#REF!-E30-E55-E60</f>
        <v>#REF!</v>
      </c>
      <c r="F140" s="121" t="e">
        <f>F61-#REF!-#REF!-F30-F55-F60</f>
        <v>#REF!</v>
      </c>
      <c r="G140" s="121" t="e">
        <f>G61-#REF!-#REF!-G30-G55-G60</f>
        <v>#REF!</v>
      </c>
      <c r="H140" s="121" t="e">
        <f>H61-#REF!-#REF!-H30-H55-H60</f>
        <v>#REF!</v>
      </c>
      <c r="I140" s="121" t="e">
        <f>I61-#REF!-#REF!-I30-I55-I60</f>
        <v>#REF!</v>
      </c>
      <c r="J140" s="121" t="e">
        <f>J61-#REF!-#REF!-J30-J55-J60</f>
        <v>#REF!</v>
      </c>
    </row>
    <row r="141" spans="3:10" collapsed="1" x14ac:dyDescent="0.2"/>
    <row r="142" spans="3:10" x14ac:dyDescent="0.2">
      <c r="C142" s="123"/>
      <c r="D142" s="123"/>
      <c r="E142" s="123"/>
      <c r="F142" s="123"/>
      <c r="G142" s="123"/>
      <c r="H142" s="123"/>
      <c r="I142" s="123"/>
      <c r="J142" s="123"/>
    </row>
  </sheetData>
  <mergeCells count="4">
    <mergeCell ref="B1:C1"/>
    <mergeCell ref="B68:C68"/>
    <mergeCell ref="B69:C69"/>
    <mergeCell ref="D1:E1"/>
  </mergeCells>
  <pageMargins left="0.70866141732283472" right="0.70866141732283472" top="0.74803149606299213" bottom="0.74803149606299213" header="0.31496062992125984" footer="0.31496062992125984"/>
  <pageSetup paperSize="9" scale="66" orientation="portrait" r:id="rId1"/>
  <headerFooter>
    <oddHeader>&amp;C&amp;"Calibri,"&amp;11UNCLASSIFIED&amp;""</oddHeader>
    <oddFooter>&amp;C&amp;"Calibri,"&amp;11UNCLASSIFIED&amp;""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BQ72"/>
  <sheetViews>
    <sheetView showGridLines="0" zoomScaleNormal="100" workbookViewId="0">
      <pane ySplit="3" topLeftCell="A4" activePane="bottomLeft" state="frozen"/>
      <selection pane="bottomLeft" activeCell="B1" sqref="B1:C1"/>
    </sheetView>
  </sheetViews>
  <sheetFormatPr defaultColWidth="10.6640625" defaultRowHeight="11.25" outlineLevelRow="1" x14ac:dyDescent="0.2"/>
  <cols>
    <col min="1" max="1" width="2.5" style="83" customWidth="1"/>
    <col min="2" max="2" width="65.1640625" style="83" customWidth="1"/>
    <col min="3" max="3" width="11.83203125" style="83" customWidth="1"/>
    <col min="4" max="16384" width="10.6640625" style="83"/>
  </cols>
  <sheetData>
    <row r="1" spans="2:10 16293:16293" ht="15.75" customHeight="1" x14ac:dyDescent="0.25">
      <c r="B1" s="152" t="s">
        <v>408</v>
      </c>
      <c r="C1" s="152"/>
      <c r="D1" s="152" t="s">
        <v>281</v>
      </c>
      <c r="E1" s="152"/>
    </row>
    <row r="2" spans="2:10 16293:16293" x14ac:dyDescent="0.2">
      <c r="B2" s="84"/>
      <c r="F2" s="124"/>
      <c r="G2" s="124"/>
      <c r="H2" s="124"/>
      <c r="I2" s="124"/>
      <c r="J2" s="124" t="s">
        <v>150</v>
      </c>
    </row>
    <row r="3" spans="2:10 16293:16293" ht="22.5" x14ac:dyDescent="0.2">
      <c r="B3" s="125"/>
      <c r="C3" s="87" t="s">
        <v>151</v>
      </c>
      <c r="D3" s="87" t="s">
        <v>152</v>
      </c>
      <c r="E3" s="87" t="s">
        <v>153</v>
      </c>
      <c r="F3" s="87" t="s">
        <v>403</v>
      </c>
      <c r="G3" s="87" t="s">
        <v>404</v>
      </c>
      <c r="H3" s="87" t="s">
        <v>154</v>
      </c>
      <c r="I3" s="87" t="s">
        <v>155</v>
      </c>
      <c r="J3" s="87" t="s">
        <v>156</v>
      </c>
    </row>
    <row r="4" spans="2:10 16293:16293" outlineLevel="1" x14ac:dyDescent="0.2">
      <c r="B4" s="155" t="s">
        <v>282</v>
      </c>
      <c r="C4" s="155"/>
    </row>
    <row r="5" spans="2:10 16293:16293" outlineLevel="1" x14ac:dyDescent="0.2">
      <c r="B5" s="126" t="s">
        <v>35</v>
      </c>
      <c r="C5" s="90"/>
    </row>
    <row r="6" spans="2:10 16293:16293" outlineLevel="1" x14ac:dyDescent="0.2">
      <c r="B6" s="92" t="s">
        <v>283</v>
      </c>
      <c r="C6" s="90">
        <v>-1.443E-2</v>
      </c>
      <c r="D6" s="90">
        <v>4.8356999999999997E-2</v>
      </c>
      <c r="E6" s="90">
        <v>0.14169399999999999</v>
      </c>
      <c r="F6" s="90">
        <v>8.7849999999999994E-3</v>
      </c>
      <c r="G6" s="90">
        <v>-0.26569700000000002</v>
      </c>
      <c r="H6" s="90">
        <v>-0.81952400000000003</v>
      </c>
      <c r="I6" s="90">
        <v>-0.92249499999999995</v>
      </c>
      <c r="J6" s="90">
        <v>-0.798512</v>
      </c>
    </row>
    <row r="7" spans="2:10 16293:16293" outlineLevel="1" x14ac:dyDescent="0.2">
      <c r="B7" s="92" t="s">
        <v>284</v>
      </c>
      <c r="C7" s="90">
        <v>-7.2597999999999996E-2</v>
      </c>
      <c r="D7" s="90">
        <v>-1.0950000000000001E-3</v>
      </c>
      <c r="E7" s="90">
        <v>-1.18E-4</v>
      </c>
      <c r="F7" s="90">
        <v>-2.3500000000000001E-3</v>
      </c>
      <c r="G7" s="90">
        <v>-0.111717</v>
      </c>
      <c r="H7" s="90">
        <v>0</v>
      </c>
      <c r="I7" s="90">
        <v>0</v>
      </c>
      <c r="J7" s="90">
        <v>0</v>
      </c>
    </row>
    <row r="8" spans="2:10 16293:16293" outlineLevel="1" x14ac:dyDescent="0.2">
      <c r="B8" s="96" t="s">
        <v>36</v>
      </c>
      <c r="C8" s="95">
        <v>-8.7027999999999994E-2</v>
      </c>
      <c r="D8" s="95">
        <v>4.7261999999999998E-2</v>
      </c>
      <c r="E8" s="95">
        <v>0.14157599999999998</v>
      </c>
      <c r="F8" s="95">
        <v>6.4349999999999997E-3</v>
      </c>
      <c r="G8" s="95">
        <v>-0.37741400000000003</v>
      </c>
      <c r="H8" s="95">
        <v>-0.81952400000000003</v>
      </c>
      <c r="I8" s="95">
        <v>-0.92249499999999995</v>
      </c>
      <c r="J8" s="95">
        <v>-0.798512</v>
      </c>
    </row>
    <row r="9" spans="2:10 16293:16293" outlineLevel="1" x14ac:dyDescent="0.2">
      <c r="B9" s="97" t="s">
        <v>285</v>
      </c>
      <c r="C9" s="90">
        <v>0</v>
      </c>
      <c r="D9" s="90">
        <v>0</v>
      </c>
      <c r="E9" s="90">
        <v>0</v>
      </c>
      <c r="F9" s="90">
        <v>0</v>
      </c>
      <c r="G9" s="90">
        <v>0</v>
      </c>
      <c r="H9" s="90">
        <v>1.4467235678545385</v>
      </c>
      <c r="I9" s="90">
        <v>4.2132317975628375</v>
      </c>
      <c r="J9" s="90">
        <v>2.6511689416707456</v>
      </c>
    </row>
    <row r="10" spans="2:10 16293:16293" outlineLevel="1" x14ac:dyDescent="0.2">
      <c r="B10" s="98" t="s">
        <v>168</v>
      </c>
      <c r="C10" s="90">
        <v>0</v>
      </c>
      <c r="D10" s="90">
        <v>0</v>
      </c>
      <c r="E10" s="90">
        <v>0</v>
      </c>
      <c r="F10" s="90">
        <v>0</v>
      </c>
      <c r="G10" s="90">
        <v>0</v>
      </c>
      <c r="H10" s="90">
        <v>0.6306129974967688</v>
      </c>
      <c r="I10" s="90">
        <v>0.71258373487197613</v>
      </c>
      <c r="J10" s="90">
        <v>0.36211458222544191</v>
      </c>
    </row>
    <row r="11" spans="2:10 16293:16293" outlineLevel="1" x14ac:dyDescent="0.2">
      <c r="B11" s="98" t="s">
        <v>169</v>
      </c>
      <c r="C11" s="90">
        <v>0</v>
      </c>
      <c r="D11" s="90">
        <v>0</v>
      </c>
      <c r="E11" s="90">
        <v>0</v>
      </c>
      <c r="F11" s="90">
        <v>0</v>
      </c>
      <c r="G11" s="90">
        <v>0</v>
      </c>
      <c r="H11" s="90">
        <v>0.81611057035776968</v>
      </c>
      <c r="I11" s="90">
        <v>3.5006480626908614</v>
      </c>
      <c r="J11" s="90">
        <v>2.2890543594453039</v>
      </c>
    </row>
    <row r="12" spans="2:10 16293:16293" outlineLevel="1" x14ac:dyDescent="0.2">
      <c r="B12" s="94" t="s">
        <v>286</v>
      </c>
      <c r="C12" s="95">
        <v>-8.7027999999999994E-2</v>
      </c>
      <c r="D12" s="95">
        <v>4.7261999999999998E-2</v>
      </c>
      <c r="E12" s="95">
        <v>0.14157599999999998</v>
      </c>
      <c r="F12" s="95">
        <v>6.4349999999999997E-3</v>
      </c>
      <c r="G12" s="95">
        <v>-0.37741400000000003</v>
      </c>
      <c r="H12" s="95">
        <v>0.62719956785453845</v>
      </c>
      <c r="I12" s="95">
        <v>3.2907367975628374</v>
      </c>
      <c r="J12" s="95">
        <v>1.8526569416707455</v>
      </c>
    </row>
    <row r="13" spans="2:10 16293:16293" ht="11.25" customHeight="1" outlineLevel="1" x14ac:dyDescent="0.2">
      <c r="B13" s="127" t="s">
        <v>287</v>
      </c>
    </row>
    <row r="14" spans="2:10 16293:16293" outlineLevel="1" x14ac:dyDescent="0.2">
      <c r="B14" s="126" t="s">
        <v>35</v>
      </c>
      <c r="XBQ14" s="91"/>
    </row>
    <row r="15" spans="2:10 16293:16293" outlineLevel="1" x14ac:dyDescent="0.2">
      <c r="B15" s="92" t="s">
        <v>288</v>
      </c>
      <c r="C15" s="90">
        <v>-1.560481</v>
      </c>
      <c r="D15" s="90">
        <v>-2.9633289999999999</v>
      </c>
      <c r="E15" s="90">
        <v>-3.0593439999999998</v>
      </c>
      <c r="F15" s="90">
        <v>-2.2514660000000002</v>
      </c>
      <c r="G15" s="90">
        <v>-4.7770409999999996</v>
      </c>
      <c r="H15" s="90">
        <v>-4.866301</v>
      </c>
      <c r="I15" s="90">
        <v>-3.8561909999999999</v>
      </c>
      <c r="J15" s="90">
        <v>-4.2798740000000004</v>
      </c>
    </row>
    <row r="16" spans="2:10 16293:16293" outlineLevel="1" x14ac:dyDescent="0.2">
      <c r="B16" s="92" t="s">
        <v>289</v>
      </c>
      <c r="C16" s="90">
        <v>-2.068E-3</v>
      </c>
      <c r="D16" s="90">
        <v>0.38171500000000003</v>
      </c>
      <c r="E16" s="90">
        <v>0.945137</v>
      </c>
      <c r="F16" s="90">
        <v>-8.5330000000000007E-3</v>
      </c>
      <c r="G16" s="90">
        <v>0.188556</v>
      </c>
      <c r="H16" s="90">
        <v>-0.264955</v>
      </c>
      <c r="I16" s="90">
        <v>-0.110819</v>
      </c>
      <c r="J16" s="90">
        <v>-0.109733</v>
      </c>
    </row>
    <row r="17" spans="2:10" outlineLevel="1" x14ac:dyDescent="0.2">
      <c r="B17" s="92" t="s">
        <v>290</v>
      </c>
      <c r="C17" s="90">
        <v>-9.6489999999999996E-3</v>
      </c>
      <c r="D17" s="90">
        <v>1.277E-2</v>
      </c>
      <c r="E17" s="90">
        <v>-1.8029E-2</v>
      </c>
      <c r="F17" s="90">
        <v>-0.25632300000000002</v>
      </c>
      <c r="G17" s="90">
        <v>-0.147983</v>
      </c>
      <c r="H17" s="90">
        <v>-0.29839199999999999</v>
      </c>
      <c r="I17" s="90">
        <v>-0.13008900000000001</v>
      </c>
      <c r="J17" s="90">
        <v>-2.6941E-2</v>
      </c>
    </row>
    <row r="18" spans="2:10" outlineLevel="1" x14ac:dyDescent="0.2">
      <c r="B18" s="92" t="s">
        <v>291</v>
      </c>
      <c r="C18" s="90">
        <v>0.15093599999999999</v>
      </c>
      <c r="D18" s="90">
        <v>0.195936</v>
      </c>
      <c r="E18" s="90">
        <v>0.25837199999999999</v>
      </c>
      <c r="F18" s="90">
        <v>0.57814699999999997</v>
      </c>
      <c r="G18" s="90">
        <v>0.54671000000000003</v>
      </c>
      <c r="H18" s="90">
        <v>0.50111300000000003</v>
      </c>
      <c r="I18" s="90">
        <v>0.65</v>
      </c>
      <c r="J18" s="90">
        <v>0.65</v>
      </c>
    </row>
    <row r="19" spans="2:10" outlineLevel="1" x14ac:dyDescent="0.2">
      <c r="B19" s="92" t="s">
        <v>162</v>
      </c>
      <c r="C19" s="100">
        <v>7.1954000000000004E-2</v>
      </c>
      <c r="D19" s="100">
        <v>1.505E-3</v>
      </c>
      <c r="E19" s="100">
        <v>0.92579900000000004</v>
      </c>
      <c r="F19" s="100">
        <v>-0.42350900000000002</v>
      </c>
      <c r="G19" s="100">
        <v>-4.3019970000000001</v>
      </c>
      <c r="H19" s="100">
        <v>-1.4883189999999999</v>
      </c>
      <c r="I19" s="100">
        <v>-2.6828419999999999</v>
      </c>
      <c r="J19" s="100">
        <v>-2.1725460000000001</v>
      </c>
    </row>
    <row r="20" spans="2:10" outlineLevel="1" x14ac:dyDescent="0.2">
      <c r="B20" s="94" t="s">
        <v>292</v>
      </c>
      <c r="C20" s="95">
        <v>-1.349308</v>
      </c>
      <c r="D20" s="95">
        <v>-2.3714029999999999</v>
      </c>
      <c r="E20" s="95">
        <v>-0.94806499999999971</v>
      </c>
      <c r="F20" s="95">
        <v>-2.3616840000000003</v>
      </c>
      <c r="G20" s="95">
        <v>-8.4917549999999995</v>
      </c>
      <c r="H20" s="95">
        <v>-6.4168539999999989</v>
      </c>
      <c r="I20" s="95">
        <v>-6.1299410000000005</v>
      </c>
      <c r="J20" s="95">
        <v>-5.9390940000000008</v>
      </c>
    </row>
    <row r="21" spans="2:10" outlineLevel="1" x14ac:dyDescent="0.2">
      <c r="B21" s="126" t="s">
        <v>37</v>
      </c>
      <c r="C21" s="90"/>
      <c r="D21" s="90"/>
      <c r="E21" s="90"/>
      <c r="F21" s="90"/>
      <c r="G21" s="90"/>
      <c r="H21" s="90"/>
      <c r="I21" s="90"/>
      <c r="J21" s="90"/>
    </row>
    <row r="22" spans="2:10" outlineLevel="1" x14ac:dyDescent="0.2">
      <c r="B22" s="92" t="s">
        <v>288</v>
      </c>
      <c r="C22" s="90">
        <v>-3.302864</v>
      </c>
      <c r="D22" s="90">
        <v>4.4569929999999998</v>
      </c>
      <c r="E22" s="90">
        <v>2.2552720000000002</v>
      </c>
      <c r="F22" s="90">
        <v>17.492557000000001</v>
      </c>
      <c r="G22" s="90">
        <v>4.7639509999999996</v>
      </c>
      <c r="H22" s="90">
        <v>-5.0532579999999996</v>
      </c>
      <c r="I22" s="90">
        <v>-20.205341000000001</v>
      </c>
      <c r="J22" s="90">
        <v>-23.297291000000001</v>
      </c>
    </row>
    <row r="23" spans="2:10" outlineLevel="1" x14ac:dyDescent="0.2">
      <c r="B23" s="92" t="s">
        <v>289</v>
      </c>
      <c r="C23" s="90">
        <v>0.203569</v>
      </c>
      <c r="D23" s="90">
        <v>0.80490499999999998</v>
      </c>
      <c r="E23" s="90">
        <v>-0.26282699999999998</v>
      </c>
      <c r="F23" s="90">
        <v>-2.8926E-2</v>
      </c>
      <c r="G23" s="90">
        <v>-0.115477</v>
      </c>
      <c r="H23" s="90">
        <v>4.0474000000000003E-2</v>
      </c>
      <c r="I23" s="90">
        <v>0</v>
      </c>
      <c r="J23" s="90">
        <v>0</v>
      </c>
    </row>
    <row r="24" spans="2:10" outlineLevel="1" x14ac:dyDescent="0.2">
      <c r="B24" s="92" t="s">
        <v>293</v>
      </c>
      <c r="C24" s="90">
        <v>0</v>
      </c>
      <c r="D24" s="90">
        <v>0</v>
      </c>
      <c r="E24" s="90">
        <v>0</v>
      </c>
      <c r="F24" s="90">
        <v>0</v>
      </c>
      <c r="G24" s="90">
        <v>0</v>
      </c>
      <c r="H24" s="90">
        <v>0</v>
      </c>
      <c r="I24" s="90">
        <v>0</v>
      </c>
      <c r="J24" s="90">
        <v>0</v>
      </c>
    </row>
    <row r="25" spans="2:10" outlineLevel="1" x14ac:dyDescent="0.2">
      <c r="B25" s="92" t="s">
        <v>294</v>
      </c>
      <c r="C25" s="90">
        <v>0</v>
      </c>
      <c r="D25" s="90">
        <v>0</v>
      </c>
      <c r="E25" s="90">
        <v>0</v>
      </c>
      <c r="F25" s="90">
        <v>0</v>
      </c>
      <c r="G25" s="90">
        <v>0</v>
      </c>
      <c r="H25" s="90">
        <v>0</v>
      </c>
      <c r="I25" s="90">
        <v>0</v>
      </c>
      <c r="J25" s="90">
        <v>0</v>
      </c>
    </row>
    <row r="26" spans="2:10" outlineLevel="1" x14ac:dyDescent="0.2">
      <c r="B26" s="92" t="s">
        <v>291</v>
      </c>
      <c r="C26" s="90">
        <v>-6.5254999999999994E-2</v>
      </c>
      <c r="D26" s="90">
        <v>-0.195936</v>
      </c>
      <c r="E26" s="90">
        <v>-0.211893</v>
      </c>
      <c r="F26" s="90">
        <v>-0.53725299999999998</v>
      </c>
      <c r="G26" s="90">
        <v>-0.504444</v>
      </c>
      <c r="H26" s="90">
        <v>-0.75</v>
      </c>
      <c r="I26" s="90">
        <v>-0.696882</v>
      </c>
      <c r="J26" s="90">
        <v>-0.64681200000000005</v>
      </c>
    </row>
    <row r="27" spans="2:10" outlineLevel="1" x14ac:dyDescent="0.2">
      <c r="B27" s="92" t="s">
        <v>162</v>
      </c>
      <c r="C27" s="100">
        <v>0.210202</v>
      </c>
      <c r="D27" s="100">
        <v>0.56427300000000002</v>
      </c>
      <c r="E27" s="100">
        <v>-6.5163979999999997</v>
      </c>
      <c r="F27" s="100">
        <v>-0.30040099999999997</v>
      </c>
      <c r="G27" s="100">
        <v>0.13222999999999999</v>
      </c>
      <c r="H27" s="100">
        <v>0.89694399999999996</v>
      </c>
      <c r="I27" s="100">
        <v>7.5462000000000001E-2</v>
      </c>
      <c r="J27" s="100">
        <v>7.5868000000000005E-2</v>
      </c>
    </row>
    <row r="28" spans="2:10" outlineLevel="1" x14ac:dyDescent="0.2">
      <c r="B28" s="101" t="s">
        <v>38</v>
      </c>
      <c r="C28" s="102">
        <v>-2.9543480000000004</v>
      </c>
      <c r="D28" s="102">
        <v>5.6302349999999999</v>
      </c>
      <c r="E28" s="102">
        <v>-4.7358459999999996</v>
      </c>
      <c r="F28" s="102">
        <v>16.625977000000002</v>
      </c>
      <c r="G28" s="102">
        <v>4.2762599999999988</v>
      </c>
      <c r="H28" s="102">
        <v>-4.8658400000000004</v>
      </c>
      <c r="I28" s="102">
        <v>-20.826760999999998</v>
      </c>
      <c r="J28" s="102">
        <v>-23.868235000000002</v>
      </c>
    </row>
    <row r="29" spans="2:10" outlineLevel="1" x14ac:dyDescent="0.2">
      <c r="B29" s="94" t="s">
        <v>295</v>
      </c>
      <c r="C29" s="95">
        <v>-4.3036560000000001</v>
      </c>
      <c r="D29" s="95">
        <v>3.258832</v>
      </c>
      <c r="E29" s="95">
        <v>-5.6839109999999993</v>
      </c>
      <c r="F29" s="95">
        <v>14.264293000000002</v>
      </c>
      <c r="G29" s="95">
        <v>-4.2154950000000007</v>
      </c>
      <c r="H29" s="95">
        <v>-11.282693999999999</v>
      </c>
      <c r="I29" s="95">
        <v>-26.956702</v>
      </c>
      <c r="J29" s="95">
        <v>-29.807329000000003</v>
      </c>
    </row>
    <row r="30" spans="2:10" outlineLevel="1" x14ac:dyDescent="0.2">
      <c r="B30" s="104" t="s">
        <v>296</v>
      </c>
      <c r="C30" s="84"/>
      <c r="D30" s="84"/>
      <c r="E30" s="84"/>
      <c r="F30" s="84"/>
      <c r="G30" s="84"/>
      <c r="H30" s="84"/>
      <c r="I30" s="84"/>
      <c r="J30" s="84"/>
    </row>
    <row r="31" spans="2:10" outlineLevel="1" x14ac:dyDescent="0.2">
      <c r="B31" s="105" t="s">
        <v>297</v>
      </c>
      <c r="C31" s="106">
        <v>4.8075750000000008</v>
      </c>
      <c r="D31" s="106">
        <v>6.7891509999999977</v>
      </c>
      <c r="E31" s="106">
        <v>5.6920369999999973</v>
      </c>
      <c r="F31" s="106">
        <v>-1.8813680000000002</v>
      </c>
      <c r="G31" s="106">
        <v>-1.334435</v>
      </c>
      <c r="H31" s="106">
        <v>-0.228742</v>
      </c>
      <c r="I31" s="106">
        <v>-1.4566009999999998</v>
      </c>
      <c r="J31" s="106">
        <v>-0.16592499999999999</v>
      </c>
    </row>
    <row r="32" spans="2:10" outlineLevel="1" x14ac:dyDescent="0.2">
      <c r="B32" s="107" t="s">
        <v>298</v>
      </c>
      <c r="C32" s="90">
        <v>-1.1996E-2</v>
      </c>
      <c r="D32" s="90">
        <v>0.76861699999999999</v>
      </c>
      <c r="E32" s="90">
        <v>-0.202876</v>
      </c>
      <c r="F32" s="90">
        <v>-0.33408500000000002</v>
      </c>
      <c r="G32" s="90">
        <v>-0.50623399999999996</v>
      </c>
      <c r="H32" s="90">
        <v>-7.0741999999999999E-2</v>
      </c>
      <c r="I32" s="90">
        <v>-1.2986009999999999</v>
      </c>
      <c r="J32" s="90">
        <v>-7.9249999999999998E-3</v>
      </c>
    </row>
    <row r="33" spans="1:10" outlineLevel="1" x14ac:dyDescent="0.2">
      <c r="B33" s="98" t="s">
        <v>196</v>
      </c>
      <c r="C33" s="130">
        <v>4.9450000000000003</v>
      </c>
      <c r="D33" s="130">
        <v>6.3680000000000003</v>
      </c>
      <c r="E33" s="130">
        <v>6.3570000000000002</v>
      </c>
      <c r="F33" s="130">
        <v>0</v>
      </c>
      <c r="G33" s="130">
        <v>0</v>
      </c>
      <c r="H33" s="130">
        <v>0</v>
      </c>
      <c r="I33" s="130">
        <v>0</v>
      </c>
      <c r="J33" s="130">
        <v>0</v>
      </c>
    </row>
    <row r="34" spans="1:10" outlineLevel="1" x14ac:dyDescent="0.2">
      <c r="B34" s="98" t="s">
        <v>193</v>
      </c>
      <c r="C34" s="130">
        <v>-0.33376980000000001</v>
      </c>
      <c r="D34" s="130">
        <v>-0.3169538400000001</v>
      </c>
      <c r="E34" s="130">
        <v>-0.34499999999999997</v>
      </c>
      <c r="F34" s="130">
        <v>0</v>
      </c>
      <c r="G34" s="130">
        <v>0</v>
      </c>
      <c r="H34" s="130">
        <v>0</v>
      </c>
      <c r="I34" s="130">
        <v>0</v>
      </c>
      <c r="J34" s="130">
        <v>0</v>
      </c>
    </row>
    <row r="35" spans="1:10" outlineLevel="1" x14ac:dyDescent="0.2">
      <c r="B35" s="107" t="s">
        <v>197</v>
      </c>
      <c r="C35" s="90">
        <v>0.20834080000000021</v>
      </c>
      <c r="D35" s="90">
        <v>-3.0512160000002453E-2</v>
      </c>
      <c r="E35" s="90">
        <v>-0.11708700000000327</v>
      </c>
      <c r="F35" s="90">
        <v>-1.5472830000000002</v>
      </c>
      <c r="G35" s="90">
        <v>-0.82820099999999996</v>
      </c>
      <c r="H35" s="90">
        <v>-0.158</v>
      </c>
      <c r="I35" s="90">
        <v>-0.158</v>
      </c>
      <c r="J35" s="90">
        <v>-0.158</v>
      </c>
    </row>
    <row r="36" spans="1:10" outlineLevel="1" x14ac:dyDescent="0.2">
      <c r="B36" s="105" t="s">
        <v>299</v>
      </c>
      <c r="C36" s="106">
        <v>2.9453970000000007</v>
      </c>
      <c r="D36" s="106">
        <v>-6.002949000000001</v>
      </c>
      <c r="E36" s="106">
        <v>-6.2564950000000001</v>
      </c>
      <c r="F36" s="106">
        <v>-0.47612300000000002</v>
      </c>
      <c r="G36" s="106">
        <v>3.358733</v>
      </c>
      <c r="H36" s="106">
        <v>0.13655990619526839</v>
      </c>
      <c r="I36" s="106">
        <v>0.14924244343220519</v>
      </c>
      <c r="J36" s="106">
        <v>0.18652943683975545</v>
      </c>
    </row>
    <row r="37" spans="1:10" outlineLevel="1" x14ac:dyDescent="0.2">
      <c r="B37" s="107" t="s">
        <v>192</v>
      </c>
      <c r="C37" s="90">
        <v>7.4999999999999997E-2</v>
      </c>
      <c r="D37" s="90">
        <v>6.6000000000000003E-2</v>
      </c>
      <c r="E37" s="90">
        <v>6.8000000000000005E-2</v>
      </c>
      <c r="F37" s="90">
        <v>7.6999999999999999E-2</v>
      </c>
      <c r="G37" s="90">
        <v>6.5450000000000008E-2</v>
      </c>
      <c r="H37" s="90">
        <v>6.5955494505494511E-2</v>
      </c>
      <c r="I37" s="90">
        <v>6.6460989010989013E-2</v>
      </c>
      <c r="J37" s="90">
        <v>6.6966483516483516E-2</v>
      </c>
    </row>
    <row r="38" spans="1:10" outlineLevel="1" x14ac:dyDescent="0.2">
      <c r="B38" s="98" t="s">
        <v>300</v>
      </c>
      <c r="C38" s="130">
        <v>9.4600000000000009</v>
      </c>
      <c r="D38" s="130">
        <v>0</v>
      </c>
      <c r="E38" s="130">
        <v>0</v>
      </c>
      <c r="F38" s="130">
        <v>0</v>
      </c>
      <c r="G38" s="130">
        <v>0</v>
      </c>
      <c r="H38" s="130">
        <v>0</v>
      </c>
      <c r="I38" s="130">
        <v>0</v>
      </c>
      <c r="J38" s="130">
        <v>0</v>
      </c>
    </row>
    <row r="39" spans="1:10" outlineLevel="1" x14ac:dyDescent="0.2">
      <c r="A39" s="131"/>
      <c r="B39" s="98" t="s">
        <v>196</v>
      </c>
      <c r="C39" s="130">
        <v>-3.98</v>
      </c>
      <c r="D39" s="130">
        <v>-3.6379999999999999</v>
      </c>
      <c r="E39" s="130">
        <v>-4.0960000000000001</v>
      </c>
      <c r="F39" s="130">
        <v>0</v>
      </c>
      <c r="G39" s="130">
        <v>0</v>
      </c>
      <c r="H39" s="130">
        <v>0</v>
      </c>
      <c r="I39" s="130">
        <v>0</v>
      </c>
      <c r="J39" s="130">
        <v>0</v>
      </c>
    </row>
    <row r="40" spans="1:10" outlineLevel="1" x14ac:dyDescent="0.2">
      <c r="A40" s="131"/>
      <c r="B40" s="107" t="s">
        <v>197</v>
      </c>
      <c r="C40" s="108">
        <v>-2.609602999999999</v>
      </c>
      <c r="D40" s="108">
        <v>-2.4309490000000009</v>
      </c>
      <c r="E40" s="108">
        <v>-2.2284949999999997</v>
      </c>
      <c r="F40" s="108">
        <v>-0.55312300000000003</v>
      </c>
      <c r="G40" s="108">
        <v>3.2932829999999997</v>
      </c>
      <c r="H40" s="108">
        <v>7.0604411689773883E-2</v>
      </c>
      <c r="I40" s="108">
        <v>8.2781454421216177E-2</v>
      </c>
      <c r="J40" s="108">
        <v>0.11956295332327194</v>
      </c>
    </row>
    <row r="41" spans="1:10" outlineLevel="1" x14ac:dyDescent="0.2">
      <c r="A41" s="131"/>
      <c r="B41" s="96" t="s">
        <v>301</v>
      </c>
      <c r="C41" s="95">
        <v>7.7529720000000015</v>
      </c>
      <c r="D41" s="95">
        <v>0.78620199999999674</v>
      </c>
      <c r="E41" s="95">
        <v>-0.56445800000000279</v>
      </c>
      <c r="F41" s="95">
        <v>-2.357491</v>
      </c>
      <c r="G41" s="95">
        <v>2.0242979999999999</v>
      </c>
      <c r="H41" s="95">
        <v>-9.2182093804731607E-2</v>
      </c>
      <c r="I41" s="95">
        <v>-1.3073585565677945</v>
      </c>
      <c r="J41" s="95">
        <v>2.0604436839755463E-2</v>
      </c>
    </row>
    <row r="42" spans="1:10" outlineLevel="1" x14ac:dyDescent="0.2">
      <c r="B42" s="104" t="s">
        <v>208</v>
      </c>
      <c r="C42" s="84"/>
      <c r="D42" s="84"/>
      <c r="E42" s="84"/>
      <c r="F42" s="84"/>
      <c r="G42" s="84"/>
      <c r="H42" s="84"/>
      <c r="I42" s="84"/>
      <c r="J42" s="84"/>
    </row>
    <row r="43" spans="1:10" outlineLevel="1" x14ac:dyDescent="0.2">
      <c r="B43" s="105" t="s">
        <v>213</v>
      </c>
      <c r="C43" s="128">
        <v>-1.8474897265799961</v>
      </c>
      <c r="D43" s="128">
        <v>-2.5732619999999988</v>
      </c>
      <c r="E43" s="128">
        <v>-3.5516034552500022</v>
      </c>
      <c r="F43" s="128">
        <v>-4.5359067043100048</v>
      </c>
      <c r="G43" s="128">
        <v>-0.68833331972117584</v>
      </c>
      <c r="H43" s="128">
        <v>-3.0964610000000001</v>
      </c>
      <c r="I43" s="128">
        <v>-2.2744610000000001</v>
      </c>
      <c r="J43" s="128">
        <v>-2.121461</v>
      </c>
    </row>
    <row r="44" spans="1:10" outlineLevel="1" x14ac:dyDescent="0.2">
      <c r="B44" s="107" t="s">
        <v>302</v>
      </c>
      <c r="C44" s="90">
        <v>-3.3453000000000004E-2</v>
      </c>
      <c r="D44" s="90">
        <v>0</v>
      </c>
      <c r="E44" s="90">
        <v>-0.120882</v>
      </c>
      <c r="F44" s="90">
        <v>-0.207035</v>
      </c>
      <c r="G44" s="90">
        <v>0</v>
      </c>
      <c r="H44" s="90">
        <v>0</v>
      </c>
      <c r="I44" s="90">
        <v>0</v>
      </c>
      <c r="J44" s="90">
        <v>0</v>
      </c>
    </row>
    <row r="45" spans="1:10" outlineLevel="1" x14ac:dyDescent="0.2">
      <c r="B45" s="107" t="s">
        <v>214</v>
      </c>
      <c r="C45" s="129">
        <v>1.1677382121000037</v>
      </c>
      <c r="D45" s="129">
        <v>0.40481000000000134</v>
      </c>
      <c r="E45" s="129">
        <v>0.68880054474999819</v>
      </c>
      <c r="F45" s="129">
        <v>1.3019468986429912</v>
      </c>
      <c r="G45" s="129">
        <v>3.2413370276941169</v>
      </c>
      <c r="H45" s="129">
        <v>0</v>
      </c>
      <c r="I45" s="129">
        <v>0</v>
      </c>
      <c r="J45" s="129">
        <v>0</v>
      </c>
    </row>
    <row r="46" spans="1:10" outlineLevel="1" x14ac:dyDescent="0.2">
      <c r="B46" s="107" t="s">
        <v>303</v>
      </c>
      <c r="C46" s="90">
        <v>-2.12377493868</v>
      </c>
      <c r="D46" s="90">
        <v>-2.0890719999999998</v>
      </c>
      <c r="E46" s="90">
        <v>-2.7385220000000001</v>
      </c>
      <c r="F46" s="90">
        <v>-4.2918186029529952</v>
      </c>
      <c r="G46" s="90">
        <v>-2.2406703474152927</v>
      </c>
      <c r="H46" s="90">
        <v>-2.3553820000000001</v>
      </c>
      <c r="I46" s="90">
        <v>-1.5673820000000001</v>
      </c>
      <c r="J46" s="90">
        <v>-1.463382</v>
      </c>
    </row>
    <row r="47" spans="1:10" outlineLevel="1" x14ac:dyDescent="0.2">
      <c r="B47" s="107" t="s">
        <v>304</v>
      </c>
      <c r="C47" s="90">
        <v>-0.85799999999999998</v>
      </c>
      <c r="D47" s="90">
        <v>-0.88900000000000001</v>
      </c>
      <c r="E47" s="90">
        <v>-1.381</v>
      </c>
      <c r="F47" s="90">
        <v>-1.339</v>
      </c>
      <c r="G47" s="90">
        <v>-1.6890000000000001</v>
      </c>
      <c r="H47" s="90">
        <v>-0.74107899999999993</v>
      </c>
      <c r="I47" s="90">
        <v>-0.7070789999999999</v>
      </c>
      <c r="J47" s="90">
        <v>-0.65807899999999997</v>
      </c>
    </row>
    <row r="48" spans="1:10" outlineLevel="1" x14ac:dyDescent="0.2">
      <c r="B48" s="105" t="s">
        <v>297</v>
      </c>
      <c r="C48" s="106">
        <v>3.4904507586599958</v>
      </c>
      <c r="D48" s="106">
        <v>3.572775999999998</v>
      </c>
      <c r="E48" s="106">
        <v>3.8057504316300017</v>
      </c>
      <c r="F48" s="106">
        <v>3.8666476443100022</v>
      </c>
      <c r="G48" s="106">
        <v>1.7094429029391978</v>
      </c>
      <c r="H48" s="106">
        <v>1.6364955259501943</v>
      </c>
      <c r="I48" s="106">
        <v>1.672675659004963</v>
      </c>
      <c r="J48" s="106">
        <v>1.5571480614894897</v>
      </c>
    </row>
    <row r="49" spans="2:10" outlineLevel="1" x14ac:dyDescent="0.2">
      <c r="B49" s="107" t="s">
        <v>192</v>
      </c>
      <c r="C49" s="90">
        <v>2.081</v>
      </c>
      <c r="D49" s="90">
        <v>1.95</v>
      </c>
      <c r="E49" s="90">
        <v>2.0009999999999999</v>
      </c>
      <c r="F49" s="90">
        <v>2.0840000000000001</v>
      </c>
      <c r="G49" s="90">
        <v>1.8620000000000001</v>
      </c>
      <c r="H49" s="90">
        <v>1.6364955259501943</v>
      </c>
      <c r="I49" s="90">
        <v>1.672675659004963</v>
      </c>
      <c r="J49" s="90">
        <v>1.5571480614894897</v>
      </c>
    </row>
    <row r="50" spans="2:10" outlineLevel="1" x14ac:dyDescent="0.2">
      <c r="B50" s="107" t="s">
        <v>305</v>
      </c>
      <c r="C50" s="90">
        <v>0</v>
      </c>
      <c r="D50" s="90">
        <v>8.0000000000000002E-3</v>
      </c>
      <c r="E50" s="90">
        <v>0</v>
      </c>
      <c r="F50" s="90">
        <v>0</v>
      </c>
      <c r="G50" s="90">
        <v>0</v>
      </c>
      <c r="H50" s="90">
        <v>0</v>
      </c>
      <c r="I50" s="90">
        <v>0</v>
      </c>
      <c r="J50" s="90">
        <v>0</v>
      </c>
    </row>
    <row r="51" spans="2:10" outlineLevel="1" x14ac:dyDescent="0.2">
      <c r="B51" s="107" t="s">
        <v>197</v>
      </c>
      <c r="C51" s="108">
        <v>1.4094507586599958</v>
      </c>
      <c r="D51" s="108">
        <v>1.614775999999998</v>
      </c>
      <c r="E51" s="108">
        <v>1.8047504316300018</v>
      </c>
      <c r="F51" s="108">
        <v>1.7826476443100019</v>
      </c>
      <c r="G51" s="108">
        <v>-0.15255709706080234</v>
      </c>
      <c r="H51" s="108">
        <v>0</v>
      </c>
      <c r="I51" s="108">
        <v>0</v>
      </c>
      <c r="J51" s="108">
        <v>0</v>
      </c>
    </row>
    <row r="52" spans="2:10" outlineLevel="1" x14ac:dyDescent="0.2">
      <c r="B52" s="105" t="s">
        <v>306</v>
      </c>
      <c r="C52" s="106">
        <v>5.0515967919999183E-2</v>
      </c>
      <c r="D52" s="106">
        <v>-0.10799399999999969</v>
      </c>
      <c r="E52" s="106">
        <v>-8.908097638000026E-2</v>
      </c>
      <c r="F52" s="106">
        <v>-9.0016939999999976E-2</v>
      </c>
      <c r="G52" s="106">
        <v>0.52314741678198062</v>
      </c>
      <c r="H52" s="106">
        <v>0</v>
      </c>
      <c r="I52" s="106">
        <v>0</v>
      </c>
      <c r="J52" s="106">
        <v>0</v>
      </c>
    </row>
    <row r="53" spans="2:10" outlineLevel="1" x14ac:dyDescent="0.2">
      <c r="B53" s="107" t="s">
        <v>307</v>
      </c>
      <c r="C53" s="90">
        <v>0</v>
      </c>
      <c r="D53" s="90">
        <v>0</v>
      </c>
      <c r="E53" s="90">
        <v>0</v>
      </c>
      <c r="F53" s="90">
        <v>0</v>
      </c>
      <c r="G53" s="90">
        <v>0</v>
      </c>
      <c r="H53" s="90">
        <v>0</v>
      </c>
      <c r="I53" s="90">
        <v>0</v>
      </c>
      <c r="J53" s="90">
        <v>0</v>
      </c>
    </row>
    <row r="54" spans="2:10" outlineLevel="1" x14ac:dyDescent="0.2">
      <c r="B54" s="107" t="s">
        <v>197</v>
      </c>
      <c r="C54" s="108">
        <v>5.0515967919999183E-2</v>
      </c>
      <c r="D54" s="108">
        <v>-0.10799399999999969</v>
      </c>
      <c r="E54" s="108">
        <v>-8.908097638000026E-2</v>
      </c>
      <c r="F54" s="108">
        <v>-9.0016939999999976E-2</v>
      </c>
      <c r="G54" s="108">
        <v>0.52314741678198062</v>
      </c>
      <c r="H54" s="108">
        <v>0</v>
      </c>
      <c r="I54" s="108">
        <v>0</v>
      </c>
      <c r="J54" s="108">
        <v>0</v>
      </c>
    </row>
    <row r="55" spans="2:10" outlineLevel="1" x14ac:dyDescent="0.2">
      <c r="B55" s="96" t="s">
        <v>308</v>
      </c>
      <c r="C55" s="95">
        <v>1.6934769999999988</v>
      </c>
      <c r="D55" s="95">
        <v>0.89151999999999942</v>
      </c>
      <c r="E55" s="95">
        <v>0.16506599999999924</v>
      </c>
      <c r="F55" s="95">
        <v>-0.7592760000000025</v>
      </c>
      <c r="G55" s="95">
        <v>1.5442570000000027</v>
      </c>
      <c r="H55" s="95">
        <v>-1.4599654740498058</v>
      </c>
      <c r="I55" s="95">
        <v>-0.60178534099503711</v>
      </c>
      <c r="J55" s="95">
        <v>-0.56431293851051034</v>
      </c>
    </row>
    <row r="56" spans="2:10" outlineLevel="1" x14ac:dyDescent="0.2">
      <c r="B56" s="104" t="s">
        <v>309</v>
      </c>
      <c r="C56" s="84"/>
      <c r="D56" s="84"/>
      <c r="E56" s="84"/>
      <c r="F56" s="84"/>
      <c r="G56" s="84"/>
      <c r="H56" s="84"/>
      <c r="I56" s="84"/>
      <c r="J56" s="84"/>
    </row>
    <row r="57" spans="2:10" outlineLevel="1" x14ac:dyDescent="0.2">
      <c r="B57" s="84" t="s">
        <v>225</v>
      </c>
      <c r="C57" s="90">
        <v>-0.18215300000000001</v>
      </c>
      <c r="D57" s="90">
        <v>-1.17344</v>
      </c>
      <c r="E57" s="90">
        <v>-0.67590099999999997</v>
      </c>
      <c r="F57" s="90">
        <v>5.0665000000000002E-2</v>
      </c>
      <c r="G57" s="90">
        <v>-6.0336000000000001E-2</v>
      </c>
      <c r="H57" s="90">
        <v>0.22448100000000001</v>
      </c>
      <c r="I57" s="90">
        <v>0.110819</v>
      </c>
      <c r="J57" s="90">
        <v>0.109733</v>
      </c>
    </row>
    <row r="58" spans="2:10" outlineLevel="1" x14ac:dyDescent="0.2">
      <c r="B58" s="84" t="s">
        <v>310</v>
      </c>
      <c r="C58" s="90">
        <v>0</v>
      </c>
      <c r="D58" s="90">
        <v>0</v>
      </c>
      <c r="E58" s="90">
        <v>0</v>
      </c>
      <c r="F58" s="90">
        <v>-0.91900000000000004</v>
      </c>
      <c r="G58" s="90">
        <v>0</v>
      </c>
      <c r="H58" s="90">
        <v>0</v>
      </c>
      <c r="I58" s="90">
        <v>0</v>
      </c>
      <c r="J58" s="90">
        <v>0</v>
      </c>
    </row>
    <row r="59" spans="2:10" outlineLevel="1" x14ac:dyDescent="0.2">
      <c r="B59" s="84" t="s">
        <v>162</v>
      </c>
      <c r="C59" s="90">
        <v>3.9641999999999997E-2</v>
      </c>
      <c r="D59" s="90">
        <v>7.7610000000149009E-3</v>
      </c>
      <c r="E59" s="90">
        <v>2.6962E-2</v>
      </c>
      <c r="F59" s="90">
        <v>3.5505000000000002E-2</v>
      </c>
      <c r="G59" s="90">
        <v>4.0769999999999999E-3</v>
      </c>
      <c r="H59" s="90">
        <v>1E-3</v>
      </c>
      <c r="I59" s="90">
        <v>0</v>
      </c>
      <c r="J59" s="90">
        <v>0</v>
      </c>
    </row>
    <row r="60" spans="2:10" outlineLevel="1" x14ac:dyDescent="0.2">
      <c r="B60" s="101" t="s">
        <v>311</v>
      </c>
      <c r="C60" s="102">
        <v>-0.142511</v>
      </c>
      <c r="D60" s="102">
        <v>-1.165678999999985</v>
      </c>
      <c r="E60" s="102">
        <v>-0.64893899999999993</v>
      </c>
      <c r="F60" s="102">
        <v>-0.83283000000000007</v>
      </c>
      <c r="G60" s="102">
        <v>-5.6259000000000003E-2</v>
      </c>
      <c r="H60" s="102">
        <v>0.22548100000000001</v>
      </c>
      <c r="I60" s="102">
        <v>0.110819</v>
      </c>
      <c r="J60" s="102">
        <v>0.109733</v>
      </c>
    </row>
    <row r="61" spans="2:10" outlineLevel="1" x14ac:dyDescent="0.2">
      <c r="B61" s="96" t="s">
        <v>312</v>
      </c>
      <c r="C61" s="95">
        <v>4.9132540000000002</v>
      </c>
      <c r="D61" s="95">
        <v>3.8181370000000108</v>
      </c>
      <c r="E61" s="95">
        <v>-6.5906660000000024</v>
      </c>
      <c r="F61" s="95">
        <v>10.321130999999999</v>
      </c>
      <c r="G61" s="95">
        <v>-1.080612999999998</v>
      </c>
      <c r="H61" s="95">
        <v>-11.982161</v>
      </c>
      <c r="I61" s="95">
        <v>-25.464290099999996</v>
      </c>
      <c r="J61" s="95">
        <v>-28.388647560000017</v>
      </c>
    </row>
    <row r="62" spans="2:10" outlineLevel="1" x14ac:dyDescent="0.2">
      <c r="B62" s="109" t="s">
        <v>46</v>
      </c>
      <c r="C62" s="84"/>
      <c r="D62" s="84"/>
      <c r="E62" s="84"/>
      <c r="F62" s="84"/>
      <c r="G62" s="84"/>
      <c r="H62" s="84"/>
      <c r="I62" s="84"/>
      <c r="J62" s="84"/>
    </row>
    <row r="63" spans="2:10" outlineLevel="1" x14ac:dyDescent="0.2">
      <c r="B63" s="92" t="s">
        <v>229</v>
      </c>
      <c r="C63" s="84"/>
      <c r="D63" s="84"/>
      <c r="E63" s="84"/>
      <c r="F63" s="84"/>
      <c r="G63" s="84"/>
      <c r="H63" s="84"/>
      <c r="I63" s="84"/>
      <c r="J63" s="84"/>
    </row>
    <row r="64" spans="2:10" outlineLevel="1" x14ac:dyDescent="0.2">
      <c r="B64" s="110" t="s">
        <v>230</v>
      </c>
      <c r="C64" s="90">
        <v>-2.2562621999999992</v>
      </c>
      <c r="D64" s="90">
        <v>-1.6416301600000025</v>
      </c>
      <c r="E64" s="90">
        <v>-1.7515820000000024</v>
      </c>
      <c r="F64" s="90">
        <v>-1.3448060000000002</v>
      </c>
      <c r="G64" s="90">
        <v>2.6349317003503483</v>
      </c>
      <c r="H64" s="90">
        <v>0</v>
      </c>
      <c r="I64" s="90">
        <v>0</v>
      </c>
      <c r="J64" s="90">
        <v>0</v>
      </c>
    </row>
    <row r="65" spans="2:10" outlineLevel="1" x14ac:dyDescent="0.2">
      <c r="B65" s="110" t="s">
        <v>231</v>
      </c>
      <c r="C65" s="100">
        <v>-0.111</v>
      </c>
      <c r="D65" s="100">
        <v>1E-3</v>
      </c>
      <c r="E65" s="100">
        <v>-1E-3</v>
      </c>
      <c r="F65" s="100">
        <v>-2E-3</v>
      </c>
      <c r="G65" s="100">
        <v>-1.056</v>
      </c>
      <c r="H65" s="100">
        <v>0</v>
      </c>
      <c r="I65" s="100">
        <v>0</v>
      </c>
      <c r="J65" s="100">
        <v>0</v>
      </c>
    </row>
    <row r="66" spans="2:10" outlineLevel="1" x14ac:dyDescent="0.2"/>
    <row r="67" spans="2:10" outlineLevel="1" x14ac:dyDescent="0.2">
      <c r="B67" s="132" t="s">
        <v>313</v>
      </c>
      <c r="C67" s="132"/>
      <c r="D67" s="132"/>
      <c r="E67" s="132"/>
      <c r="F67" s="133"/>
      <c r="G67" s="133"/>
      <c r="H67" s="133"/>
      <c r="I67" s="133"/>
      <c r="J67" s="133"/>
    </row>
    <row r="68" spans="2:10" outlineLevel="1" x14ac:dyDescent="0.2">
      <c r="B68" s="156" t="s">
        <v>314</v>
      </c>
      <c r="C68" s="157"/>
      <c r="D68" s="157"/>
      <c r="E68" s="157"/>
      <c r="F68" s="157"/>
      <c r="G68" s="157"/>
      <c r="H68" s="157"/>
      <c r="I68" s="157"/>
      <c r="J68" s="157"/>
    </row>
    <row r="69" spans="2:10" ht="26.25" customHeight="1" outlineLevel="1" x14ac:dyDescent="0.2">
      <c r="B69" s="156" t="s">
        <v>317</v>
      </c>
      <c r="C69" s="157"/>
      <c r="D69" s="157"/>
      <c r="E69" s="157"/>
      <c r="F69" s="157"/>
      <c r="G69" s="157"/>
      <c r="H69" s="157"/>
      <c r="I69" s="157"/>
      <c r="J69" s="157"/>
    </row>
    <row r="70" spans="2:10" ht="12.75" customHeight="1" x14ac:dyDescent="0.2"/>
    <row r="71" spans="2:10" ht="29.25" customHeight="1" x14ac:dyDescent="0.2"/>
    <row r="72" spans="2:10" x14ac:dyDescent="0.2">
      <c r="E72" s="122"/>
      <c r="F72" s="122"/>
      <c r="G72" s="122"/>
      <c r="H72" s="122"/>
      <c r="I72" s="122"/>
      <c r="J72" s="122"/>
    </row>
  </sheetData>
  <mergeCells count="5">
    <mergeCell ref="B1:C1"/>
    <mergeCell ref="B4:C4"/>
    <mergeCell ref="D1:E1"/>
    <mergeCell ref="B68:J68"/>
    <mergeCell ref="B69:J69"/>
  </mergeCells>
  <pageMargins left="0.70866141732283472" right="0.70866141732283472" top="0.74803149606299213" bottom="0.74803149606299213" header="0.31496062992125984" footer="0.31496062992125984"/>
  <pageSetup paperSize="9" scale="67" orientation="portrait" r:id="rId1"/>
  <headerFooter>
    <oddHeader>&amp;C&amp;"Calibri,"&amp;11UNCLASSIFIED&amp;""</oddHeader>
    <oddFooter>&amp;C&amp;"Calibri,"&amp;11UNCLASSIFIED&amp;""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zoomScaleNormal="100" workbookViewId="0">
      <selection activeCell="B33" sqref="B33:J33"/>
    </sheetView>
  </sheetViews>
  <sheetFormatPr defaultColWidth="9.33203125" defaultRowHeight="11.25" x14ac:dyDescent="0.2"/>
  <cols>
    <col min="1" max="1" width="9.33203125" style="63"/>
    <col min="2" max="2" width="47.33203125" style="63" customWidth="1"/>
    <col min="3" max="3" width="10.83203125" style="63" customWidth="1"/>
    <col min="4" max="16384" width="9.33203125" style="63"/>
  </cols>
  <sheetData>
    <row r="1" spans="2:11" ht="20.100000000000001" customHeight="1" x14ac:dyDescent="0.2">
      <c r="B1" s="62" t="s">
        <v>400</v>
      </c>
      <c r="C1" s="62"/>
    </row>
    <row r="2" spans="2:11" ht="5.0999999999999996" customHeight="1" thickBot="1" x14ac:dyDescent="0.25">
      <c r="B2" s="64"/>
      <c r="C2" s="64"/>
    </row>
    <row r="3" spans="2:11" x14ac:dyDescent="0.2">
      <c r="B3" s="65"/>
      <c r="C3" s="66"/>
      <c r="D3" s="66"/>
      <c r="E3" s="66"/>
      <c r="I3" s="140" t="s">
        <v>1</v>
      </c>
    </row>
    <row r="4" spans="2:11" ht="11.25" customHeight="1" x14ac:dyDescent="0.2">
      <c r="B4" s="67"/>
      <c r="C4" s="67"/>
      <c r="D4" s="67"/>
      <c r="E4" s="67"/>
      <c r="F4" s="68"/>
      <c r="G4" s="68"/>
      <c r="H4" s="68"/>
      <c r="I4" s="68"/>
      <c r="J4" s="68"/>
    </row>
    <row r="5" spans="2:11" x14ac:dyDescent="0.2">
      <c r="B5" s="67"/>
      <c r="C5" s="68" t="s">
        <v>3</v>
      </c>
      <c r="D5" s="68" t="s">
        <v>4</v>
      </c>
      <c r="E5" s="68" t="s">
        <v>5</v>
      </c>
      <c r="F5" s="68" t="s">
        <v>6</v>
      </c>
      <c r="G5" s="68" t="s">
        <v>7</v>
      </c>
      <c r="H5" s="68" t="s">
        <v>8</v>
      </c>
      <c r="I5" s="68" t="s">
        <v>9</v>
      </c>
      <c r="J5" s="68" t="s">
        <v>10</v>
      </c>
    </row>
    <row r="6" spans="2:11" x14ac:dyDescent="0.2">
      <c r="B6" s="67"/>
      <c r="C6" s="69" t="s">
        <v>11</v>
      </c>
      <c r="D6" s="69" t="s">
        <v>11</v>
      </c>
      <c r="E6" s="69" t="s">
        <v>11</v>
      </c>
      <c r="F6" s="69" t="s">
        <v>11</v>
      </c>
      <c r="G6" s="69" t="s">
        <v>12</v>
      </c>
      <c r="H6" s="69" t="s">
        <v>12</v>
      </c>
      <c r="I6" s="69" t="s">
        <v>12</v>
      </c>
      <c r="J6" s="69" t="s">
        <v>12</v>
      </c>
    </row>
    <row r="7" spans="2:11" ht="12.75" customHeight="1" x14ac:dyDescent="0.2">
      <c r="B7" s="70" t="s">
        <v>127</v>
      </c>
      <c r="C7" s="71"/>
      <c r="D7" s="71"/>
      <c r="E7" s="71"/>
      <c r="F7" s="71"/>
      <c r="G7" s="71"/>
      <c r="H7" s="71"/>
      <c r="I7" s="71"/>
      <c r="J7" s="71"/>
    </row>
    <row r="8" spans="2:11" ht="11.25" customHeight="1" x14ac:dyDescent="0.2">
      <c r="B8" s="72" t="s">
        <v>143</v>
      </c>
      <c r="C8" s="73">
        <v>260024</v>
      </c>
      <c r="D8" s="73">
        <v>269416</v>
      </c>
      <c r="E8" s="73">
        <v>275462</v>
      </c>
      <c r="F8" s="73">
        <v>274117</v>
      </c>
      <c r="G8" s="73">
        <v>280790</v>
      </c>
      <c r="H8" s="73">
        <v>283618</v>
      </c>
      <c r="I8" s="73">
        <v>288545</v>
      </c>
      <c r="J8" s="73">
        <v>294529</v>
      </c>
    </row>
    <row r="9" spans="2:11" ht="11.25" customHeight="1" x14ac:dyDescent="0.2">
      <c r="B9" s="74" t="s">
        <v>144</v>
      </c>
      <c r="C9" s="73">
        <v>233881</v>
      </c>
      <c r="D9" s="73">
        <v>241317</v>
      </c>
      <c r="E9" s="73">
        <v>221536</v>
      </c>
      <c r="F9" s="73">
        <v>370985</v>
      </c>
      <c r="G9" s="73">
        <v>259014</v>
      </c>
      <c r="H9" s="73">
        <v>330083</v>
      </c>
      <c r="I9" s="73">
        <v>331596</v>
      </c>
      <c r="J9" s="73">
        <v>342546</v>
      </c>
    </row>
    <row r="10" spans="2:11" ht="11.25" customHeight="1" x14ac:dyDescent="0.2">
      <c r="B10" s="74" t="s">
        <v>129</v>
      </c>
      <c r="C10" s="73">
        <v>621</v>
      </c>
      <c r="D10" s="73">
        <v>632</v>
      </c>
      <c r="E10" s="73">
        <v>661</v>
      </c>
      <c r="F10" s="73">
        <v>651</v>
      </c>
      <c r="G10" s="73">
        <v>585</v>
      </c>
      <c r="H10" s="73">
        <v>585</v>
      </c>
      <c r="I10" s="73">
        <v>585</v>
      </c>
      <c r="J10" s="73">
        <v>585</v>
      </c>
    </row>
    <row r="11" spans="2:11" ht="11.25" customHeight="1" x14ac:dyDescent="0.2">
      <c r="B11" s="74" t="s">
        <v>28</v>
      </c>
      <c r="C11" s="73">
        <v>11528.862000000001</v>
      </c>
      <c r="D11" s="73">
        <v>11878.800999999999</v>
      </c>
      <c r="E11" s="73">
        <v>11657.981</v>
      </c>
      <c r="F11" s="73">
        <v>11252.659000000001</v>
      </c>
      <c r="G11" s="73">
        <v>9160.027</v>
      </c>
      <c r="H11" s="73">
        <v>12225.632</v>
      </c>
      <c r="I11" s="73">
        <v>13267.278</v>
      </c>
      <c r="J11" s="73">
        <v>13368.157999999999</v>
      </c>
    </row>
    <row r="12" spans="2:11" ht="11.25" customHeight="1" x14ac:dyDescent="0.2">
      <c r="B12" s="74" t="s">
        <v>130</v>
      </c>
      <c r="C12" s="75">
        <v>48982</v>
      </c>
      <c r="D12" s="75">
        <v>48796</v>
      </c>
      <c r="E12" s="75">
        <v>45369</v>
      </c>
      <c r="F12" s="75">
        <v>45125</v>
      </c>
      <c r="G12" s="75">
        <v>48380</v>
      </c>
      <c r="H12" s="75">
        <v>55779</v>
      </c>
      <c r="I12" s="75">
        <v>52281</v>
      </c>
      <c r="J12" s="75">
        <v>52193</v>
      </c>
    </row>
    <row r="13" spans="2:11" ht="11.25" customHeight="1" x14ac:dyDescent="0.2">
      <c r="B13" s="74" t="s">
        <v>145</v>
      </c>
      <c r="C13" s="73">
        <v>-974.86199999996461</v>
      </c>
      <c r="D13" s="73">
        <v>-13461.800999999978</v>
      </c>
      <c r="E13" s="73">
        <v>16122.018999999971</v>
      </c>
      <c r="F13" s="73">
        <v>-127759.65899999999</v>
      </c>
      <c r="G13" s="73">
        <v>-8762.0270000000019</v>
      </c>
      <c r="H13" s="73">
        <v>-62718.631999999983</v>
      </c>
      <c r="I13" s="73">
        <v>-55174.278000000049</v>
      </c>
      <c r="J13" s="73">
        <v>-60621.158000000054</v>
      </c>
    </row>
    <row r="14" spans="2:11" x14ac:dyDescent="0.2">
      <c r="B14" s="76" t="s">
        <v>132</v>
      </c>
      <c r="C14" s="77">
        <v>554062</v>
      </c>
      <c r="D14" s="77">
        <v>558578</v>
      </c>
      <c r="E14" s="77">
        <v>570808</v>
      </c>
      <c r="F14" s="77">
        <v>574371</v>
      </c>
      <c r="G14" s="77">
        <v>589167</v>
      </c>
      <c r="H14" s="77">
        <v>619572</v>
      </c>
      <c r="I14" s="77">
        <v>631100</v>
      </c>
      <c r="J14" s="77">
        <v>642600</v>
      </c>
      <c r="K14" s="78"/>
    </row>
    <row r="15" spans="2:11" ht="12.75" customHeight="1" x14ac:dyDescent="0.2">
      <c r="B15" s="79" t="s">
        <v>133</v>
      </c>
      <c r="C15" s="80"/>
      <c r="D15" s="80"/>
      <c r="E15" s="80"/>
      <c r="F15" s="80"/>
      <c r="G15" s="80"/>
      <c r="H15" s="80"/>
      <c r="I15" s="80"/>
      <c r="J15" s="80"/>
    </row>
    <row r="16" spans="2:11" ht="11.25" customHeight="1" x14ac:dyDescent="0.2">
      <c r="B16" s="72" t="s">
        <v>134</v>
      </c>
      <c r="C16" s="73">
        <v>95880</v>
      </c>
      <c r="D16" s="73">
        <v>88940</v>
      </c>
      <c r="E16" s="73">
        <v>86393</v>
      </c>
      <c r="F16" s="73">
        <v>81123</v>
      </c>
      <c r="G16" s="73">
        <v>74749</v>
      </c>
      <c r="H16" s="73">
        <v>75437</v>
      </c>
      <c r="I16" s="73">
        <v>74372</v>
      </c>
      <c r="J16" s="73">
        <v>73060</v>
      </c>
    </row>
    <row r="17" spans="2:11" ht="11.25" customHeight="1" x14ac:dyDescent="0.2">
      <c r="B17" s="74" t="s">
        <v>135</v>
      </c>
      <c r="C17" s="73">
        <v>30255</v>
      </c>
      <c r="D17" s="73">
        <v>36685</v>
      </c>
      <c r="E17" s="73">
        <v>37641</v>
      </c>
      <c r="F17" s="73">
        <v>37865</v>
      </c>
      <c r="G17" s="73">
        <v>37187</v>
      </c>
      <c r="H17" s="73">
        <v>38504</v>
      </c>
      <c r="I17" s="73">
        <v>37915</v>
      </c>
      <c r="J17" s="73">
        <v>38435</v>
      </c>
    </row>
    <row r="18" spans="2:11" ht="11.25" customHeight="1" x14ac:dyDescent="0.2">
      <c r="B18" s="74" t="s">
        <v>136</v>
      </c>
      <c r="C18" s="73">
        <v>2263</v>
      </c>
      <c r="D18" s="73">
        <v>2435</v>
      </c>
      <c r="E18" s="73">
        <v>2650</v>
      </c>
      <c r="F18" s="73">
        <v>2789</v>
      </c>
      <c r="G18" s="73">
        <v>2769</v>
      </c>
      <c r="H18" s="73">
        <v>2666</v>
      </c>
      <c r="I18" s="73">
        <v>2800</v>
      </c>
      <c r="J18" s="73">
        <v>2800</v>
      </c>
    </row>
    <row r="19" spans="2:11" ht="11.25" customHeight="1" x14ac:dyDescent="0.2">
      <c r="B19" s="74" t="s">
        <v>137</v>
      </c>
      <c r="C19" s="16" t="s">
        <v>315</v>
      </c>
      <c r="D19" s="16" t="s">
        <v>315</v>
      </c>
      <c r="E19" s="16" t="s">
        <v>315</v>
      </c>
      <c r="F19" s="73">
        <v>956</v>
      </c>
      <c r="G19" s="73">
        <v>977</v>
      </c>
      <c r="H19" s="73">
        <v>1059</v>
      </c>
      <c r="I19" s="73">
        <v>1039</v>
      </c>
      <c r="J19" s="73">
        <v>1077</v>
      </c>
    </row>
    <row r="20" spans="2:11" ht="11.25" customHeight="1" x14ac:dyDescent="0.2">
      <c r="B20" s="74" t="s">
        <v>138</v>
      </c>
      <c r="C20" s="73">
        <v>26507</v>
      </c>
      <c r="D20" s="73">
        <v>26906</v>
      </c>
      <c r="E20" s="73">
        <v>28808</v>
      </c>
      <c r="F20" s="73">
        <v>33567</v>
      </c>
      <c r="G20" s="73">
        <v>38061</v>
      </c>
      <c r="H20" s="73">
        <v>38656</v>
      </c>
      <c r="I20" s="73">
        <v>38798</v>
      </c>
      <c r="J20" s="73">
        <v>38015</v>
      </c>
    </row>
    <row r="21" spans="2:11" ht="11.25" customHeight="1" x14ac:dyDescent="0.2">
      <c r="B21" s="74" t="s">
        <v>131</v>
      </c>
      <c r="C21" s="73">
        <v>16996</v>
      </c>
      <c r="D21" s="73">
        <v>17536</v>
      </c>
      <c r="E21" s="73">
        <v>17678</v>
      </c>
      <c r="F21" s="73">
        <v>17164</v>
      </c>
      <c r="G21" s="73">
        <v>19935</v>
      </c>
      <c r="H21" s="73">
        <v>18381</v>
      </c>
      <c r="I21" s="73">
        <v>21158</v>
      </c>
      <c r="J21" s="73">
        <v>21558</v>
      </c>
    </row>
    <row r="22" spans="2:11" x14ac:dyDescent="0.2">
      <c r="B22" s="76" t="s">
        <v>139</v>
      </c>
      <c r="C22" s="77">
        <v>171901</v>
      </c>
      <c r="D22" s="77">
        <v>172502</v>
      </c>
      <c r="E22" s="77">
        <v>173170</v>
      </c>
      <c r="F22" s="77">
        <v>173464</v>
      </c>
      <c r="G22" s="77">
        <v>173678</v>
      </c>
      <c r="H22" s="77">
        <v>174703</v>
      </c>
      <c r="I22" s="77">
        <v>176082</v>
      </c>
      <c r="J22" s="77">
        <v>174945</v>
      </c>
      <c r="K22" s="78"/>
    </row>
    <row r="23" spans="2:11" ht="12.75" customHeight="1" x14ac:dyDescent="0.2">
      <c r="B23" s="79" t="s">
        <v>140</v>
      </c>
      <c r="C23" s="80"/>
      <c r="D23" s="80"/>
      <c r="E23" s="80"/>
      <c r="F23" s="80"/>
      <c r="G23" s="80"/>
      <c r="H23" s="80"/>
      <c r="I23" s="80"/>
      <c r="J23" s="80"/>
    </row>
    <row r="24" spans="2:11" ht="11.25" customHeight="1" x14ac:dyDescent="0.2">
      <c r="B24" s="72" t="s">
        <v>128</v>
      </c>
      <c r="C24" s="73">
        <v>124</v>
      </c>
      <c r="D24" s="73">
        <v>-252</v>
      </c>
      <c r="E24" s="73">
        <v>-816</v>
      </c>
      <c r="F24" s="73">
        <v>36</v>
      </c>
      <c r="G24" s="73">
        <v>-114</v>
      </c>
      <c r="H24" s="73">
        <v>274</v>
      </c>
      <c r="I24" s="73">
        <v>98</v>
      </c>
      <c r="J24" s="73">
        <v>118</v>
      </c>
    </row>
    <row r="25" spans="2:11" ht="11.25" customHeight="1" x14ac:dyDescent="0.2">
      <c r="B25" s="74" t="s">
        <v>146</v>
      </c>
      <c r="C25" s="73">
        <v>-457</v>
      </c>
      <c r="D25" s="73">
        <v>-992</v>
      </c>
      <c r="E25" s="73">
        <v>150</v>
      </c>
      <c r="F25" s="73">
        <v>-244</v>
      </c>
      <c r="G25" s="73">
        <v>-83</v>
      </c>
      <c r="H25" s="73">
        <v>-131</v>
      </c>
      <c r="I25" s="73">
        <v>-55</v>
      </c>
      <c r="J25" s="73">
        <v>-55</v>
      </c>
    </row>
    <row r="26" spans="2:11" ht="11.25" customHeight="1" x14ac:dyDescent="0.2">
      <c r="B26" s="74" t="s">
        <v>40</v>
      </c>
      <c r="C26" s="73">
        <v>14709.306</v>
      </c>
      <c r="D26" s="73">
        <v>15926.098</v>
      </c>
      <c r="E26" s="73">
        <v>17512.407999999999</v>
      </c>
      <c r="F26" s="73">
        <v>14161.128000000001</v>
      </c>
      <c r="G26" s="73">
        <v>16976.534</v>
      </c>
      <c r="H26" s="73">
        <v>18174.734</v>
      </c>
      <c r="I26" s="73">
        <v>18950.001</v>
      </c>
      <c r="J26" s="73">
        <v>18020.073</v>
      </c>
    </row>
    <row r="27" spans="2:11" ht="11.25" customHeight="1" x14ac:dyDescent="0.2">
      <c r="B27" s="74" t="s">
        <v>131</v>
      </c>
      <c r="C27" s="73">
        <v>3671.6939999999995</v>
      </c>
      <c r="D27" s="73">
        <v>3660.902</v>
      </c>
      <c r="E27" s="73">
        <v>3519.5920000000006</v>
      </c>
      <c r="F27" s="73">
        <v>3795.8719999999994</v>
      </c>
      <c r="G27" s="73">
        <v>4070.4660000000003</v>
      </c>
      <c r="H27" s="73">
        <v>4108.2659999999996</v>
      </c>
      <c r="I27" s="73">
        <v>4214.9989999999998</v>
      </c>
      <c r="J27" s="73">
        <v>4323.9269999999997</v>
      </c>
    </row>
    <row r="28" spans="2:11" x14ac:dyDescent="0.2">
      <c r="B28" s="76" t="s">
        <v>141</v>
      </c>
      <c r="C28" s="77">
        <v>18048</v>
      </c>
      <c r="D28" s="77">
        <v>18343</v>
      </c>
      <c r="E28" s="77">
        <v>20366</v>
      </c>
      <c r="F28" s="77">
        <v>17749</v>
      </c>
      <c r="G28" s="77">
        <v>20850</v>
      </c>
      <c r="H28" s="77">
        <v>22426</v>
      </c>
      <c r="I28" s="77">
        <v>23208</v>
      </c>
      <c r="J28" s="77">
        <v>22407</v>
      </c>
      <c r="K28" s="78"/>
    </row>
    <row r="29" spans="2:11" ht="12" x14ac:dyDescent="0.2">
      <c r="B29" s="76" t="s">
        <v>401</v>
      </c>
      <c r="C29" s="77">
        <v>-12018</v>
      </c>
      <c r="D29" s="77">
        <v>-12537</v>
      </c>
      <c r="E29" s="77">
        <v>-12356</v>
      </c>
      <c r="F29" s="77">
        <v>-11668</v>
      </c>
      <c r="G29" s="77">
        <v>-13119</v>
      </c>
      <c r="H29" s="77">
        <v>-14290</v>
      </c>
      <c r="I29" s="77">
        <v>-13224</v>
      </c>
      <c r="J29" s="77">
        <v>-12045</v>
      </c>
      <c r="K29" s="78"/>
    </row>
    <row r="30" spans="2:11" ht="12" thickBot="1" x14ac:dyDescent="0.25">
      <c r="B30" s="81" t="s">
        <v>142</v>
      </c>
      <c r="C30" s="82">
        <v>731993</v>
      </c>
      <c r="D30" s="82">
        <v>736886</v>
      </c>
      <c r="E30" s="82">
        <v>751988</v>
      </c>
      <c r="F30" s="82">
        <v>753916</v>
      </c>
      <c r="G30" s="82">
        <v>770576</v>
      </c>
      <c r="H30" s="82">
        <v>802411</v>
      </c>
      <c r="I30" s="82">
        <v>817166</v>
      </c>
      <c r="J30" s="82">
        <v>827907</v>
      </c>
      <c r="K30" s="78"/>
    </row>
    <row r="31" spans="2:11" ht="5.0999999999999996" customHeight="1" x14ac:dyDescent="0.2"/>
    <row r="32" spans="2:11" ht="11.25" customHeight="1" x14ac:dyDescent="0.2"/>
    <row r="33" spans="2:10" ht="11.25" customHeight="1" x14ac:dyDescent="0.2">
      <c r="B33" s="158" t="s">
        <v>147</v>
      </c>
      <c r="C33" s="146"/>
      <c r="D33" s="146"/>
      <c r="E33" s="146"/>
      <c r="F33" s="146"/>
      <c r="G33" s="146"/>
      <c r="H33" s="146"/>
      <c r="I33" s="146"/>
      <c r="J33" s="146"/>
    </row>
    <row r="34" spans="2:10" ht="11.25" customHeight="1" x14ac:dyDescent="0.2">
      <c r="B34" s="158" t="s">
        <v>148</v>
      </c>
      <c r="C34" s="146"/>
      <c r="D34" s="146"/>
      <c r="E34" s="146"/>
      <c r="F34" s="146"/>
      <c r="G34" s="146"/>
      <c r="H34" s="146"/>
      <c r="I34" s="146"/>
      <c r="J34" s="146"/>
    </row>
    <row r="35" spans="2:10" ht="11.25" customHeight="1" x14ac:dyDescent="0.2">
      <c r="B35" s="158" t="s">
        <v>149</v>
      </c>
      <c r="C35" s="146"/>
      <c r="D35" s="146"/>
      <c r="E35" s="146"/>
      <c r="F35" s="146"/>
      <c r="G35" s="146"/>
      <c r="H35" s="146"/>
      <c r="I35" s="146"/>
      <c r="J35" s="146"/>
    </row>
  </sheetData>
  <mergeCells count="3">
    <mergeCell ref="B33:J33"/>
    <mergeCell ref="B34:J34"/>
    <mergeCell ref="B35:J35"/>
  </mergeCells>
  <conditionalFormatting sqref="C19">
    <cfRule type="cellIs" dxfId="2" priority="3" operator="equal">
      <formula>0</formula>
    </cfRule>
  </conditionalFormatting>
  <conditionalFormatting sqref="D19">
    <cfRule type="cellIs" dxfId="1" priority="2" operator="equal">
      <formula>0</formula>
    </cfRule>
  </conditionalFormatting>
  <conditionalFormatting sqref="E19">
    <cfRule type="cellIs" dxfId="0" priority="1" operator="equal">
      <formula>0</formula>
    </cfRule>
  </conditionalFormatting>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60" sqref="A1:I60"/>
    </sheetView>
  </sheetViews>
  <sheetFormatPr defaultRowHeight="11.25" x14ac:dyDescent="0.2"/>
  <cols>
    <col min="1" max="1" width="66" bestFit="1" customWidth="1"/>
    <col min="2" max="2" width="10.1640625" bestFit="1" customWidth="1"/>
    <col min="4" max="4" width="10.1640625" bestFit="1" customWidth="1"/>
    <col min="6" max="6" width="10.1640625" bestFit="1" customWidth="1"/>
    <col min="11" max="11" width="11.5" bestFit="1" customWidth="1"/>
  </cols>
  <sheetData>
    <row r="1" spans="1:9" ht="16.5" x14ac:dyDescent="0.2">
      <c r="A1" s="1" t="s">
        <v>336</v>
      </c>
      <c r="B1" s="1"/>
      <c r="C1" s="1"/>
      <c r="D1" s="1"/>
      <c r="E1" s="1"/>
    </row>
    <row r="2" spans="1:9" ht="16.5" thickBot="1" x14ac:dyDescent="0.25">
      <c r="A2" s="2" t="s">
        <v>0</v>
      </c>
      <c r="B2" s="3"/>
      <c r="C2" s="4"/>
      <c r="D2" s="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ht="17.100000000000001" customHeight="1" x14ac:dyDescent="0.2">
      <c r="A6" s="11" t="s">
        <v>13</v>
      </c>
      <c r="B6" s="12"/>
      <c r="C6" s="12"/>
      <c r="D6" s="12"/>
      <c r="E6" s="12"/>
    </row>
    <row r="7" spans="1:9" ht="17.100000000000001" customHeight="1" x14ac:dyDescent="0.2">
      <c r="A7" s="13" t="s">
        <v>14</v>
      </c>
      <c r="B7" s="14"/>
      <c r="C7" s="14"/>
      <c r="D7" s="14"/>
      <c r="E7" s="14"/>
    </row>
    <row r="8" spans="1:9" ht="17.100000000000001" customHeight="1" x14ac:dyDescent="0.2">
      <c r="A8" s="15" t="s">
        <v>15</v>
      </c>
      <c r="B8" s="16">
        <v>328001</v>
      </c>
      <c r="C8" s="16">
        <v>321326</v>
      </c>
      <c r="D8" s="16">
        <v>316143</v>
      </c>
      <c r="E8" s="16">
        <v>312797</v>
      </c>
      <c r="F8" s="16">
        <v>303559</v>
      </c>
      <c r="G8" s="16">
        <v>300600</v>
      </c>
      <c r="H8" s="16">
        <v>297700</v>
      </c>
      <c r="I8" s="16">
        <v>293900</v>
      </c>
    </row>
    <row r="9" spans="1:9" ht="17.100000000000001" customHeight="1" x14ac:dyDescent="0.2">
      <c r="A9" s="15" t="s">
        <v>16</v>
      </c>
      <c r="B9" s="16">
        <v>22778</v>
      </c>
      <c r="C9" s="16">
        <v>23235</v>
      </c>
      <c r="D9" s="16">
        <v>17631</v>
      </c>
      <c r="E9" s="16">
        <v>19117</v>
      </c>
      <c r="F9" s="16">
        <v>25052</v>
      </c>
      <c r="G9" s="16">
        <v>21600</v>
      </c>
      <c r="H9" s="16">
        <v>22100</v>
      </c>
      <c r="I9" s="16">
        <v>22200</v>
      </c>
    </row>
    <row r="10" spans="1:9" ht="17.100000000000001" customHeight="1" x14ac:dyDescent="0.2">
      <c r="A10" s="18" t="s">
        <v>17</v>
      </c>
      <c r="B10" s="19">
        <v>350779</v>
      </c>
      <c r="C10" s="19">
        <v>344561</v>
      </c>
      <c r="D10" s="19">
        <v>333775</v>
      </c>
      <c r="E10" s="19">
        <v>331914</v>
      </c>
      <c r="F10" s="19">
        <v>328610</v>
      </c>
      <c r="G10" s="19">
        <v>322300</v>
      </c>
      <c r="H10" s="19">
        <v>319800</v>
      </c>
      <c r="I10" s="19">
        <v>316100</v>
      </c>
    </row>
    <row r="11" spans="1:9" ht="17.100000000000001" customHeight="1" x14ac:dyDescent="0.2">
      <c r="A11" s="13" t="s">
        <v>18</v>
      </c>
      <c r="B11" s="14"/>
      <c r="C11" s="14"/>
      <c r="D11" s="14"/>
      <c r="E11" s="14"/>
      <c r="F11" s="14"/>
      <c r="G11" s="14"/>
      <c r="H11" s="14"/>
      <c r="I11" s="14"/>
    </row>
    <row r="12" spans="1:9" ht="17.100000000000001" customHeight="1" x14ac:dyDescent="0.2">
      <c r="A12" s="15" t="s">
        <v>19</v>
      </c>
      <c r="B12" s="16">
        <v>193932</v>
      </c>
      <c r="C12" s="16">
        <v>187149</v>
      </c>
      <c r="D12" s="16">
        <v>189151</v>
      </c>
      <c r="E12" s="16">
        <v>191330</v>
      </c>
      <c r="F12" s="16">
        <v>189297</v>
      </c>
      <c r="G12" s="16">
        <v>190722</v>
      </c>
      <c r="H12" s="16">
        <v>187748</v>
      </c>
      <c r="I12" s="16">
        <v>187927</v>
      </c>
    </row>
    <row r="13" spans="1:9" ht="17.100000000000001" customHeight="1" x14ac:dyDescent="0.2">
      <c r="A13" s="20" t="s">
        <v>105</v>
      </c>
      <c r="B13" s="16">
        <v>31523</v>
      </c>
      <c r="C13" s="16">
        <v>30629</v>
      </c>
      <c r="D13" s="16">
        <v>29974</v>
      </c>
      <c r="E13" s="16">
        <v>29050</v>
      </c>
      <c r="F13" s="16">
        <v>27393</v>
      </c>
      <c r="G13" s="16">
        <v>26332</v>
      </c>
      <c r="H13" s="16">
        <v>25662</v>
      </c>
      <c r="I13" s="16">
        <v>24941</v>
      </c>
    </row>
    <row r="14" spans="1:9" ht="17.100000000000001" customHeight="1" x14ac:dyDescent="0.2">
      <c r="A14" s="20" t="s">
        <v>412</v>
      </c>
      <c r="B14" s="16">
        <v>5252</v>
      </c>
      <c r="C14" s="16">
        <v>5669</v>
      </c>
      <c r="D14" s="16">
        <v>9864</v>
      </c>
      <c r="E14" s="16">
        <v>11638</v>
      </c>
      <c r="F14" s="16">
        <v>8554</v>
      </c>
      <c r="G14" s="16">
        <v>23972</v>
      </c>
      <c r="H14" s="16">
        <v>21038</v>
      </c>
      <c r="I14" s="16">
        <v>20924</v>
      </c>
    </row>
    <row r="15" spans="1:9" ht="17.100000000000001" customHeight="1" x14ac:dyDescent="0.2">
      <c r="A15" s="15" t="s">
        <v>21</v>
      </c>
      <c r="B15" s="16">
        <v>770</v>
      </c>
      <c r="C15" s="16">
        <v>1260</v>
      </c>
      <c r="D15" s="16">
        <v>1479</v>
      </c>
      <c r="E15" s="16">
        <v>922</v>
      </c>
      <c r="F15" s="16">
        <v>1274</v>
      </c>
      <c r="G15" s="16">
        <v>1127</v>
      </c>
      <c r="H15" s="16">
        <v>1017</v>
      </c>
      <c r="I15" s="16">
        <v>1001</v>
      </c>
    </row>
    <row r="16" spans="1:9" ht="17.100000000000001" customHeight="1" x14ac:dyDescent="0.2">
      <c r="A16" s="15" t="s">
        <v>322</v>
      </c>
      <c r="B16" s="16">
        <v>3465</v>
      </c>
      <c r="C16" s="16">
        <v>3339</v>
      </c>
      <c r="D16" s="16">
        <v>3628</v>
      </c>
      <c r="E16" s="16">
        <v>3601</v>
      </c>
      <c r="F16" s="16">
        <v>3669</v>
      </c>
      <c r="G16" s="16">
        <v>3751</v>
      </c>
      <c r="H16" s="16">
        <v>3547</v>
      </c>
      <c r="I16" s="16">
        <v>3435</v>
      </c>
    </row>
    <row r="17" spans="1:9" ht="17.100000000000001" customHeight="1" x14ac:dyDescent="0.2">
      <c r="A17" s="15" t="s">
        <v>22</v>
      </c>
      <c r="B17" s="16">
        <v>-809</v>
      </c>
      <c r="C17" s="16">
        <v>-1142</v>
      </c>
      <c r="D17" s="16">
        <v>-1622</v>
      </c>
      <c r="E17" s="16">
        <v>-1716</v>
      </c>
      <c r="F17" s="16">
        <v>-1968</v>
      </c>
      <c r="G17" s="16">
        <v>-3006</v>
      </c>
      <c r="H17" s="16">
        <v>-3762</v>
      </c>
      <c r="I17" s="16">
        <v>-5109</v>
      </c>
    </row>
    <row r="18" spans="1:9" ht="17.100000000000001" customHeight="1" x14ac:dyDescent="0.2">
      <c r="A18" s="15" t="s">
        <v>23</v>
      </c>
      <c r="B18" s="16">
        <v>56428</v>
      </c>
      <c r="C18" s="16">
        <v>45733</v>
      </c>
      <c r="D18" s="16">
        <v>63276</v>
      </c>
      <c r="E18" s="16">
        <v>189611</v>
      </c>
      <c r="F18" s="16">
        <v>63820</v>
      </c>
      <c r="G18" s="16">
        <v>69932</v>
      </c>
      <c r="H18" s="16">
        <v>62191</v>
      </c>
      <c r="I18" s="16">
        <v>63707</v>
      </c>
    </row>
    <row r="19" spans="1:9" ht="17.100000000000001" customHeight="1" x14ac:dyDescent="0.2">
      <c r="A19" s="15" t="s">
        <v>24</v>
      </c>
      <c r="B19" s="16">
        <v>-19473</v>
      </c>
      <c r="C19" s="16">
        <v>8733</v>
      </c>
      <c r="D19" s="16">
        <v>-49981</v>
      </c>
      <c r="E19" s="16">
        <v>-12742</v>
      </c>
      <c r="F19" s="16">
        <v>-24832</v>
      </c>
      <c r="G19" s="16">
        <v>-181</v>
      </c>
      <c r="H19" s="16">
        <v>-81</v>
      </c>
      <c r="I19" s="16">
        <v>-80</v>
      </c>
    </row>
    <row r="20" spans="1:9" ht="17.100000000000001" customHeight="1" x14ac:dyDescent="0.2">
      <c r="A20" s="15" t="s">
        <v>25</v>
      </c>
      <c r="B20" s="16">
        <v>4385</v>
      </c>
      <c r="C20" s="16">
        <v>13734</v>
      </c>
      <c r="D20" s="16">
        <v>15391</v>
      </c>
      <c r="E20" s="16">
        <v>14512</v>
      </c>
      <c r="F20" s="16">
        <v>25546</v>
      </c>
      <c r="G20" s="16">
        <v>36712</v>
      </c>
      <c r="H20" s="16">
        <v>33626</v>
      </c>
      <c r="I20" s="16">
        <v>36286</v>
      </c>
    </row>
    <row r="21" spans="1:9" ht="17.100000000000001" customHeight="1" x14ac:dyDescent="0.2">
      <c r="A21" s="18" t="s">
        <v>26</v>
      </c>
      <c r="B21" s="19">
        <v>275473</v>
      </c>
      <c r="C21" s="19">
        <v>295105</v>
      </c>
      <c r="D21" s="19">
        <v>261158</v>
      </c>
      <c r="E21" s="19">
        <v>426206</v>
      </c>
      <c r="F21" s="19">
        <v>292753</v>
      </c>
      <c r="G21" s="19">
        <v>349361</v>
      </c>
      <c r="H21" s="19">
        <v>330987</v>
      </c>
      <c r="I21" s="19">
        <v>333032</v>
      </c>
    </row>
    <row r="22" spans="1:9" ht="17.100000000000001" customHeight="1" x14ac:dyDescent="0.2">
      <c r="A22" s="13" t="s">
        <v>27</v>
      </c>
      <c r="B22" s="21"/>
      <c r="C22" s="21"/>
      <c r="D22" s="21"/>
      <c r="E22" s="21"/>
      <c r="F22" s="21"/>
      <c r="G22" s="21"/>
      <c r="H22" s="21"/>
      <c r="I22" s="21"/>
    </row>
    <row r="23" spans="1:9" ht="17.100000000000001" customHeight="1" x14ac:dyDescent="0.2">
      <c r="A23" s="22" t="s">
        <v>28</v>
      </c>
      <c r="B23" s="16">
        <v>12212</v>
      </c>
      <c r="C23" s="16">
        <v>12378</v>
      </c>
      <c r="D23" s="16">
        <v>11972</v>
      </c>
      <c r="E23" s="16">
        <v>11477</v>
      </c>
      <c r="F23" s="16">
        <v>9160</v>
      </c>
      <c r="G23" s="16">
        <v>12030</v>
      </c>
      <c r="H23" s="16">
        <v>12854</v>
      </c>
      <c r="I23" s="16">
        <v>12740</v>
      </c>
    </row>
    <row r="24" spans="1:9" ht="17.100000000000001" customHeight="1" x14ac:dyDescent="0.2">
      <c r="A24" s="22" t="s">
        <v>29</v>
      </c>
      <c r="B24" s="16">
        <v>24830</v>
      </c>
      <c r="C24" s="16">
        <v>24162</v>
      </c>
      <c r="D24" s="16">
        <v>26248</v>
      </c>
      <c r="E24" s="16">
        <v>31398</v>
      </c>
      <c r="F24" s="16">
        <v>34249</v>
      </c>
      <c r="G24" s="16">
        <v>35171</v>
      </c>
      <c r="H24" s="16">
        <v>35665</v>
      </c>
      <c r="I24" s="16">
        <v>34926</v>
      </c>
    </row>
    <row r="25" spans="1:9" ht="17.100000000000001" customHeight="1" x14ac:dyDescent="0.2">
      <c r="A25" s="15" t="s">
        <v>30</v>
      </c>
      <c r="B25" s="16">
        <v>51883</v>
      </c>
      <c r="C25" s="16">
        <v>50847</v>
      </c>
      <c r="D25" s="16">
        <v>46592</v>
      </c>
      <c r="E25" s="16">
        <v>46026</v>
      </c>
      <c r="F25" s="16">
        <v>48380</v>
      </c>
      <c r="G25" s="16">
        <v>54885</v>
      </c>
      <c r="H25" s="16">
        <v>50651</v>
      </c>
      <c r="I25" s="16">
        <v>49740</v>
      </c>
    </row>
    <row r="26" spans="1:9" ht="17.100000000000001" customHeight="1" x14ac:dyDescent="0.2">
      <c r="A26" s="15" t="s">
        <v>331</v>
      </c>
      <c r="B26" s="16">
        <v>-19825</v>
      </c>
      <c r="C26" s="16">
        <v>-32247</v>
      </c>
      <c r="D26" s="16">
        <v>14743</v>
      </c>
      <c r="E26" s="16">
        <v>-151078</v>
      </c>
      <c r="F26" s="16">
        <v>-21723</v>
      </c>
      <c r="G26" s="16">
        <v>-65724</v>
      </c>
      <c r="H26" s="16">
        <v>-41911</v>
      </c>
      <c r="I26" s="16">
        <v>-42044</v>
      </c>
    </row>
    <row r="27" spans="1:9" ht="17.100000000000001" customHeight="1" thickBot="1" x14ac:dyDescent="0.25">
      <c r="A27" s="23" t="s">
        <v>31</v>
      </c>
      <c r="B27" s="24">
        <v>69100</v>
      </c>
      <c r="C27" s="24">
        <v>55141</v>
      </c>
      <c r="D27" s="24">
        <v>99556</v>
      </c>
      <c r="E27" s="24">
        <v>-62177</v>
      </c>
      <c r="F27" s="24">
        <v>70066</v>
      </c>
      <c r="G27" s="24">
        <v>36361</v>
      </c>
      <c r="H27" s="24">
        <v>57258</v>
      </c>
      <c r="I27" s="24">
        <v>55363</v>
      </c>
    </row>
    <row r="28" spans="1:9" ht="17.100000000000001" customHeight="1" thickBot="1" x14ac:dyDescent="0.25">
      <c r="A28" s="25" t="s">
        <v>32</v>
      </c>
      <c r="B28" s="24">
        <v>344573</v>
      </c>
      <c r="C28" s="24">
        <v>350246</v>
      </c>
      <c r="D28" s="24">
        <v>360714</v>
      </c>
      <c r="E28" s="24">
        <v>364029</v>
      </c>
      <c r="F28" s="24">
        <v>362819</v>
      </c>
      <c r="G28" s="24">
        <v>385723</v>
      </c>
      <c r="H28" s="24">
        <v>388245</v>
      </c>
      <c r="I28" s="24">
        <v>388395</v>
      </c>
    </row>
    <row r="29" spans="1:9" ht="17.100000000000001" customHeight="1" thickBot="1" x14ac:dyDescent="0.25">
      <c r="A29" s="18" t="s">
        <v>33</v>
      </c>
      <c r="B29" s="24">
        <v>695352</v>
      </c>
      <c r="C29" s="24">
        <v>694807</v>
      </c>
      <c r="D29" s="24">
        <v>694489</v>
      </c>
      <c r="E29" s="24">
        <v>695942</v>
      </c>
      <c r="F29" s="24">
        <v>691429</v>
      </c>
      <c r="G29" s="24">
        <v>708000</v>
      </c>
      <c r="H29" s="24">
        <v>708100</v>
      </c>
      <c r="I29" s="24">
        <v>704500</v>
      </c>
    </row>
    <row r="30" spans="1:9" ht="17.100000000000001" customHeight="1" x14ac:dyDescent="0.2">
      <c r="A30" s="26" t="s">
        <v>34</v>
      </c>
      <c r="B30" s="27"/>
      <c r="C30" s="27"/>
      <c r="D30" s="27"/>
      <c r="E30" s="27"/>
      <c r="F30" s="27"/>
      <c r="G30" s="27"/>
      <c r="H30" s="27"/>
      <c r="I30" s="27"/>
    </row>
    <row r="31" spans="1:9" ht="17.100000000000001" customHeight="1" x14ac:dyDescent="0.2">
      <c r="A31" s="13" t="s">
        <v>35</v>
      </c>
      <c r="B31" s="14"/>
      <c r="C31" s="14"/>
      <c r="D31" s="14"/>
      <c r="E31" s="14"/>
      <c r="F31" s="14"/>
      <c r="G31" s="14"/>
      <c r="H31" s="14"/>
      <c r="I31" s="14"/>
    </row>
    <row r="32" spans="1:9" ht="17.100000000000001" customHeight="1" x14ac:dyDescent="0.2">
      <c r="A32" s="18" t="s">
        <v>36</v>
      </c>
      <c r="B32" s="19">
        <v>49114</v>
      </c>
      <c r="C32" s="19">
        <v>51834</v>
      </c>
      <c r="D32" s="19">
        <v>54629</v>
      </c>
      <c r="E32" s="19">
        <v>49573</v>
      </c>
      <c r="F32" s="19">
        <v>51866</v>
      </c>
      <c r="G32" s="19">
        <v>55200</v>
      </c>
      <c r="H32" s="19">
        <v>56800</v>
      </c>
      <c r="I32" s="19">
        <v>58900</v>
      </c>
    </row>
    <row r="33" spans="1:9" ht="17.100000000000001" customHeight="1" x14ac:dyDescent="0.2">
      <c r="A33" s="13" t="s">
        <v>37</v>
      </c>
      <c r="B33" s="17"/>
      <c r="C33" s="17"/>
      <c r="D33" s="17"/>
      <c r="E33" s="17"/>
      <c r="F33" s="17"/>
      <c r="G33" s="17"/>
      <c r="H33" s="17"/>
      <c r="I33" s="17"/>
    </row>
    <row r="34" spans="1:9" ht="17.100000000000001" customHeight="1" x14ac:dyDescent="0.2">
      <c r="A34" s="15" t="s">
        <v>21</v>
      </c>
      <c r="B34" s="16">
        <v>543</v>
      </c>
      <c r="C34" s="16">
        <v>513</v>
      </c>
      <c r="D34" s="16">
        <v>600</v>
      </c>
      <c r="E34" s="16">
        <v>415</v>
      </c>
      <c r="F34" s="16">
        <v>434</v>
      </c>
      <c r="G34" s="16">
        <v>488</v>
      </c>
      <c r="H34" s="16">
        <v>395</v>
      </c>
      <c r="I34" s="16">
        <v>388</v>
      </c>
    </row>
    <row r="35" spans="1:9" ht="17.100000000000001" customHeight="1" x14ac:dyDescent="0.2">
      <c r="A35" s="15" t="s">
        <v>322</v>
      </c>
      <c r="B35" s="16">
        <v>129</v>
      </c>
      <c r="C35" s="16">
        <v>87</v>
      </c>
      <c r="D35" s="16">
        <v>114</v>
      </c>
      <c r="E35" s="16">
        <v>132</v>
      </c>
      <c r="F35" s="16">
        <v>124</v>
      </c>
      <c r="G35" s="16">
        <v>151</v>
      </c>
      <c r="H35" s="16">
        <v>191</v>
      </c>
      <c r="I35" s="16">
        <v>162</v>
      </c>
    </row>
    <row r="36" spans="1:9" ht="17.100000000000001" customHeight="1" x14ac:dyDescent="0.2">
      <c r="A36" s="15" t="s">
        <v>22</v>
      </c>
      <c r="B36" s="16">
        <v>7264</v>
      </c>
      <c r="C36" s="16">
        <v>9682</v>
      </c>
      <c r="D36" s="16">
        <v>11786</v>
      </c>
      <c r="E36" s="16">
        <v>12848</v>
      </c>
      <c r="F36" s="16">
        <v>14629</v>
      </c>
      <c r="G36" s="16">
        <v>16492</v>
      </c>
      <c r="H36" s="16">
        <v>19267</v>
      </c>
      <c r="I36" s="16">
        <v>21847</v>
      </c>
    </row>
    <row r="37" spans="1:9" ht="17.100000000000001" customHeight="1" x14ac:dyDescent="0.2">
      <c r="A37" s="15" t="s">
        <v>24</v>
      </c>
      <c r="B37" s="16">
        <v>-3814</v>
      </c>
      <c r="C37" s="16">
        <v>-5145</v>
      </c>
      <c r="D37" s="16">
        <v>-3112</v>
      </c>
      <c r="E37" s="16">
        <v>-11541</v>
      </c>
      <c r="F37" s="16">
        <v>-3514</v>
      </c>
      <c r="G37" s="16">
        <v>30</v>
      </c>
      <c r="H37" s="16">
        <v>0</v>
      </c>
      <c r="I37" s="16">
        <v>0</v>
      </c>
    </row>
    <row r="38" spans="1:9" ht="17.100000000000001" customHeight="1" x14ac:dyDescent="0.2">
      <c r="A38" s="28" t="s">
        <v>25</v>
      </c>
      <c r="B38" s="16">
        <v>-298</v>
      </c>
      <c r="C38" s="16">
        <v>-11586</v>
      </c>
      <c r="D38" s="16">
        <v>-4229</v>
      </c>
      <c r="E38" s="16">
        <v>-11297</v>
      </c>
      <c r="F38" s="16">
        <v>-8307</v>
      </c>
      <c r="G38" s="16">
        <v>-3972</v>
      </c>
      <c r="H38" s="16">
        <v>7099</v>
      </c>
      <c r="I38" s="16">
        <v>7595</v>
      </c>
    </row>
    <row r="39" spans="1:9" ht="17.100000000000001" customHeight="1" x14ac:dyDescent="0.2">
      <c r="A39" s="18" t="s">
        <v>38</v>
      </c>
      <c r="B39" s="19">
        <v>3823</v>
      </c>
      <c r="C39" s="19">
        <v>-6450</v>
      </c>
      <c r="D39" s="19">
        <v>5160</v>
      </c>
      <c r="E39" s="19">
        <v>-9442</v>
      </c>
      <c r="F39" s="19">
        <v>3365</v>
      </c>
      <c r="G39" s="19">
        <v>13189</v>
      </c>
      <c r="H39" s="19">
        <v>26951</v>
      </c>
      <c r="I39" s="19">
        <v>29993</v>
      </c>
    </row>
    <row r="40" spans="1:9" ht="17.100000000000001" customHeight="1" x14ac:dyDescent="0.2">
      <c r="A40" s="13" t="s">
        <v>39</v>
      </c>
      <c r="B40" s="17"/>
      <c r="C40" s="17"/>
      <c r="D40" s="17"/>
      <c r="E40" s="17"/>
      <c r="F40" s="17"/>
      <c r="G40" s="17"/>
      <c r="H40" s="17"/>
      <c r="I40" s="17"/>
    </row>
    <row r="41" spans="1:9" ht="17.100000000000001" customHeight="1" x14ac:dyDescent="0.2">
      <c r="A41" s="15" t="s">
        <v>29</v>
      </c>
      <c r="B41" s="16">
        <v>6301</v>
      </c>
      <c r="C41" s="16">
        <v>7072</v>
      </c>
      <c r="D41" s="16">
        <v>6736</v>
      </c>
      <c r="E41" s="16">
        <v>8261</v>
      </c>
      <c r="F41" s="16">
        <v>8142</v>
      </c>
      <c r="G41" s="16">
        <v>7107</v>
      </c>
      <c r="H41" s="16">
        <v>6210</v>
      </c>
      <c r="I41" s="16">
        <v>5555</v>
      </c>
    </row>
    <row r="42" spans="1:9" ht="17.100000000000001" customHeight="1" x14ac:dyDescent="0.2">
      <c r="A42" s="22" t="s">
        <v>40</v>
      </c>
      <c r="B42" s="16">
        <v>15581</v>
      </c>
      <c r="C42" s="16">
        <v>16596</v>
      </c>
      <c r="D42" s="16">
        <v>17985</v>
      </c>
      <c r="E42" s="16">
        <v>14444</v>
      </c>
      <c r="F42" s="16">
        <v>16977</v>
      </c>
      <c r="G42" s="16">
        <v>17883</v>
      </c>
      <c r="H42" s="16">
        <v>18359</v>
      </c>
      <c r="I42" s="16">
        <v>17173</v>
      </c>
    </row>
    <row r="43" spans="1:9" ht="17.100000000000001" customHeight="1" x14ac:dyDescent="0.2">
      <c r="A43" s="15" t="s">
        <v>331</v>
      </c>
      <c r="B43" s="16">
        <v>5177</v>
      </c>
      <c r="C43" s="16">
        <v>4008</v>
      </c>
      <c r="D43" s="16">
        <v>-6738</v>
      </c>
      <c r="E43" s="16">
        <v>10191</v>
      </c>
      <c r="F43" s="16">
        <v>-1203</v>
      </c>
      <c r="G43" s="16">
        <v>-11790</v>
      </c>
      <c r="H43" s="16">
        <v>-24670</v>
      </c>
      <c r="I43" s="16">
        <v>-27055</v>
      </c>
    </row>
    <row r="44" spans="1:9" ht="17.100000000000001" customHeight="1" thickBot="1" x14ac:dyDescent="0.25">
      <c r="A44" s="23" t="s">
        <v>41</v>
      </c>
      <c r="B44" s="24">
        <v>27059</v>
      </c>
      <c r="C44" s="24">
        <v>27675</v>
      </c>
      <c r="D44" s="24">
        <v>17983</v>
      </c>
      <c r="E44" s="24">
        <v>32896</v>
      </c>
      <c r="F44" s="24">
        <v>23916</v>
      </c>
      <c r="G44" s="24">
        <v>13200</v>
      </c>
      <c r="H44" s="24">
        <v>-101</v>
      </c>
      <c r="I44" s="24">
        <v>-4327</v>
      </c>
    </row>
    <row r="45" spans="1:9" ht="17.100000000000001" customHeight="1" thickBot="1" x14ac:dyDescent="0.25">
      <c r="A45" s="23" t="s">
        <v>42</v>
      </c>
      <c r="B45" s="24">
        <v>30882</v>
      </c>
      <c r="C45" s="24">
        <v>21226</v>
      </c>
      <c r="D45" s="24">
        <v>23143</v>
      </c>
      <c r="E45" s="24">
        <v>23454</v>
      </c>
      <c r="F45" s="24">
        <v>27281</v>
      </c>
      <c r="G45" s="24">
        <v>26390</v>
      </c>
      <c r="H45" s="24">
        <v>26850</v>
      </c>
      <c r="I45" s="24">
        <v>25666</v>
      </c>
    </row>
    <row r="46" spans="1:9" ht="17.100000000000001" customHeight="1" thickBot="1" x14ac:dyDescent="0.25">
      <c r="A46" s="18" t="s">
        <v>43</v>
      </c>
      <c r="B46" s="24">
        <v>79996</v>
      </c>
      <c r="C46" s="24">
        <v>73060</v>
      </c>
      <c r="D46" s="24">
        <v>77772</v>
      </c>
      <c r="E46" s="24">
        <v>73027</v>
      </c>
      <c r="F46" s="24">
        <v>79147</v>
      </c>
      <c r="G46" s="24">
        <v>81600</v>
      </c>
      <c r="H46" s="24">
        <v>83600</v>
      </c>
      <c r="I46" s="24">
        <v>84500</v>
      </c>
    </row>
    <row r="47" spans="1:9" ht="17.100000000000001" customHeight="1" x14ac:dyDescent="0.2">
      <c r="A47" s="29" t="s">
        <v>44</v>
      </c>
      <c r="B47" s="16">
        <v>38561</v>
      </c>
      <c r="C47" s="16">
        <v>39390</v>
      </c>
      <c r="D47" s="16">
        <v>39827</v>
      </c>
      <c r="E47" s="16">
        <v>40768</v>
      </c>
      <c r="F47" s="16">
        <v>41001</v>
      </c>
      <c r="G47" s="16">
        <v>42132</v>
      </c>
      <c r="H47" s="16">
        <v>42988</v>
      </c>
      <c r="I47" s="16">
        <v>43868</v>
      </c>
    </row>
    <row r="48" spans="1:9" ht="17.100000000000001" customHeight="1" thickBot="1" x14ac:dyDescent="0.25">
      <c r="A48" s="23" t="s">
        <v>45</v>
      </c>
      <c r="B48" s="24">
        <v>41435</v>
      </c>
      <c r="C48" s="24">
        <v>33669</v>
      </c>
      <c r="D48" s="24">
        <v>37944</v>
      </c>
      <c r="E48" s="24">
        <v>32258</v>
      </c>
      <c r="F48" s="24">
        <v>38146</v>
      </c>
      <c r="G48" s="24">
        <v>39400</v>
      </c>
      <c r="H48" s="24">
        <v>40600</v>
      </c>
      <c r="I48" s="24">
        <v>40700</v>
      </c>
    </row>
    <row r="49" spans="1:9" ht="17.100000000000001" customHeight="1" x14ac:dyDescent="0.2">
      <c r="A49" s="30" t="s">
        <v>332</v>
      </c>
      <c r="B49" s="19">
        <v>775348</v>
      </c>
      <c r="C49" s="19">
        <v>767866</v>
      </c>
      <c r="D49" s="19">
        <v>772260</v>
      </c>
      <c r="E49" s="19">
        <v>768969</v>
      </c>
      <c r="F49" s="19">
        <v>770576</v>
      </c>
      <c r="G49" s="19">
        <v>789600</v>
      </c>
      <c r="H49" s="19">
        <v>791700</v>
      </c>
      <c r="I49" s="19">
        <v>789000</v>
      </c>
    </row>
    <row r="50" spans="1:9" ht="17.100000000000001" customHeight="1" x14ac:dyDescent="0.2">
      <c r="A50" s="29" t="s">
        <v>46</v>
      </c>
      <c r="B50" s="17"/>
      <c r="C50" s="17"/>
      <c r="D50" s="17"/>
      <c r="E50" s="17"/>
      <c r="F50" s="17"/>
      <c r="G50" s="17"/>
      <c r="H50" s="17"/>
      <c r="I50" s="17"/>
    </row>
    <row r="51" spans="1:9" ht="17.100000000000001" customHeight="1" x14ac:dyDescent="0.2">
      <c r="A51" s="15" t="s">
        <v>333</v>
      </c>
      <c r="B51" s="16">
        <v>377115</v>
      </c>
      <c r="C51" s="16">
        <v>373159</v>
      </c>
      <c r="D51" s="16">
        <v>370772</v>
      </c>
      <c r="E51" s="16">
        <v>362370</v>
      </c>
      <c r="F51" s="16">
        <v>355425</v>
      </c>
      <c r="G51" s="16">
        <v>355800</v>
      </c>
      <c r="H51" s="16">
        <v>354500</v>
      </c>
      <c r="I51" s="16">
        <v>352700</v>
      </c>
    </row>
    <row r="52" spans="1:9" ht="17.100000000000001" customHeight="1" x14ac:dyDescent="0.2">
      <c r="A52" s="15" t="s">
        <v>47</v>
      </c>
      <c r="B52" s="16">
        <v>279296</v>
      </c>
      <c r="C52" s="16">
        <v>288655</v>
      </c>
      <c r="D52" s="16">
        <v>266318</v>
      </c>
      <c r="E52" s="16">
        <v>416764</v>
      </c>
      <c r="F52" s="16">
        <v>296118</v>
      </c>
      <c r="G52" s="16">
        <v>362551</v>
      </c>
      <c r="H52" s="16">
        <v>357938</v>
      </c>
      <c r="I52" s="16">
        <v>363025</v>
      </c>
    </row>
    <row r="53" spans="1:9" ht="17.100000000000001" customHeight="1" thickBot="1" x14ac:dyDescent="0.25">
      <c r="A53" s="31" t="s">
        <v>48</v>
      </c>
      <c r="B53" s="32">
        <v>118937</v>
      </c>
      <c r="C53" s="32">
        <v>106052</v>
      </c>
      <c r="D53" s="32">
        <v>135170</v>
      </c>
      <c r="E53" s="32">
        <v>-10165</v>
      </c>
      <c r="F53" s="32">
        <v>119034</v>
      </c>
      <c r="G53" s="32">
        <v>71179</v>
      </c>
      <c r="H53" s="32">
        <v>79243</v>
      </c>
      <c r="I53" s="32">
        <v>73239</v>
      </c>
    </row>
    <row r="55" spans="1:9" ht="24.75" customHeight="1" x14ac:dyDescent="0.2">
      <c r="A55" s="143" t="s">
        <v>335</v>
      </c>
      <c r="B55" s="143"/>
      <c r="C55" s="143"/>
      <c r="D55" s="143"/>
      <c r="E55" s="143"/>
      <c r="F55" s="143"/>
      <c r="G55" s="143"/>
      <c r="H55" s="143"/>
      <c r="I55" s="143"/>
    </row>
    <row r="56" spans="1:9" ht="24.75" customHeight="1" x14ac:dyDescent="0.2">
      <c r="A56" s="143" t="s">
        <v>334</v>
      </c>
      <c r="B56" s="143"/>
      <c r="C56" s="143"/>
      <c r="D56" s="143"/>
      <c r="E56" s="143"/>
      <c r="F56" s="143"/>
      <c r="G56" s="143"/>
      <c r="H56" s="143"/>
      <c r="I56" s="143"/>
    </row>
    <row r="57" spans="1:9" ht="14.25" customHeight="1" x14ac:dyDescent="0.2">
      <c r="A57" s="142" t="s">
        <v>321</v>
      </c>
      <c r="B57" s="143"/>
      <c r="C57" s="143"/>
      <c r="D57" s="143"/>
      <c r="E57" s="143"/>
      <c r="F57" s="143"/>
      <c r="G57" s="143"/>
      <c r="H57" s="143"/>
      <c r="I57" s="143"/>
    </row>
    <row r="58" spans="1:9" ht="13.5" customHeight="1" x14ac:dyDescent="0.2">
      <c r="A58" s="142" t="s">
        <v>49</v>
      </c>
      <c r="B58" s="143"/>
      <c r="C58" s="143"/>
      <c r="D58" s="143"/>
      <c r="E58" s="143"/>
      <c r="F58" s="143"/>
      <c r="G58" s="143"/>
      <c r="H58" s="143"/>
      <c r="I58" s="143"/>
    </row>
    <row r="59" spans="1:9" ht="18.75" customHeight="1" x14ac:dyDescent="0.2">
      <c r="A59" s="142" t="s">
        <v>50</v>
      </c>
      <c r="B59" s="143"/>
      <c r="C59" s="143"/>
      <c r="D59" s="143"/>
      <c r="E59" s="143"/>
      <c r="F59" s="143"/>
      <c r="G59" s="143"/>
      <c r="H59" s="143"/>
      <c r="I59" s="143"/>
    </row>
    <row r="60" spans="1:9" ht="27" customHeight="1" x14ac:dyDescent="0.2">
      <c r="A60" s="142" t="s">
        <v>413</v>
      </c>
      <c r="B60" s="143"/>
      <c r="C60" s="143"/>
      <c r="D60" s="143"/>
      <c r="E60" s="143"/>
      <c r="F60" s="143"/>
      <c r="G60" s="143"/>
      <c r="H60" s="143"/>
      <c r="I60" s="143"/>
    </row>
  </sheetData>
  <mergeCells count="7">
    <mergeCell ref="A60:I60"/>
    <mergeCell ref="B3:F3"/>
    <mergeCell ref="A56:I56"/>
    <mergeCell ref="A57:I57"/>
    <mergeCell ref="A58:I58"/>
    <mergeCell ref="A59:I59"/>
    <mergeCell ref="A55:I55"/>
  </mergeCells>
  <pageMargins left="0" right="0" top="0" bottom="0"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zoomScaleNormal="100" workbookViewId="0">
      <selection activeCell="A71" sqref="A71:I71"/>
    </sheetView>
  </sheetViews>
  <sheetFormatPr defaultRowHeight="11.25" x14ac:dyDescent="0.2"/>
  <cols>
    <col min="1" max="1" width="54.6640625" bestFit="1" customWidth="1"/>
    <col min="12" max="12" width="43" customWidth="1"/>
  </cols>
  <sheetData>
    <row r="1" spans="1:9" ht="15" x14ac:dyDescent="0.2">
      <c r="A1" s="33" t="s">
        <v>337</v>
      </c>
      <c r="B1" s="33"/>
      <c r="C1" s="33"/>
      <c r="D1" s="33"/>
      <c r="E1" s="34"/>
    </row>
    <row r="2" spans="1:9" ht="16.5" thickBot="1" x14ac:dyDescent="0.25">
      <c r="A2" s="2" t="s">
        <v>0</v>
      </c>
      <c r="B2" s="4"/>
      <c r="C2" s="3"/>
      <c r="D2" s="35" t="s">
        <v>0</v>
      </c>
      <c r="E2" s="4"/>
      <c r="I2" s="5" t="s">
        <v>1</v>
      </c>
    </row>
    <row r="3" spans="1:9" ht="11.25" customHeight="1"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ht="17.100000000000001" customHeight="1" x14ac:dyDescent="0.2">
      <c r="A6" s="36" t="s">
        <v>51</v>
      </c>
      <c r="B6" s="37"/>
      <c r="C6" s="37"/>
      <c r="D6" s="37"/>
      <c r="E6" s="38"/>
    </row>
    <row r="7" spans="1:9" ht="17.100000000000001" customHeight="1" x14ac:dyDescent="0.2">
      <c r="A7" s="39" t="s">
        <v>52</v>
      </c>
      <c r="B7" s="16">
        <v>34987</v>
      </c>
      <c r="C7" s="16">
        <v>35536</v>
      </c>
      <c r="D7" s="16">
        <v>34155</v>
      </c>
      <c r="E7" s="16">
        <v>34424</v>
      </c>
      <c r="F7" s="16">
        <v>35237</v>
      </c>
      <c r="G7" s="16">
        <v>36035</v>
      </c>
      <c r="H7" s="16">
        <v>36701</v>
      </c>
      <c r="I7" s="16">
        <v>37452</v>
      </c>
    </row>
    <row r="8" spans="1:9" ht="17.100000000000001" customHeight="1" x14ac:dyDescent="0.2">
      <c r="A8" s="39" t="s">
        <v>53</v>
      </c>
      <c r="B8" s="16">
        <v>1945</v>
      </c>
      <c r="C8" s="16">
        <v>1967</v>
      </c>
      <c r="D8" s="16">
        <v>2032</v>
      </c>
      <c r="E8" s="16">
        <v>2174</v>
      </c>
      <c r="F8" s="16">
        <v>2268</v>
      </c>
      <c r="G8" s="16">
        <v>2401</v>
      </c>
      <c r="H8" s="16">
        <v>2276</v>
      </c>
      <c r="I8" s="16">
        <v>2398</v>
      </c>
    </row>
    <row r="9" spans="1:9" ht="17.100000000000001" customHeight="1" x14ac:dyDescent="0.2">
      <c r="A9" s="39" t="s">
        <v>54</v>
      </c>
      <c r="B9" s="16">
        <v>11447</v>
      </c>
      <c r="C9" s="16">
        <v>11052</v>
      </c>
      <c r="D9" s="16">
        <v>11443</v>
      </c>
      <c r="E9" s="16">
        <v>10757</v>
      </c>
      <c r="F9" s="16">
        <v>10930</v>
      </c>
      <c r="G9" s="16">
        <v>10952</v>
      </c>
      <c r="H9" s="16">
        <v>11069</v>
      </c>
      <c r="I9" s="16">
        <v>10988</v>
      </c>
    </row>
    <row r="10" spans="1:9" ht="17.100000000000001" customHeight="1" x14ac:dyDescent="0.2">
      <c r="A10" s="39" t="s">
        <v>55</v>
      </c>
      <c r="B10" s="16">
        <v>2150</v>
      </c>
      <c r="C10" s="16">
        <v>2153</v>
      </c>
      <c r="D10" s="16">
        <v>1861</v>
      </c>
      <c r="E10" s="16">
        <v>1953</v>
      </c>
      <c r="F10" s="16">
        <v>2058</v>
      </c>
      <c r="G10" s="16">
        <v>2138</v>
      </c>
      <c r="H10" s="16">
        <v>1344</v>
      </c>
      <c r="I10" s="16">
        <v>1358</v>
      </c>
    </row>
    <row r="11" spans="1:9" ht="17.100000000000001" customHeight="1" x14ac:dyDescent="0.2">
      <c r="A11" s="39" t="s">
        <v>56</v>
      </c>
      <c r="B11" s="16">
        <v>5899</v>
      </c>
      <c r="C11" s="16">
        <v>7783</v>
      </c>
      <c r="D11" s="16">
        <v>7017</v>
      </c>
      <c r="E11" s="16">
        <v>6829</v>
      </c>
      <c r="F11" s="16">
        <v>7456</v>
      </c>
      <c r="G11" s="16">
        <v>7604</v>
      </c>
      <c r="H11" s="16">
        <v>9138</v>
      </c>
      <c r="I11" s="16">
        <v>9145</v>
      </c>
    </row>
    <row r="12" spans="1:9" ht="17.100000000000001" customHeight="1" x14ac:dyDescent="0.2">
      <c r="A12" s="39" t="s">
        <v>338</v>
      </c>
      <c r="B12" s="16">
        <v>101646</v>
      </c>
      <c r="C12" s="16">
        <v>105478</v>
      </c>
      <c r="D12" s="16">
        <v>109534</v>
      </c>
      <c r="E12" s="16">
        <v>113710</v>
      </c>
      <c r="F12" s="16">
        <v>116909</v>
      </c>
      <c r="G12" s="16">
        <v>119244</v>
      </c>
      <c r="H12" s="16">
        <v>121788</v>
      </c>
      <c r="I12" s="16">
        <v>124781</v>
      </c>
    </row>
    <row r="13" spans="1:9" ht="17.100000000000001" customHeight="1" x14ac:dyDescent="0.2">
      <c r="A13" s="39" t="s">
        <v>57</v>
      </c>
      <c r="B13" s="16">
        <v>7496</v>
      </c>
      <c r="C13" s="16">
        <v>7606</v>
      </c>
      <c r="D13" s="16">
        <v>7145</v>
      </c>
      <c r="E13" s="16">
        <v>6473</v>
      </c>
      <c r="F13" s="16">
        <v>6161</v>
      </c>
      <c r="G13" s="16">
        <v>6410</v>
      </c>
      <c r="H13" s="16">
        <v>6083</v>
      </c>
      <c r="I13" s="16">
        <v>5550</v>
      </c>
    </row>
    <row r="14" spans="1:9" ht="17.100000000000001" customHeight="1" x14ac:dyDescent="0.2">
      <c r="A14" s="39" t="s">
        <v>58</v>
      </c>
      <c r="B14" s="16">
        <v>63324</v>
      </c>
      <c r="C14" s="16">
        <v>65611</v>
      </c>
      <c r="D14" s="16">
        <v>62222</v>
      </c>
      <c r="E14" s="16">
        <v>63978</v>
      </c>
      <c r="F14" s="16">
        <v>69288</v>
      </c>
      <c r="G14" s="16">
        <v>66568</v>
      </c>
      <c r="H14" s="16">
        <v>67978</v>
      </c>
      <c r="I14" s="16">
        <v>69096</v>
      </c>
    </row>
    <row r="15" spans="1:9" ht="17.100000000000001" customHeight="1" x14ac:dyDescent="0.2">
      <c r="A15" s="39" t="s">
        <v>339</v>
      </c>
      <c r="B15" s="16">
        <v>2697</v>
      </c>
      <c r="C15" s="16">
        <v>2417</v>
      </c>
      <c r="D15" s="16">
        <v>2450</v>
      </c>
      <c r="E15" s="16">
        <v>2499</v>
      </c>
      <c r="F15" s="16">
        <v>1972</v>
      </c>
      <c r="G15" s="16">
        <v>1983</v>
      </c>
      <c r="H15" s="16">
        <v>2019</v>
      </c>
      <c r="I15" s="16">
        <v>1822</v>
      </c>
    </row>
    <row r="16" spans="1:9" ht="17.100000000000001" customHeight="1" x14ac:dyDescent="0.2">
      <c r="A16" s="39" t="s">
        <v>59</v>
      </c>
      <c r="B16" s="16">
        <v>5191</v>
      </c>
      <c r="C16" s="16">
        <v>4702</v>
      </c>
      <c r="D16" s="16">
        <v>3460</v>
      </c>
      <c r="E16" s="16">
        <v>3029</v>
      </c>
      <c r="F16" s="16">
        <v>2931</v>
      </c>
      <c r="G16" s="16">
        <v>3589</v>
      </c>
      <c r="H16" s="16">
        <v>3724</v>
      </c>
      <c r="I16" s="16">
        <v>3327</v>
      </c>
    </row>
    <row r="17" spans="1:9" ht="17.100000000000001" customHeight="1" x14ac:dyDescent="0.2">
      <c r="A17" s="40" t="s">
        <v>340</v>
      </c>
      <c r="B17" s="16">
        <v>7</v>
      </c>
      <c r="C17" s="16">
        <v>7</v>
      </c>
      <c r="D17" s="16">
        <v>7</v>
      </c>
      <c r="E17" s="16">
        <v>7</v>
      </c>
      <c r="F17" s="16">
        <v>23</v>
      </c>
      <c r="G17" s="16">
        <v>101</v>
      </c>
      <c r="H17" s="16">
        <v>100</v>
      </c>
      <c r="I17" s="16">
        <v>95</v>
      </c>
    </row>
    <row r="18" spans="1:9" ht="17.100000000000001" customHeight="1" x14ac:dyDescent="0.2">
      <c r="A18" s="39" t="s">
        <v>60</v>
      </c>
      <c r="B18" s="16">
        <v>3624</v>
      </c>
      <c r="C18" s="16">
        <v>1386</v>
      </c>
      <c r="D18" s="16">
        <v>1512</v>
      </c>
      <c r="E18" s="16">
        <v>1389</v>
      </c>
      <c r="F18" s="16">
        <v>1567</v>
      </c>
      <c r="G18" s="16">
        <v>1578</v>
      </c>
      <c r="H18" s="16">
        <v>1647</v>
      </c>
      <c r="I18" s="16">
        <v>1660</v>
      </c>
    </row>
    <row r="19" spans="1:9" ht="17.100000000000001" customHeight="1" x14ac:dyDescent="0.2">
      <c r="A19" s="40" t="s">
        <v>61</v>
      </c>
      <c r="B19" s="16">
        <v>1393</v>
      </c>
      <c r="C19" s="16">
        <v>1985</v>
      </c>
      <c r="D19" s="16">
        <v>2043</v>
      </c>
      <c r="E19" s="16">
        <v>2174</v>
      </c>
      <c r="F19" s="16">
        <v>2493</v>
      </c>
      <c r="G19" s="16">
        <v>2910</v>
      </c>
      <c r="H19" s="16">
        <v>2433</v>
      </c>
      <c r="I19" s="16">
        <v>2178</v>
      </c>
    </row>
    <row r="20" spans="1:9" ht="17.100000000000001" customHeight="1" x14ac:dyDescent="0.2">
      <c r="A20" s="39" t="s">
        <v>62</v>
      </c>
      <c r="B20" s="16">
        <v>23189</v>
      </c>
      <c r="C20" s="16">
        <v>16481</v>
      </c>
      <c r="D20" s="16">
        <v>13657</v>
      </c>
      <c r="E20" s="16">
        <v>10758</v>
      </c>
      <c r="F20" s="16">
        <v>8229</v>
      </c>
      <c r="G20" s="16">
        <v>6728</v>
      </c>
      <c r="H20" s="16">
        <v>5454</v>
      </c>
      <c r="I20" s="16">
        <v>5360</v>
      </c>
    </row>
    <row r="21" spans="1:9" ht="17.100000000000001" customHeight="1" x14ac:dyDescent="0.2">
      <c r="A21" s="39" t="s">
        <v>63</v>
      </c>
      <c r="B21" s="16">
        <v>25712</v>
      </c>
      <c r="C21" s="16">
        <v>26091</v>
      </c>
      <c r="D21" s="16">
        <v>26373</v>
      </c>
      <c r="E21" s="16">
        <v>26334</v>
      </c>
      <c r="F21" s="16">
        <v>21391</v>
      </c>
      <c r="G21" s="16">
        <v>15374</v>
      </c>
      <c r="H21" s="16">
        <v>14784</v>
      </c>
      <c r="I21" s="16">
        <v>14473</v>
      </c>
    </row>
    <row r="22" spans="1:9" ht="17.100000000000001" customHeight="1" x14ac:dyDescent="0.2">
      <c r="A22" s="39" t="s">
        <v>64</v>
      </c>
      <c r="B22" s="16">
        <v>13654</v>
      </c>
      <c r="C22" s="16">
        <v>14466</v>
      </c>
      <c r="D22" s="16">
        <v>14202</v>
      </c>
      <c r="E22" s="16">
        <v>13328</v>
      </c>
      <c r="F22" s="16">
        <v>13288</v>
      </c>
      <c r="G22" s="16">
        <v>14002</v>
      </c>
      <c r="H22" s="16">
        <v>14067</v>
      </c>
      <c r="I22" s="16">
        <v>14163</v>
      </c>
    </row>
    <row r="23" spans="1:9" ht="17.100000000000001" customHeight="1" x14ac:dyDescent="0.2">
      <c r="A23" s="39" t="s">
        <v>65</v>
      </c>
      <c r="B23" s="16">
        <v>10027</v>
      </c>
      <c r="C23" s="16">
        <v>10161</v>
      </c>
      <c r="D23" s="16">
        <v>10189</v>
      </c>
      <c r="E23" s="16">
        <v>10161</v>
      </c>
      <c r="F23" s="16">
        <v>10484</v>
      </c>
      <c r="G23" s="16">
        <v>10524</v>
      </c>
      <c r="H23" s="16">
        <v>10533</v>
      </c>
      <c r="I23" s="16">
        <v>10556</v>
      </c>
    </row>
    <row r="24" spans="1:9" ht="17.100000000000001" customHeight="1" x14ac:dyDescent="0.2">
      <c r="A24" s="39" t="s">
        <v>66</v>
      </c>
      <c r="B24" s="16">
        <v>8870</v>
      </c>
      <c r="C24" s="16">
        <v>8110</v>
      </c>
      <c r="D24" s="16">
        <v>7728</v>
      </c>
      <c r="E24" s="16">
        <v>7347</v>
      </c>
      <c r="F24" s="16">
        <v>7339</v>
      </c>
      <c r="G24" s="16">
        <v>7173</v>
      </c>
      <c r="H24" s="16">
        <v>6754</v>
      </c>
      <c r="I24" s="16">
        <v>6573</v>
      </c>
    </row>
    <row r="25" spans="1:9" ht="17.100000000000001" customHeight="1" x14ac:dyDescent="0.2">
      <c r="A25" s="39" t="s">
        <v>67</v>
      </c>
      <c r="B25" s="16">
        <v>599</v>
      </c>
      <c r="C25" s="16">
        <v>581</v>
      </c>
      <c r="D25" s="16">
        <v>554</v>
      </c>
      <c r="E25" s="16">
        <v>553</v>
      </c>
      <c r="F25" s="16">
        <v>530</v>
      </c>
      <c r="G25" s="16">
        <v>564</v>
      </c>
      <c r="H25" s="16">
        <v>563</v>
      </c>
      <c r="I25" s="16">
        <v>563</v>
      </c>
    </row>
    <row r="26" spans="1:9" ht="17.100000000000001" customHeight="1" x14ac:dyDescent="0.2">
      <c r="A26" s="39" t="s">
        <v>68</v>
      </c>
      <c r="B26" s="16">
        <v>1978</v>
      </c>
      <c r="C26" s="16">
        <v>1883</v>
      </c>
      <c r="D26" s="16">
        <v>1856</v>
      </c>
      <c r="E26" s="16">
        <v>1737</v>
      </c>
      <c r="F26" s="16">
        <v>1764</v>
      </c>
      <c r="G26" s="16">
        <v>1873</v>
      </c>
      <c r="H26" s="16">
        <v>1732</v>
      </c>
      <c r="I26" s="16">
        <v>1663</v>
      </c>
    </row>
    <row r="27" spans="1:9" ht="17.100000000000001" customHeight="1" x14ac:dyDescent="0.2">
      <c r="A27" s="41" t="s">
        <v>69</v>
      </c>
      <c r="B27" s="16">
        <v>3660</v>
      </c>
      <c r="C27" s="16">
        <v>3650</v>
      </c>
      <c r="D27" s="16">
        <v>3468</v>
      </c>
      <c r="E27" s="16">
        <v>3576</v>
      </c>
      <c r="F27" s="16">
        <v>3836</v>
      </c>
      <c r="G27" s="16">
        <v>3947</v>
      </c>
      <c r="H27" s="16">
        <v>3673</v>
      </c>
      <c r="I27" s="16">
        <v>3417</v>
      </c>
    </row>
    <row r="28" spans="1:9" ht="17.100000000000001" customHeight="1" x14ac:dyDescent="0.2">
      <c r="A28" s="41" t="s">
        <v>70</v>
      </c>
      <c r="B28" s="16">
        <v>-190</v>
      </c>
      <c r="C28" s="16">
        <v>-249</v>
      </c>
      <c r="D28" s="16">
        <v>129</v>
      </c>
      <c r="E28" s="16">
        <v>130</v>
      </c>
      <c r="F28" s="16">
        <v>159</v>
      </c>
      <c r="G28" s="16">
        <v>169</v>
      </c>
      <c r="H28" s="16">
        <v>160</v>
      </c>
      <c r="I28" s="16">
        <v>154</v>
      </c>
    </row>
    <row r="29" spans="1:9" ht="17.100000000000001" customHeight="1" x14ac:dyDescent="0.2">
      <c r="A29" s="39" t="s">
        <v>71</v>
      </c>
      <c r="B29" s="16">
        <v>339</v>
      </c>
      <c r="C29" s="16">
        <v>255</v>
      </c>
      <c r="D29" s="16">
        <v>421</v>
      </c>
      <c r="E29" s="16">
        <v>407</v>
      </c>
      <c r="F29" s="16">
        <v>447</v>
      </c>
      <c r="G29" s="16">
        <v>502</v>
      </c>
      <c r="H29" s="16">
        <v>279</v>
      </c>
      <c r="I29" s="16">
        <v>256</v>
      </c>
    </row>
    <row r="30" spans="1:9" ht="17.100000000000001" customHeight="1" x14ac:dyDescent="0.2">
      <c r="A30" s="39" t="s">
        <v>341</v>
      </c>
      <c r="B30" s="16">
        <v>150</v>
      </c>
      <c r="C30" s="16">
        <v>206</v>
      </c>
      <c r="D30" s="16">
        <v>279</v>
      </c>
      <c r="E30" s="16">
        <v>341</v>
      </c>
      <c r="F30" s="16">
        <v>345</v>
      </c>
      <c r="G30" s="16">
        <v>364</v>
      </c>
      <c r="H30" s="16">
        <v>338</v>
      </c>
      <c r="I30" s="16">
        <v>337</v>
      </c>
    </row>
    <row r="31" spans="1:9" ht="17.100000000000001" customHeight="1" x14ac:dyDescent="0.2">
      <c r="A31" s="42" t="s">
        <v>72</v>
      </c>
      <c r="B31" s="16">
        <v>1371</v>
      </c>
      <c r="C31" s="16">
        <v>1342</v>
      </c>
      <c r="D31" s="16">
        <v>1276</v>
      </c>
      <c r="E31" s="16">
        <v>1350</v>
      </c>
      <c r="F31" s="16">
        <v>1507</v>
      </c>
      <c r="G31" s="16">
        <v>1495</v>
      </c>
      <c r="H31" s="16">
        <v>1414</v>
      </c>
      <c r="I31" s="16">
        <v>1399</v>
      </c>
    </row>
    <row r="32" spans="1:9" ht="17.100000000000001" customHeight="1" x14ac:dyDescent="0.2">
      <c r="A32" s="42" t="s">
        <v>73</v>
      </c>
      <c r="B32" s="16" t="s">
        <v>315</v>
      </c>
      <c r="C32" s="16" t="s">
        <v>315</v>
      </c>
      <c r="D32" s="16" t="s">
        <v>315</v>
      </c>
      <c r="E32" s="16" t="s">
        <v>315</v>
      </c>
      <c r="F32" s="16" t="s">
        <v>315</v>
      </c>
      <c r="G32" s="16">
        <v>4400</v>
      </c>
      <c r="H32" s="16">
        <v>4800</v>
      </c>
      <c r="I32" s="16">
        <v>7100</v>
      </c>
    </row>
    <row r="33" spans="1:9" ht="17.100000000000001" customHeight="1" x14ac:dyDescent="0.2">
      <c r="A33" s="43" t="s">
        <v>74</v>
      </c>
      <c r="B33" s="16" t="s">
        <v>315</v>
      </c>
      <c r="C33" s="16" t="s">
        <v>315</v>
      </c>
      <c r="D33" s="16" t="s">
        <v>315</v>
      </c>
      <c r="E33" s="16" t="s">
        <v>315</v>
      </c>
      <c r="F33" s="16" t="s">
        <v>315</v>
      </c>
      <c r="G33" s="16">
        <v>-800</v>
      </c>
      <c r="H33" s="16">
        <v>-800</v>
      </c>
      <c r="I33" s="16">
        <v>-800</v>
      </c>
    </row>
    <row r="34" spans="1:9" ht="17.100000000000001" customHeight="1" x14ac:dyDescent="0.2">
      <c r="A34" s="43" t="s">
        <v>75</v>
      </c>
      <c r="B34" s="16" t="s">
        <v>315</v>
      </c>
      <c r="C34" s="16" t="s">
        <v>315</v>
      </c>
      <c r="D34" s="16" t="s">
        <v>315</v>
      </c>
      <c r="E34" s="16" t="s">
        <v>315</v>
      </c>
      <c r="F34" s="16" t="s">
        <v>315</v>
      </c>
      <c r="G34" s="16">
        <v>-400</v>
      </c>
      <c r="H34" s="16" t="s">
        <v>315</v>
      </c>
      <c r="I34" s="16" t="s">
        <v>315</v>
      </c>
    </row>
    <row r="35" spans="1:9" ht="17.100000000000001" customHeight="1" x14ac:dyDescent="0.2">
      <c r="A35" t="s">
        <v>316</v>
      </c>
      <c r="B35" t="s">
        <v>315</v>
      </c>
      <c r="C35" t="s">
        <v>315</v>
      </c>
      <c r="D35" t="s">
        <v>315</v>
      </c>
      <c r="E35" t="s">
        <v>315</v>
      </c>
      <c r="F35" t="s">
        <v>315</v>
      </c>
      <c r="G35" t="s">
        <v>315</v>
      </c>
      <c r="H35" t="s">
        <v>315</v>
      </c>
      <c r="I35" s="139">
        <v>-3500</v>
      </c>
    </row>
    <row r="36" spans="1:9" ht="17.100000000000001" customHeight="1" x14ac:dyDescent="0.2">
      <c r="A36" s="44" t="s">
        <v>17</v>
      </c>
      <c r="B36" s="19">
        <v>331165</v>
      </c>
      <c r="C36" s="19">
        <v>330659</v>
      </c>
      <c r="D36" s="19">
        <v>325013</v>
      </c>
      <c r="E36" s="19">
        <v>325416</v>
      </c>
      <c r="F36" s="19">
        <v>328610</v>
      </c>
      <c r="G36" s="19">
        <v>327500</v>
      </c>
      <c r="H36" s="19">
        <v>330100</v>
      </c>
      <c r="I36" s="19">
        <v>331700</v>
      </c>
    </row>
    <row r="37" spans="1:9" ht="17.100000000000001" customHeight="1" x14ac:dyDescent="0.2">
      <c r="A37" s="36" t="s">
        <v>76</v>
      </c>
      <c r="B37" s="37" t="s">
        <v>0</v>
      </c>
      <c r="C37" s="37" t="s">
        <v>0</v>
      </c>
      <c r="D37" s="37" t="s">
        <v>0</v>
      </c>
      <c r="E37" s="37" t="s">
        <v>0</v>
      </c>
      <c r="F37" s="37" t="s">
        <v>0</v>
      </c>
      <c r="G37" s="37" t="s">
        <v>0</v>
      </c>
      <c r="H37" s="37" t="s">
        <v>0</v>
      </c>
      <c r="I37" s="37" t="s">
        <v>0</v>
      </c>
    </row>
    <row r="38" spans="1:9" ht="17.100000000000001" customHeight="1" x14ac:dyDescent="0.2">
      <c r="A38" s="39" t="s">
        <v>52</v>
      </c>
      <c r="B38" s="16">
        <v>7360</v>
      </c>
      <c r="C38" s="16">
        <v>6377</v>
      </c>
      <c r="D38" s="16">
        <v>8311</v>
      </c>
      <c r="E38" s="16">
        <v>12020</v>
      </c>
      <c r="F38" s="16">
        <v>4749</v>
      </c>
      <c r="G38" s="16">
        <v>8183</v>
      </c>
      <c r="H38" s="16">
        <v>7001</v>
      </c>
      <c r="I38" s="16">
        <v>7197</v>
      </c>
    </row>
    <row r="39" spans="1:9" ht="17.100000000000001" customHeight="1" x14ac:dyDescent="0.2">
      <c r="A39" s="39" t="s">
        <v>53</v>
      </c>
      <c r="B39" s="16">
        <v>41</v>
      </c>
      <c r="C39" s="16">
        <v>19</v>
      </c>
      <c r="D39" s="16">
        <v>41</v>
      </c>
      <c r="E39" s="16">
        <v>135</v>
      </c>
      <c r="F39" s="16">
        <v>13</v>
      </c>
      <c r="G39" s="16">
        <v>39</v>
      </c>
      <c r="H39" s="16">
        <v>39</v>
      </c>
      <c r="I39" s="16">
        <v>39</v>
      </c>
    </row>
    <row r="40" spans="1:9" ht="17.100000000000001" customHeight="1" x14ac:dyDescent="0.2">
      <c r="A40" s="39" t="s">
        <v>54</v>
      </c>
      <c r="B40" s="16">
        <v>1659</v>
      </c>
      <c r="C40" s="16">
        <v>1872</v>
      </c>
      <c r="D40" s="16">
        <v>2457</v>
      </c>
      <c r="E40" s="16">
        <v>1551</v>
      </c>
      <c r="F40" s="16">
        <v>2529</v>
      </c>
      <c r="G40" s="16">
        <v>2548</v>
      </c>
      <c r="H40" s="16">
        <v>2747</v>
      </c>
      <c r="I40" s="16">
        <v>2912</v>
      </c>
    </row>
    <row r="41" spans="1:9" ht="17.100000000000001" customHeight="1" x14ac:dyDescent="0.2">
      <c r="A41" s="39" t="s">
        <v>55</v>
      </c>
      <c r="B41" s="16">
        <v>88</v>
      </c>
      <c r="C41" s="16">
        <v>66</v>
      </c>
      <c r="D41" s="16">
        <v>-70</v>
      </c>
      <c r="E41" s="16">
        <v>39</v>
      </c>
      <c r="F41" s="16">
        <v>-53</v>
      </c>
      <c r="G41" s="16">
        <v>100</v>
      </c>
      <c r="H41" s="16">
        <v>100</v>
      </c>
      <c r="I41" s="16">
        <v>100</v>
      </c>
    </row>
    <row r="42" spans="1:9" ht="17.100000000000001" customHeight="1" x14ac:dyDescent="0.2">
      <c r="A42" s="40" t="s">
        <v>56</v>
      </c>
      <c r="B42" s="16">
        <v>191</v>
      </c>
      <c r="C42" s="16">
        <v>109</v>
      </c>
      <c r="D42" s="16">
        <v>151</v>
      </c>
      <c r="E42" s="16">
        <v>206</v>
      </c>
      <c r="F42" s="16">
        <v>143</v>
      </c>
      <c r="G42" s="16">
        <v>479</v>
      </c>
      <c r="H42" s="16">
        <v>182</v>
      </c>
      <c r="I42" s="16">
        <v>181</v>
      </c>
    </row>
    <row r="43" spans="1:9" ht="17.100000000000001" customHeight="1" x14ac:dyDescent="0.2">
      <c r="A43" s="45" t="s">
        <v>347</v>
      </c>
      <c r="B43" s="16">
        <v>18878</v>
      </c>
      <c r="C43" s="16">
        <v>18194</v>
      </c>
      <c r="D43" s="16">
        <v>21952</v>
      </c>
      <c r="E43" s="16">
        <v>48530</v>
      </c>
      <c r="F43" s="16">
        <v>27697</v>
      </c>
      <c r="G43" s="16">
        <v>40511</v>
      </c>
      <c r="H43" s="16">
        <v>35695</v>
      </c>
      <c r="I43" s="16">
        <v>37254</v>
      </c>
    </row>
    <row r="44" spans="1:9" ht="17.100000000000001" customHeight="1" x14ac:dyDescent="0.2">
      <c r="A44" s="39" t="s">
        <v>57</v>
      </c>
      <c r="B44" s="16">
        <v>165506</v>
      </c>
      <c r="C44" s="16">
        <v>163072</v>
      </c>
      <c r="D44" s="16">
        <v>167639</v>
      </c>
      <c r="E44" s="16">
        <v>173400</v>
      </c>
      <c r="F44" s="16">
        <v>172921</v>
      </c>
      <c r="G44" s="16">
        <v>176901</v>
      </c>
      <c r="H44" s="16">
        <v>176800</v>
      </c>
      <c r="I44" s="16">
        <v>179754</v>
      </c>
    </row>
    <row r="45" spans="1:9" ht="17.100000000000001" customHeight="1" x14ac:dyDescent="0.2">
      <c r="A45" s="39" t="s">
        <v>58</v>
      </c>
      <c r="B45" s="16">
        <v>9798</v>
      </c>
      <c r="C45" s="16">
        <v>10563</v>
      </c>
      <c r="D45" s="16">
        <v>12908</v>
      </c>
      <c r="E45" s="16">
        <v>5296</v>
      </c>
      <c r="F45" s="16">
        <v>11348</v>
      </c>
      <c r="G45" s="16">
        <v>14443</v>
      </c>
      <c r="H45" s="16">
        <v>12629</v>
      </c>
      <c r="I45" s="16">
        <v>12632</v>
      </c>
    </row>
    <row r="46" spans="1:9" ht="17.100000000000001" customHeight="1" x14ac:dyDescent="0.2">
      <c r="A46" s="39" t="s">
        <v>344</v>
      </c>
      <c r="B46" s="16">
        <v>6218</v>
      </c>
      <c r="C46" s="16">
        <v>5347</v>
      </c>
      <c r="D46" s="16">
        <v>8949</v>
      </c>
      <c r="E46" s="16">
        <v>102217</v>
      </c>
      <c r="F46" s="16">
        <v>5501</v>
      </c>
      <c r="G46" s="16">
        <v>3113</v>
      </c>
      <c r="H46" s="16">
        <v>2183</v>
      </c>
      <c r="I46" s="16">
        <v>2261</v>
      </c>
    </row>
    <row r="47" spans="1:9" ht="17.100000000000001" customHeight="1" x14ac:dyDescent="0.2">
      <c r="A47" s="46" t="s">
        <v>111</v>
      </c>
      <c r="B47" s="16">
        <v>590</v>
      </c>
      <c r="C47" s="16">
        <v>-5207</v>
      </c>
      <c r="D47" s="16">
        <v>-264</v>
      </c>
      <c r="E47" s="16">
        <v>5680</v>
      </c>
      <c r="F47" s="16">
        <v>6459</v>
      </c>
      <c r="G47" s="16">
        <v>8661</v>
      </c>
      <c r="H47" s="16">
        <v>7185</v>
      </c>
      <c r="I47" s="16">
        <v>8618</v>
      </c>
    </row>
    <row r="48" spans="1:9" ht="17.100000000000001" customHeight="1" x14ac:dyDescent="0.2">
      <c r="A48" s="39" t="s">
        <v>340</v>
      </c>
      <c r="B48" s="16" t="s">
        <v>315</v>
      </c>
      <c r="C48" s="16" t="s">
        <v>315</v>
      </c>
      <c r="D48" s="16" t="s">
        <v>315</v>
      </c>
      <c r="E48" s="16" t="s">
        <v>315</v>
      </c>
      <c r="F48" s="16" t="s">
        <v>315</v>
      </c>
      <c r="G48" s="16">
        <v>1</v>
      </c>
      <c r="H48" s="16">
        <v>1</v>
      </c>
      <c r="I48" s="16">
        <v>1</v>
      </c>
    </row>
    <row r="49" spans="1:9" ht="17.100000000000001" customHeight="1" x14ac:dyDescent="0.2">
      <c r="A49" s="39" t="s">
        <v>60</v>
      </c>
      <c r="B49" s="16">
        <v>4635</v>
      </c>
      <c r="C49" s="16">
        <v>4517</v>
      </c>
      <c r="D49" s="16">
        <v>4935</v>
      </c>
      <c r="E49" s="16">
        <v>4248</v>
      </c>
      <c r="F49" s="16">
        <v>4812</v>
      </c>
      <c r="G49" s="16">
        <v>4676</v>
      </c>
      <c r="H49" s="16">
        <v>4851</v>
      </c>
      <c r="I49" s="16">
        <v>4793</v>
      </c>
    </row>
    <row r="50" spans="1:9" ht="17.100000000000001" customHeight="1" x14ac:dyDescent="0.2">
      <c r="A50" s="39" t="s">
        <v>61</v>
      </c>
      <c r="B50" s="16">
        <v>10</v>
      </c>
      <c r="C50" s="16">
        <v>-48</v>
      </c>
      <c r="D50" s="16">
        <v>47</v>
      </c>
      <c r="E50" s="16">
        <v>56</v>
      </c>
      <c r="F50" s="16">
        <v>113</v>
      </c>
      <c r="G50" s="16">
        <v>542</v>
      </c>
      <c r="H50" s="16">
        <v>653</v>
      </c>
      <c r="I50" s="16">
        <v>720</v>
      </c>
    </row>
    <row r="51" spans="1:9" ht="17.100000000000001" customHeight="1" x14ac:dyDescent="0.2">
      <c r="A51" s="39" t="s">
        <v>62</v>
      </c>
      <c r="B51" s="16">
        <v>144</v>
      </c>
      <c r="C51" s="16">
        <v>11123</v>
      </c>
      <c r="D51" s="16">
        <v>11662</v>
      </c>
      <c r="E51" s="16">
        <v>12174</v>
      </c>
      <c r="F51" s="16">
        <v>12399</v>
      </c>
      <c r="G51" s="16">
        <v>15038</v>
      </c>
      <c r="H51" s="16">
        <v>13000</v>
      </c>
      <c r="I51" s="16">
        <v>13422</v>
      </c>
    </row>
    <row r="52" spans="1:9" ht="17.100000000000001" customHeight="1" x14ac:dyDescent="0.2">
      <c r="A52" s="39" t="s">
        <v>77</v>
      </c>
      <c r="B52" s="16">
        <v>2760</v>
      </c>
      <c r="C52" s="16">
        <v>2669</v>
      </c>
      <c r="D52" s="16">
        <v>3858</v>
      </c>
      <c r="E52" s="16">
        <v>3951</v>
      </c>
      <c r="F52" s="16">
        <v>9235</v>
      </c>
      <c r="G52" s="16">
        <v>16991</v>
      </c>
      <c r="H52" s="16">
        <v>16507</v>
      </c>
      <c r="I52" s="16">
        <v>17094</v>
      </c>
    </row>
    <row r="53" spans="1:9" ht="17.100000000000001" customHeight="1" x14ac:dyDescent="0.2">
      <c r="A53" s="39" t="s">
        <v>64</v>
      </c>
      <c r="B53" s="16">
        <v>141</v>
      </c>
      <c r="C53" s="16">
        <v>0</v>
      </c>
      <c r="D53" s="16">
        <v>32</v>
      </c>
      <c r="E53" s="16">
        <v>-311</v>
      </c>
      <c r="F53" s="16">
        <v>239</v>
      </c>
      <c r="G53" s="16">
        <v>241</v>
      </c>
      <c r="H53" s="16">
        <v>115</v>
      </c>
      <c r="I53" s="16">
        <v>178</v>
      </c>
    </row>
    <row r="54" spans="1:9" ht="17.100000000000001" customHeight="1" x14ac:dyDescent="0.2">
      <c r="A54" s="39" t="s">
        <v>65</v>
      </c>
      <c r="B54" s="16">
        <v>7764</v>
      </c>
      <c r="C54" s="16">
        <v>7463</v>
      </c>
      <c r="D54" s="16">
        <v>8285</v>
      </c>
      <c r="E54" s="16">
        <v>8370</v>
      </c>
      <c r="F54" s="16">
        <v>8285</v>
      </c>
      <c r="G54" s="16">
        <v>9216</v>
      </c>
      <c r="H54" s="16">
        <v>9314</v>
      </c>
      <c r="I54" s="16">
        <v>9609</v>
      </c>
    </row>
    <row r="55" spans="1:9" ht="17.100000000000001" customHeight="1" x14ac:dyDescent="0.2">
      <c r="A55" s="39" t="s">
        <v>66</v>
      </c>
      <c r="B55" s="16">
        <v>934</v>
      </c>
      <c r="C55" s="16">
        <v>-239</v>
      </c>
      <c r="D55" s="16">
        <v>-144</v>
      </c>
      <c r="E55" s="16">
        <v>483</v>
      </c>
      <c r="F55" s="16">
        <v>454</v>
      </c>
      <c r="G55" s="16">
        <v>702</v>
      </c>
      <c r="H55" s="16">
        <v>503</v>
      </c>
      <c r="I55" s="16">
        <v>503</v>
      </c>
    </row>
    <row r="56" spans="1:9" ht="17.100000000000001" customHeight="1" x14ac:dyDescent="0.2">
      <c r="A56" s="39" t="s">
        <v>67</v>
      </c>
      <c r="B56" s="16">
        <v>5</v>
      </c>
      <c r="C56" s="16">
        <v>7</v>
      </c>
      <c r="D56" s="16">
        <v>13</v>
      </c>
      <c r="E56" s="16">
        <v>-15</v>
      </c>
      <c r="F56" s="16">
        <v>-1</v>
      </c>
      <c r="G56" s="16">
        <v>4</v>
      </c>
      <c r="H56" s="16">
        <v>4</v>
      </c>
      <c r="I56" s="16">
        <v>4</v>
      </c>
    </row>
    <row r="57" spans="1:9" ht="17.100000000000001" customHeight="1" x14ac:dyDescent="0.2">
      <c r="A57" s="39" t="s">
        <v>68</v>
      </c>
      <c r="B57" s="16">
        <v>85</v>
      </c>
      <c r="C57" s="16">
        <v>-92</v>
      </c>
      <c r="D57" s="16">
        <v>78</v>
      </c>
      <c r="E57" s="16">
        <v>391</v>
      </c>
      <c r="F57" s="16">
        <v>11</v>
      </c>
      <c r="G57" s="16">
        <v>105</v>
      </c>
      <c r="H57" s="16">
        <v>149</v>
      </c>
      <c r="I57" s="16">
        <v>168</v>
      </c>
    </row>
    <row r="58" spans="1:9" ht="17.100000000000001" customHeight="1" x14ac:dyDescent="0.2">
      <c r="A58" s="41" t="s">
        <v>69</v>
      </c>
      <c r="B58" s="16">
        <v>42690</v>
      </c>
      <c r="C58" s="16">
        <v>42574</v>
      </c>
      <c r="D58" s="16">
        <v>42931</v>
      </c>
      <c r="E58" s="16">
        <v>43194</v>
      </c>
      <c r="F58" s="16">
        <v>42329</v>
      </c>
      <c r="G58" s="16">
        <v>42388</v>
      </c>
      <c r="H58" s="16">
        <v>42620</v>
      </c>
      <c r="I58" s="16">
        <v>42529</v>
      </c>
    </row>
    <row r="59" spans="1:9" ht="17.100000000000001" customHeight="1" x14ac:dyDescent="0.2">
      <c r="A59" s="41" t="s">
        <v>345</v>
      </c>
      <c r="B59" s="16">
        <v>-18710</v>
      </c>
      <c r="C59" s="16">
        <v>6210</v>
      </c>
      <c r="D59" s="16">
        <v>-49912</v>
      </c>
      <c r="E59" s="16">
        <v>-13781</v>
      </c>
      <c r="F59" s="16">
        <v>-25458</v>
      </c>
      <c r="G59" s="16">
        <v>-629</v>
      </c>
      <c r="H59" s="16">
        <v>-197</v>
      </c>
      <c r="I59" s="16">
        <v>-197</v>
      </c>
    </row>
    <row r="60" spans="1:9" ht="17.100000000000001" customHeight="1" x14ac:dyDescent="0.2">
      <c r="A60" s="39" t="s">
        <v>71</v>
      </c>
      <c r="B60" s="16">
        <v>9390</v>
      </c>
      <c r="C60" s="16">
        <v>8641</v>
      </c>
      <c r="D60" s="16">
        <v>10573</v>
      </c>
      <c r="E60" s="16">
        <v>10366</v>
      </c>
      <c r="F60" s="16">
        <v>9171</v>
      </c>
      <c r="G60" s="16">
        <v>10688</v>
      </c>
      <c r="H60" s="16">
        <v>9539</v>
      </c>
      <c r="I60" s="16">
        <v>9663</v>
      </c>
    </row>
    <row r="61" spans="1:9" ht="17.100000000000001" customHeight="1" x14ac:dyDescent="0.2">
      <c r="A61" s="39" t="s">
        <v>341</v>
      </c>
      <c r="B61" s="16" t="s">
        <v>315</v>
      </c>
      <c r="C61" s="16">
        <v>0</v>
      </c>
      <c r="D61" s="16" t="s">
        <v>315</v>
      </c>
      <c r="E61" s="16">
        <v>0</v>
      </c>
      <c r="F61" s="16" t="s">
        <v>315</v>
      </c>
      <c r="G61" s="16">
        <v>3</v>
      </c>
      <c r="H61" s="16">
        <v>3</v>
      </c>
      <c r="I61" s="16">
        <v>3</v>
      </c>
    </row>
    <row r="62" spans="1:9" ht="17.100000000000001" customHeight="1" x14ac:dyDescent="0.2">
      <c r="A62" t="s">
        <v>72</v>
      </c>
      <c r="B62">
        <v>-109</v>
      </c>
      <c r="C62">
        <v>-39</v>
      </c>
      <c r="D62">
        <v>-129</v>
      </c>
      <c r="E62">
        <v>-336</v>
      </c>
      <c r="F62">
        <v>-144</v>
      </c>
      <c r="G62">
        <v>109</v>
      </c>
      <c r="H62">
        <v>16</v>
      </c>
      <c r="I62">
        <v>16</v>
      </c>
    </row>
    <row r="63" spans="1:9" ht="17.100000000000001" customHeight="1" x14ac:dyDescent="0.2">
      <c r="A63" s="47" t="s">
        <v>26</v>
      </c>
      <c r="B63" s="48">
        <v>260070</v>
      </c>
      <c r="C63" s="48">
        <v>283199</v>
      </c>
      <c r="D63" s="48">
        <v>254303</v>
      </c>
      <c r="E63" s="48">
        <v>417863</v>
      </c>
      <c r="F63" s="48">
        <v>292753</v>
      </c>
      <c r="G63" s="48">
        <v>355052</v>
      </c>
      <c r="H63" s="48">
        <v>341638</v>
      </c>
      <c r="I63" s="48">
        <v>349454</v>
      </c>
    </row>
    <row r="64" spans="1:9" ht="28.5" customHeight="1" thickBot="1" x14ac:dyDescent="0.25">
      <c r="A64" s="49" t="s">
        <v>79</v>
      </c>
      <c r="B64" s="50">
        <v>591234</v>
      </c>
      <c r="C64" s="50">
        <v>613858</v>
      </c>
      <c r="D64" s="50">
        <v>579316</v>
      </c>
      <c r="E64" s="50">
        <v>743279</v>
      </c>
      <c r="F64" s="50">
        <v>621363</v>
      </c>
      <c r="G64" s="50">
        <v>682558</v>
      </c>
      <c r="H64" s="50">
        <v>671763</v>
      </c>
      <c r="I64" s="50">
        <v>681100</v>
      </c>
    </row>
    <row r="65" spans="1:20" ht="17.25" customHeight="1" x14ac:dyDescent="0.2">
      <c r="A65" s="51"/>
      <c r="B65" s="51"/>
      <c r="C65" s="51"/>
      <c r="D65" s="51"/>
      <c r="E65" s="52"/>
    </row>
    <row r="66" spans="1:20" ht="29.25" customHeight="1" x14ac:dyDescent="0.2">
      <c r="A66" s="143" t="s">
        <v>80</v>
      </c>
      <c r="B66" s="143"/>
      <c r="C66" s="143"/>
      <c r="D66" s="143"/>
      <c r="E66" s="143"/>
      <c r="F66" s="143"/>
      <c r="G66" s="143"/>
      <c r="H66" s="143"/>
      <c r="I66" s="143"/>
    </row>
    <row r="67" spans="1:20" ht="51" customHeight="1" x14ac:dyDescent="0.2">
      <c r="A67" s="148" t="s">
        <v>348</v>
      </c>
      <c r="B67" s="149"/>
      <c r="C67" s="149"/>
      <c r="D67" s="149"/>
      <c r="E67" s="149"/>
      <c r="F67" s="149"/>
      <c r="G67" s="149"/>
      <c r="H67" s="149"/>
      <c r="I67" s="149"/>
      <c r="L67" s="146" t="s">
        <v>0</v>
      </c>
      <c r="M67" s="146"/>
      <c r="N67" s="146"/>
      <c r="O67" s="146"/>
      <c r="P67" s="146"/>
      <c r="Q67" s="146"/>
      <c r="R67" s="146"/>
      <c r="S67" s="146"/>
      <c r="T67" s="146"/>
    </row>
    <row r="68" spans="1:20" ht="30.75" customHeight="1" x14ac:dyDescent="0.2">
      <c r="A68" s="147" t="s">
        <v>81</v>
      </c>
      <c r="B68" s="143"/>
      <c r="C68" s="143"/>
      <c r="D68" s="143"/>
      <c r="E68" s="143"/>
      <c r="F68" s="143"/>
      <c r="G68" s="143"/>
      <c r="H68" s="143"/>
      <c r="I68" s="143"/>
    </row>
    <row r="69" spans="1:20" ht="16.5" customHeight="1" x14ac:dyDescent="0.2">
      <c r="A69" s="148" t="s">
        <v>349</v>
      </c>
      <c r="B69" s="149"/>
      <c r="C69" s="149"/>
      <c r="D69" s="149"/>
      <c r="E69" s="149"/>
      <c r="F69" s="149"/>
      <c r="G69" s="149"/>
      <c r="H69" s="149"/>
      <c r="I69" s="149"/>
    </row>
    <row r="70" spans="1:20" ht="39.75" customHeight="1" x14ac:dyDescent="0.2">
      <c r="A70" s="147" t="s">
        <v>342</v>
      </c>
      <c r="B70" s="143"/>
      <c r="C70" s="143"/>
      <c r="D70" s="143"/>
      <c r="E70" s="143"/>
      <c r="F70" s="143"/>
      <c r="G70" s="143"/>
      <c r="H70" s="143"/>
      <c r="I70" s="143"/>
    </row>
    <row r="71" spans="1:20" ht="16.5" customHeight="1" x14ac:dyDescent="0.2">
      <c r="A71" s="142" t="s">
        <v>346</v>
      </c>
      <c r="B71" s="143"/>
      <c r="C71" s="143"/>
      <c r="D71" s="143"/>
      <c r="E71" s="143"/>
      <c r="F71" s="143"/>
      <c r="G71" s="143"/>
      <c r="H71" s="143"/>
      <c r="I71" s="143"/>
    </row>
  </sheetData>
  <mergeCells count="8">
    <mergeCell ref="A71:I71"/>
    <mergeCell ref="L67:T67"/>
    <mergeCell ref="A68:I68"/>
    <mergeCell ref="B3:F3"/>
    <mergeCell ref="A66:I66"/>
    <mergeCell ref="A67:I67"/>
    <mergeCell ref="A69:I69"/>
    <mergeCell ref="A70:I70"/>
  </mergeCells>
  <pageMargins left="0" right="0" top="0" bottom="0"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Normal="100" workbookViewId="0"/>
  </sheetViews>
  <sheetFormatPr defaultRowHeight="11.25" x14ac:dyDescent="0.2"/>
  <cols>
    <col min="1" max="1" width="54.6640625" bestFit="1" customWidth="1"/>
    <col min="12" max="12" width="9" bestFit="1" customWidth="1"/>
  </cols>
  <sheetData>
    <row r="1" spans="1:9" ht="16.5" x14ac:dyDescent="0.2">
      <c r="A1" s="33" t="s">
        <v>350</v>
      </c>
      <c r="B1" s="33"/>
      <c r="C1" s="33"/>
      <c r="D1" s="33"/>
      <c r="E1" s="34"/>
    </row>
    <row r="2" spans="1:9" ht="16.5" thickBot="1" x14ac:dyDescent="0.25">
      <c r="A2" s="2" t="s">
        <v>0</v>
      </c>
      <c r="B2" s="4"/>
      <c r="C2" s="3"/>
      <c r="D2" s="35" t="s">
        <v>0</v>
      </c>
      <c r="E2" s="4"/>
      <c r="I2" s="5" t="s">
        <v>1</v>
      </c>
    </row>
    <row r="3" spans="1:9" ht="11.25" customHeight="1"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ht="17.100000000000001" customHeight="1" x14ac:dyDescent="0.2">
      <c r="A6" s="36" t="s">
        <v>51</v>
      </c>
      <c r="B6" s="37"/>
      <c r="C6" s="37"/>
      <c r="D6" s="37"/>
      <c r="E6" s="38"/>
    </row>
    <row r="7" spans="1:9" ht="17.100000000000001" customHeight="1" x14ac:dyDescent="0.2">
      <c r="A7" s="39" t="s">
        <v>52</v>
      </c>
      <c r="B7" s="16">
        <v>37059</v>
      </c>
      <c r="C7" s="16">
        <v>37030</v>
      </c>
      <c r="D7" s="16">
        <v>35076</v>
      </c>
      <c r="E7" s="16">
        <v>35111</v>
      </c>
      <c r="F7" s="16">
        <v>35237</v>
      </c>
      <c r="G7" s="16">
        <v>35458</v>
      </c>
      <c r="H7" s="16">
        <v>35557</v>
      </c>
      <c r="I7" s="16">
        <v>35692</v>
      </c>
    </row>
    <row r="8" spans="1:9" ht="17.100000000000001" customHeight="1" x14ac:dyDescent="0.2">
      <c r="A8" s="39" t="s">
        <v>53</v>
      </c>
      <c r="B8" s="16">
        <v>2060</v>
      </c>
      <c r="C8" s="16">
        <v>2049</v>
      </c>
      <c r="D8" s="16">
        <v>2086</v>
      </c>
      <c r="E8" s="16">
        <v>2217</v>
      </c>
      <c r="F8" s="16">
        <v>2268</v>
      </c>
      <c r="G8" s="16">
        <v>2363</v>
      </c>
      <c r="H8" s="16">
        <v>2206</v>
      </c>
      <c r="I8" s="16">
        <v>2286</v>
      </c>
    </row>
    <row r="9" spans="1:9" ht="17.100000000000001" customHeight="1" x14ac:dyDescent="0.2">
      <c r="A9" s="39" t="s">
        <v>54</v>
      </c>
      <c r="B9" s="16">
        <v>12125</v>
      </c>
      <c r="C9" s="16">
        <v>11517</v>
      </c>
      <c r="D9" s="16">
        <v>11751</v>
      </c>
      <c r="E9" s="16">
        <v>10972</v>
      </c>
      <c r="F9" s="16">
        <v>10930</v>
      </c>
      <c r="G9" s="16">
        <v>10776</v>
      </c>
      <c r="H9" s="16">
        <v>10724</v>
      </c>
      <c r="I9" s="16">
        <v>10472</v>
      </c>
    </row>
    <row r="10" spans="1:9" ht="17.100000000000001" customHeight="1" x14ac:dyDescent="0.2">
      <c r="A10" s="39" t="s">
        <v>55</v>
      </c>
      <c r="B10" s="16">
        <v>2277</v>
      </c>
      <c r="C10" s="16">
        <v>2243</v>
      </c>
      <c r="D10" s="16">
        <v>1911</v>
      </c>
      <c r="E10" s="16">
        <v>1992</v>
      </c>
      <c r="F10" s="16">
        <v>2058</v>
      </c>
      <c r="G10" s="16">
        <v>2104</v>
      </c>
      <c r="H10" s="16">
        <v>1302</v>
      </c>
      <c r="I10" s="16">
        <v>1294</v>
      </c>
    </row>
    <row r="11" spans="1:9" ht="17.100000000000001" customHeight="1" x14ac:dyDescent="0.2">
      <c r="A11" s="39" t="s">
        <v>56</v>
      </c>
      <c r="B11" s="16">
        <v>6249</v>
      </c>
      <c r="C11" s="16">
        <v>8110</v>
      </c>
      <c r="D11" s="16">
        <v>7207</v>
      </c>
      <c r="E11" s="16">
        <v>6965</v>
      </c>
      <c r="F11" s="16">
        <v>7456</v>
      </c>
      <c r="G11" s="16">
        <v>7482</v>
      </c>
      <c r="H11" s="16">
        <v>8854</v>
      </c>
      <c r="I11" s="16">
        <v>8716</v>
      </c>
    </row>
    <row r="12" spans="1:9" ht="17.100000000000001" customHeight="1" x14ac:dyDescent="0.2">
      <c r="A12" s="39" t="s">
        <v>338</v>
      </c>
      <c r="B12" s="16">
        <v>107666</v>
      </c>
      <c r="C12" s="16">
        <v>109912</v>
      </c>
      <c r="D12" s="16">
        <v>112487</v>
      </c>
      <c r="E12" s="16">
        <v>115980</v>
      </c>
      <c r="F12" s="16">
        <v>116909</v>
      </c>
      <c r="G12" s="16">
        <v>117333</v>
      </c>
      <c r="H12" s="16">
        <v>117991</v>
      </c>
      <c r="I12" s="16">
        <v>118917</v>
      </c>
    </row>
    <row r="13" spans="1:9" ht="17.100000000000001" customHeight="1" x14ac:dyDescent="0.2">
      <c r="A13" s="39" t="s">
        <v>57</v>
      </c>
      <c r="B13" s="16">
        <v>7940</v>
      </c>
      <c r="C13" s="16">
        <v>7926</v>
      </c>
      <c r="D13" s="16">
        <v>7337</v>
      </c>
      <c r="E13" s="16">
        <v>6602</v>
      </c>
      <c r="F13" s="16">
        <v>6161</v>
      </c>
      <c r="G13" s="16">
        <v>6307</v>
      </c>
      <c r="H13" s="16">
        <v>5893</v>
      </c>
      <c r="I13" s="16">
        <v>5289</v>
      </c>
    </row>
    <row r="14" spans="1:9" ht="17.100000000000001" customHeight="1" x14ac:dyDescent="0.2">
      <c r="A14" s="39" t="s">
        <v>58</v>
      </c>
      <c r="B14" s="16">
        <v>67075</v>
      </c>
      <c r="C14" s="16">
        <v>68369</v>
      </c>
      <c r="D14" s="16">
        <v>63899</v>
      </c>
      <c r="E14" s="16">
        <v>65255</v>
      </c>
      <c r="F14" s="16">
        <v>69288</v>
      </c>
      <c r="G14" s="16">
        <v>65501</v>
      </c>
      <c r="H14" s="16">
        <v>65858</v>
      </c>
      <c r="I14" s="16">
        <v>65849</v>
      </c>
    </row>
    <row r="15" spans="1:9" ht="17.100000000000001" customHeight="1" x14ac:dyDescent="0.2">
      <c r="A15" s="39" t="s">
        <v>339</v>
      </c>
      <c r="B15" s="16">
        <v>2857</v>
      </c>
      <c r="C15" s="16">
        <v>2519</v>
      </c>
      <c r="D15" s="16">
        <v>2516</v>
      </c>
      <c r="E15" s="16">
        <v>2549</v>
      </c>
      <c r="F15" s="16">
        <v>1972</v>
      </c>
      <c r="G15" s="16">
        <v>1951</v>
      </c>
      <c r="H15" s="16">
        <v>1956</v>
      </c>
      <c r="I15" s="16">
        <v>1736</v>
      </c>
    </row>
    <row r="16" spans="1:9" ht="17.100000000000001" customHeight="1" x14ac:dyDescent="0.2">
      <c r="A16" s="39" t="s">
        <v>59</v>
      </c>
      <c r="B16" s="16">
        <v>5499</v>
      </c>
      <c r="C16" s="16">
        <v>4899</v>
      </c>
      <c r="D16" s="16">
        <v>3553</v>
      </c>
      <c r="E16" s="16">
        <v>3089</v>
      </c>
      <c r="F16" s="16">
        <v>2931</v>
      </c>
      <c r="G16" s="16">
        <v>3532</v>
      </c>
      <c r="H16" s="16">
        <v>3608</v>
      </c>
      <c r="I16" s="16">
        <v>3171</v>
      </c>
    </row>
    <row r="17" spans="1:9" ht="17.100000000000001" customHeight="1" x14ac:dyDescent="0.2">
      <c r="A17" s="40" t="s">
        <v>340</v>
      </c>
      <c r="B17" s="16">
        <v>7</v>
      </c>
      <c r="C17" s="16">
        <v>7</v>
      </c>
      <c r="D17" s="16">
        <v>7</v>
      </c>
      <c r="E17" s="16">
        <v>8</v>
      </c>
      <c r="F17" s="16">
        <v>23</v>
      </c>
      <c r="G17" s="16">
        <v>99</v>
      </c>
      <c r="H17" s="16">
        <v>97</v>
      </c>
      <c r="I17" s="16">
        <v>91</v>
      </c>
    </row>
    <row r="18" spans="1:9" ht="17.100000000000001" customHeight="1" x14ac:dyDescent="0.2">
      <c r="A18" s="39" t="s">
        <v>60</v>
      </c>
      <c r="B18" s="16">
        <v>3838</v>
      </c>
      <c r="C18" s="16">
        <v>1444</v>
      </c>
      <c r="D18" s="16">
        <v>1553</v>
      </c>
      <c r="E18" s="16">
        <v>1417</v>
      </c>
      <c r="F18" s="16">
        <v>1567</v>
      </c>
      <c r="G18" s="16">
        <v>1553</v>
      </c>
      <c r="H18" s="16">
        <v>1596</v>
      </c>
      <c r="I18" s="16">
        <v>1582</v>
      </c>
    </row>
    <row r="19" spans="1:9" ht="17.100000000000001" customHeight="1" x14ac:dyDescent="0.2">
      <c r="A19" s="40" t="s">
        <v>61</v>
      </c>
      <c r="B19" s="16">
        <v>1476</v>
      </c>
      <c r="C19" s="16">
        <v>2068</v>
      </c>
      <c r="D19" s="16">
        <v>2098</v>
      </c>
      <c r="E19" s="16">
        <v>2217</v>
      </c>
      <c r="F19" s="16">
        <v>2493</v>
      </c>
      <c r="G19" s="16">
        <v>2864</v>
      </c>
      <c r="H19" s="16">
        <v>2357</v>
      </c>
      <c r="I19" s="16">
        <v>2076</v>
      </c>
    </row>
    <row r="20" spans="1:9" ht="17.100000000000001" customHeight="1" x14ac:dyDescent="0.2">
      <c r="A20" s="39" t="s">
        <v>108</v>
      </c>
      <c r="B20" s="16">
        <v>24563</v>
      </c>
      <c r="C20" s="16">
        <v>17174</v>
      </c>
      <c r="D20" s="16">
        <v>14025</v>
      </c>
      <c r="E20" s="16">
        <v>10973</v>
      </c>
      <c r="F20" s="16">
        <v>8229</v>
      </c>
      <c r="G20" s="16">
        <v>6620</v>
      </c>
      <c r="H20" s="16">
        <v>5284</v>
      </c>
      <c r="I20" s="16">
        <v>5108</v>
      </c>
    </row>
    <row r="21" spans="1:9" ht="17.100000000000001" customHeight="1" x14ac:dyDescent="0.2">
      <c r="A21" s="39" t="s">
        <v>109</v>
      </c>
      <c r="B21" s="16">
        <v>27235</v>
      </c>
      <c r="C21" s="16">
        <v>27188</v>
      </c>
      <c r="D21" s="16">
        <v>27083</v>
      </c>
      <c r="E21" s="16">
        <v>26860</v>
      </c>
      <c r="F21" s="16">
        <v>21391</v>
      </c>
      <c r="G21" s="16">
        <v>15128</v>
      </c>
      <c r="H21" s="16">
        <v>14323</v>
      </c>
      <c r="I21" s="16">
        <v>13793</v>
      </c>
    </row>
    <row r="22" spans="1:9" ht="17.100000000000001" customHeight="1" x14ac:dyDescent="0.2">
      <c r="A22" s="39" t="s">
        <v>64</v>
      </c>
      <c r="B22" s="16">
        <v>14462</v>
      </c>
      <c r="C22" s="16">
        <v>15075</v>
      </c>
      <c r="D22" s="16">
        <v>14585</v>
      </c>
      <c r="E22" s="16">
        <v>13594</v>
      </c>
      <c r="F22" s="16">
        <v>13288</v>
      </c>
      <c r="G22" s="16">
        <v>13777</v>
      </c>
      <c r="H22" s="16">
        <v>13628</v>
      </c>
      <c r="I22" s="16">
        <v>13498</v>
      </c>
    </row>
    <row r="23" spans="1:9" ht="17.100000000000001" customHeight="1" x14ac:dyDescent="0.2">
      <c r="A23" s="39" t="s">
        <v>65</v>
      </c>
      <c r="B23" s="16">
        <v>10621</v>
      </c>
      <c r="C23" s="16">
        <v>10588</v>
      </c>
      <c r="D23" s="16">
        <v>10464</v>
      </c>
      <c r="E23" s="16">
        <v>10364</v>
      </c>
      <c r="F23" s="16">
        <v>10484</v>
      </c>
      <c r="G23" s="16">
        <v>10355</v>
      </c>
      <c r="H23" s="16">
        <v>10205</v>
      </c>
      <c r="I23" s="16">
        <v>10060</v>
      </c>
    </row>
    <row r="24" spans="1:9" ht="17.100000000000001" customHeight="1" x14ac:dyDescent="0.2">
      <c r="A24" s="39" t="s">
        <v>66</v>
      </c>
      <c r="B24" s="16">
        <v>9395</v>
      </c>
      <c r="C24" s="16">
        <v>8451</v>
      </c>
      <c r="D24" s="16">
        <v>7936</v>
      </c>
      <c r="E24" s="16">
        <v>7493</v>
      </c>
      <c r="F24" s="16">
        <v>7339</v>
      </c>
      <c r="G24" s="16">
        <v>7058</v>
      </c>
      <c r="H24" s="16">
        <v>6544</v>
      </c>
      <c r="I24" s="16">
        <v>6264</v>
      </c>
    </row>
    <row r="25" spans="1:9" ht="17.100000000000001" customHeight="1" x14ac:dyDescent="0.2">
      <c r="A25" s="39" t="s">
        <v>67</v>
      </c>
      <c r="B25" s="16">
        <v>635</v>
      </c>
      <c r="C25" s="16">
        <v>606</v>
      </c>
      <c r="D25" s="16">
        <v>568</v>
      </c>
      <c r="E25" s="16">
        <v>564</v>
      </c>
      <c r="F25" s="16">
        <v>530</v>
      </c>
      <c r="G25" s="16">
        <v>555</v>
      </c>
      <c r="H25" s="16">
        <v>545</v>
      </c>
      <c r="I25" s="16">
        <v>537</v>
      </c>
    </row>
    <row r="26" spans="1:9" ht="17.100000000000001" customHeight="1" x14ac:dyDescent="0.2">
      <c r="A26" s="39" t="s">
        <v>68</v>
      </c>
      <c r="B26" s="16">
        <v>2095</v>
      </c>
      <c r="C26" s="16">
        <v>1962</v>
      </c>
      <c r="D26" s="16">
        <v>1906</v>
      </c>
      <c r="E26" s="16">
        <v>1771</v>
      </c>
      <c r="F26" s="16">
        <v>1764</v>
      </c>
      <c r="G26" s="16">
        <v>1843</v>
      </c>
      <c r="H26" s="16">
        <v>1678</v>
      </c>
      <c r="I26" s="16">
        <v>1585</v>
      </c>
    </row>
    <row r="27" spans="1:9" ht="17.100000000000001" customHeight="1" x14ac:dyDescent="0.2">
      <c r="A27" s="41" t="s">
        <v>69</v>
      </c>
      <c r="B27" s="16">
        <v>3877</v>
      </c>
      <c r="C27" s="16">
        <v>3804</v>
      </c>
      <c r="D27" s="16">
        <v>3561</v>
      </c>
      <c r="E27" s="16">
        <v>3647</v>
      </c>
      <c r="F27" s="16">
        <v>3836</v>
      </c>
      <c r="G27" s="16">
        <v>3884</v>
      </c>
      <c r="H27" s="16">
        <v>3558</v>
      </c>
      <c r="I27" s="16">
        <v>3256</v>
      </c>
    </row>
    <row r="28" spans="1:9" ht="17.100000000000001" customHeight="1" x14ac:dyDescent="0.2">
      <c r="A28" s="41" t="s">
        <v>70</v>
      </c>
      <c r="B28" s="16">
        <v>-202</v>
      </c>
      <c r="C28" s="16">
        <v>-260</v>
      </c>
      <c r="D28" s="16">
        <v>133</v>
      </c>
      <c r="E28" s="16">
        <v>132</v>
      </c>
      <c r="F28" s="16">
        <v>159</v>
      </c>
      <c r="G28" s="16">
        <v>166</v>
      </c>
      <c r="H28" s="16">
        <v>155</v>
      </c>
      <c r="I28" s="16">
        <v>147</v>
      </c>
    </row>
    <row r="29" spans="1:9" ht="17.100000000000001" customHeight="1" x14ac:dyDescent="0.2">
      <c r="A29" s="39" t="s">
        <v>71</v>
      </c>
      <c r="B29" s="16">
        <v>359</v>
      </c>
      <c r="C29" s="16">
        <v>266</v>
      </c>
      <c r="D29" s="16">
        <v>433</v>
      </c>
      <c r="E29" s="16">
        <v>415</v>
      </c>
      <c r="F29" s="16">
        <v>447</v>
      </c>
      <c r="G29" s="16">
        <v>494</v>
      </c>
      <c r="H29" s="16">
        <v>270</v>
      </c>
      <c r="I29" s="16">
        <v>244</v>
      </c>
    </row>
    <row r="30" spans="1:9" ht="17.100000000000001" customHeight="1" x14ac:dyDescent="0.2">
      <c r="A30" s="39" t="s">
        <v>341</v>
      </c>
      <c r="B30" s="16">
        <v>159</v>
      </c>
      <c r="C30" s="16">
        <v>215</v>
      </c>
      <c r="D30" s="16">
        <v>287</v>
      </c>
      <c r="E30" s="16">
        <v>348</v>
      </c>
      <c r="F30" s="16">
        <v>345</v>
      </c>
      <c r="G30" s="16">
        <v>358</v>
      </c>
      <c r="H30" s="16">
        <v>327</v>
      </c>
      <c r="I30" s="16">
        <v>322</v>
      </c>
    </row>
    <row r="31" spans="1:9" ht="17.100000000000001" customHeight="1" x14ac:dyDescent="0.2">
      <c r="A31" s="42" t="s">
        <v>72</v>
      </c>
      <c r="B31" s="16">
        <v>1452</v>
      </c>
      <c r="C31" s="16">
        <v>1398</v>
      </c>
      <c r="D31" s="16">
        <v>1310</v>
      </c>
      <c r="E31" s="16">
        <v>1376</v>
      </c>
      <c r="F31" s="16">
        <v>1507</v>
      </c>
      <c r="G31" s="16">
        <v>1471</v>
      </c>
      <c r="H31" s="16">
        <v>1370</v>
      </c>
      <c r="I31" s="16">
        <v>1333</v>
      </c>
    </row>
    <row r="32" spans="1:9" ht="17.100000000000001" customHeight="1" x14ac:dyDescent="0.2">
      <c r="A32" s="42" t="s">
        <v>73</v>
      </c>
      <c r="B32" s="138" t="s">
        <v>315</v>
      </c>
      <c r="C32" s="138" t="s">
        <v>315</v>
      </c>
      <c r="D32" s="138" t="s">
        <v>315</v>
      </c>
      <c r="E32" s="138" t="s">
        <v>315</v>
      </c>
      <c r="F32" s="138" t="s">
        <v>315</v>
      </c>
      <c r="G32" s="16">
        <v>4400</v>
      </c>
      <c r="H32" s="16">
        <v>4700</v>
      </c>
      <c r="I32" s="16">
        <v>6800</v>
      </c>
    </row>
    <row r="33" spans="1:9" ht="17.100000000000001" customHeight="1" x14ac:dyDescent="0.2">
      <c r="A33" s="43" t="s">
        <v>74</v>
      </c>
      <c r="B33" s="138" t="s">
        <v>315</v>
      </c>
      <c r="C33" s="138" t="s">
        <v>315</v>
      </c>
      <c r="D33" s="138" t="s">
        <v>315</v>
      </c>
      <c r="E33" s="138" t="s">
        <v>315</v>
      </c>
      <c r="F33" s="138" t="s">
        <v>315</v>
      </c>
      <c r="G33" s="16">
        <v>-700</v>
      </c>
      <c r="H33" s="16">
        <v>-700</v>
      </c>
      <c r="I33" s="16">
        <v>-700</v>
      </c>
    </row>
    <row r="34" spans="1:9" ht="17.100000000000001" customHeight="1" x14ac:dyDescent="0.2">
      <c r="A34" s="43" t="s">
        <v>110</v>
      </c>
      <c r="B34" s="138" t="s">
        <v>315</v>
      </c>
      <c r="C34" s="138" t="s">
        <v>315</v>
      </c>
      <c r="D34" s="138" t="s">
        <v>315</v>
      </c>
      <c r="E34" s="138" t="s">
        <v>315</v>
      </c>
      <c r="F34" s="138" t="s">
        <v>315</v>
      </c>
      <c r="G34" s="16">
        <v>-400</v>
      </c>
      <c r="H34" s="138" t="s">
        <v>315</v>
      </c>
      <c r="I34" s="138" t="s">
        <v>315</v>
      </c>
    </row>
    <row r="35" spans="1:9" ht="17.100000000000001" customHeight="1" x14ac:dyDescent="0.2">
      <c r="A35" t="s">
        <v>316</v>
      </c>
      <c r="B35" s="138" t="s">
        <v>315</v>
      </c>
      <c r="C35" s="138" t="s">
        <v>315</v>
      </c>
      <c r="D35" s="138" t="s">
        <v>315</v>
      </c>
      <c r="E35" s="138" t="s">
        <v>315</v>
      </c>
      <c r="F35" s="138" t="s">
        <v>315</v>
      </c>
      <c r="G35" s="138" t="s">
        <v>315</v>
      </c>
      <c r="H35" s="138" t="s">
        <v>315</v>
      </c>
      <c r="I35" s="16">
        <v>-3300</v>
      </c>
    </row>
    <row r="36" spans="1:9" ht="17.100000000000001" customHeight="1" x14ac:dyDescent="0.2">
      <c r="A36" s="44" t="s">
        <v>17</v>
      </c>
      <c r="B36" s="19">
        <v>350779</v>
      </c>
      <c r="C36" s="19">
        <v>344561</v>
      </c>
      <c r="D36" s="19">
        <v>333775</v>
      </c>
      <c r="E36" s="19">
        <v>331914</v>
      </c>
      <c r="F36" s="19">
        <v>328610</v>
      </c>
      <c r="G36" s="19">
        <v>322300</v>
      </c>
      <c r="H36" s="19">
        <v>319800</v>
      </c>
      <c r="I36" s="19">
        <v>316100</v>
      </c>
    </row>
    <row r="37" spans="1:9" ht="17.100000000000001" customHeight="1" x14ac:dyDescent="0.2">
      <c r="A37" s="36" t="s">
        <v>76</v>
      </c>
      <c r="B37" s="37" t="s">
        <v>0</v>
      </c>
      <c r="C37" s="37" t="s">
        <v>0</v>
      </c>
      <c r="D37" s="37" t="s">
        <v>0</v>
      </c>
      <c r="E37" s="37" t="s">
        <v>0</v>
      </c>
      <c r="F37" s="37" t="s">
        <v>0</v>
      </c>
      <c r="G37" s="37" t="s">
        <v>0</v>
      </c>
      <c r="H37" s="37" t="s">
        <v>0</v>
      </c>
      <c r="I37" s="37" t="s">
        <v>0</v>
      </c>
    </row>
    <row r="38" spans="1:9" ht="17.100000000000001" customHeight="1" x14ac:dyDescent="0.2">
      <c r="A38" s="39" t="s">
        <v>52</v>
      </c>
      <c r="B38" s="16">
        <v>7796</v>
      </c>
      <c r="C38" s="16">
        <v>6646</v>
      </c>
      <c r="D38" s="16">
        <v>8535</v>
      </c>
      <c r="E38" s="16">
        <v>12260</v>
      </c>
      <c r="F38" s="16">
        <v>4749</v>
      </c>
      <c r="G38" s="16">
        <v>8051</v>
      </c>
      <c r="H38" s="16">
        <v>6783</v>
      </c>
      <c r="I38" s="16">
        <v>6858</v>
      </c>
    </row>
    <row r="39" spans="1:9" ht="17.100000000000001" customHeight="1" x14ac:dyDescent="0.2">
      <c r="A39" s="39" t="s">
        <v>53</v>
      </c>
      <c r="B39" s="16">
        <v>43</v>
      </c>
      <c r="C39" s="16">
        <v>20</v>
      </c>
      <c r="D39" s="16">
        <v>42</v>
      </c>
      <c r="E39" s="16">
        <v>138</v>
      </c>
      <c r="F39" s="16">
        <v>13</v>
      </c>
      <c r="G39" s="16">
        <v>38</v>
      </c>
      <c r="H39" s="16">
        <v>38</v>
      </c>
      <c r="I39" s="16">
        <v>37</v>
      </c>
    </row>
    <row r="40" spans="1:9" ht="17.100000000000001" customHeight="1" x14ac:dyDescent="0.2">
      <c r="A40" s="39" t="s">
        <v>54</v>
      </c>
      <c r="B40" s="16">
        <v>1758</v>
      </c>
      <c r="C40" s="16">
        <v>1951</v>
      </c>
      <c r="D40" s="16">
        <v>2524</v>
      </c>
      <c r="E40" s="16">
        <v>1582</v>
      </c>
      <c r="F40" s="16">
        <v>2529</v>
      </c>
      <c r="G40" s="16">
        <v>2507</v>
      </c>
      <c r="H40" s="16">
        <v>2661</v>
      </c>
      <c r="I40" s="16">
        <v>2775</v>
      </c>
    </row>
    <row r="41" spans="1:9" ht="17.100000000000001" customHeight="1" x14ac:dyDescent="0.2">
      <c r="A41" s="39" t="s">
        <v>55</v>
      </c>
      <c r="B41" s="16">
        <v>93</v>
      </c>
      <c r="C41" s="16">
        <v>68</v>
      </c>
      <c r="D41" s="16">
        <v>-72</v>
      </c>
      <c r="E41" s="16">
        <v>39</v>
      </c>
      <c r="F41" s="16">
        <v>-53</v>
      </c>
      <c r="G41" s="16">
        <v>98</v>
      </c>
      <c r="H41" s="16">
        <v>97</v>
      </c>
      <c r="I41" s="16">
        <v>95</v>
      </c>
    </row>
    <row r="42" spans="1:9" ht="17.100000000000001" customHeight="1" x14ac:dyDescent="0.2">
      <c r="A42" s="40" t="s">
        <v>56</v>
      </c>
      <c r="B42" s="16">
        <v>202</v>
      </c>
      <c r="C42" s="16">
        <v>114</v>
      </c>
      <c r="D42" s="16">
        <v>155</v>
      </c>
      <c r="E42" s="16">
        <v>210</v>
      </c>
      <c r="F42" s="16">
        <v>143</v>
      </c>
      <c r="G42" s="16">
        <v>471</v>
      </c>
      <c r="H42" s="16">
        <v>176</v>
      </c>
      <c r="I42" s="16">
        <v>172</v>
      </c>
    </row>
    <row r="43" spans="1:9" ht="17.100000000000001" customHeight="1" x14ac:dyDescent="0.2">
      <c r="A43" s="45" t="s">
        <v>354</v>
      </c>
      <c r="B43" s="16">
        <v>19997</v>
      </c>
      <c r="C43" s="16">
        <v>18959</v>
      </c>
      <c r="D43" s="16">
        <v>22544</v>
      </c>
      <c r="E43" s="16">
        <v>49499</v>
      </c>
      <c r="F43" s="16">
        <v>27697</v>
      </c>
      <c r="G43" s="16">
        <v>39862</v>
      </c>
      <c r="H43" s="16">
        <v>34583</v>
      </c>
      <c r="I43" s="16">
        <v>35504</v>
      </c>
    </row>
    <row r="44" spans="1:9" ht="17.100000000000001" customHeight="1" x14ac:dyDescent="0.2">
      <c r="A44" s="39" t="s">
        <v>57</v>
      </c>
      <c r="B44" s="16">
        <v>175308</v>
      </c>
      <c r="C44" s="16">
        <v>169928</v>
      </c>
      <c r="D44" s="16">
        <v>172158</v>
      </c>
      <c r="E44" s="16">
        <v>176862</v>
      </c>
      <c r="F44" s="16">
        <v>172921</v>
      </c>
      <c r="G44" s="16">
        <v>174066</v>
      </c>
      <c r="H44" s="16">
        <v>171288</v>
      </c>
      <c r="I44" s="16">
        <v>171307</v>
      </c>
    </row>
    <row r="45" spans="1:9" ht="17.100000000000001" customHeight="1" x14ac:dyDescent="0.2">
      <c r="A45" s="39" t="s">
        <v>58</v>
      </c>
      <c r="B45" s="16">
        <v>10378</v>
      </c>
      <c r="C45" s="16">
        <v>11007</v>
      </c>
      <c r="D45" s="16">
        <v>13256</v>
      </c>
      <c r="E45" s="16">
        <v>5402</v>
      </c>
      <c r="F45" s="16">
        <v>11348</v>
      </c>
      <c r="G45" s="16">
        <v>14211</v>
      </c>
      <c r="H45" s="16">
        <v>12235</v>
      </c>
      <c r="I45" s="16">
        <v>12039</v>
      </c>
    </row>
    <row r="46" spans="1:9" ht="17.100000000000001" customHeight="1" x14ac:dyDescent="0.2">
      <c r="A46" s="39" t="s">
        <v>355</v>
      </c>
      <c r="B46" s="16">
        <v>6586</v>
      </c>
      <c r="C46" s="16">
        <v>5572</v>
      </c>
      <c r="D46" s="16">
        <v>9190</v>
      </c>
      <c r="E46" s="16">
        <v>104258</v>
      </c>
      <c r="F46" s="16">
        <v>5501</v>
      </c>
      <c r="G46" s="16">
        <v>3064</v>
      </c>
      <c r="H46" s="16">
        <v>2114</v>
      </c>
      <c r="I46" s="16">
        <v>2155</v>
      </c>
    </row>
    <row r="47" spans="1:9" ht="17.100000000000001" customHeight="1" x14ac:dyDescent="0.2">
      <c r="A47" s="46" t="s">
        <v>356</v>
      </c>
      <c r="B47" s="16">
        <v>625</v>
      </c>
      <c r="C47" s="16">
        <v>-5426</v>
      </c>
      <c r="D47" s="16">
        <v>-271</v>
      </c>
      <c r="E47" s="16">
        <v>5793</v>
      </c>
      <c r="F47" s="16">
        <v>6459</v>
      </c>
      <c r="G47" s="16">
        <v>8522</v>
      </c>
      <c r="H47" s="16">
        <v>6961</v>
      </c>
      <c r="I47" s="16">
        <v>8213</v>
      </c>
    </row>
    <row r="48" spans="1:9" ht="17.100000000000001" customHeight="1" x14ac:dyDescent="0.2">
      <c r="A48" s="39" t="s">
        <v>340</v>
      </c>
      <c r="B48" s="138" t="s">
        <v>315</v>
      </c>
      <c r="C48" s="138" t="s">
        <v>315</v>
      </c>
      <c r="D48" s="138" t="s">
        <v>315</v>
      </c>
      <c r="E48" s="138" t="s">
        <v>315</v>
      </c>
      <c r="F48" s="138" t="s">
        <v>315</v>
      </c>
      <c r="G48" s="16">
        <v>0</v>
      </c>
      <c r="H48" s="16">
        <v>0</v>
      </c>
      <c r="I48" s="16">
        <v>0</v>
      </c>
    </row>
    <row r="49" spans="1:9" ht="17.100000000000001" customHeight="1" x14ac:dyDescent="0.2">
      <c r="A49" s="39" t="s">
        <v>60</v>
      </c>
      <c r="B49" s="16">
        <v>4909</v>
      </c>
      <c r="C49" s="16">
        <v>4707</v>
      </c>
      <c r="D49" s="16">
        <v>5068</v>
      </c>
      <c r="E49" s="16">
        <v>4333</v>
      </c>
      <c r="F49" s="16">
        <v>4812</v>
      </c>
      <c r="G49" s="16">
        <v>4601</v>
      </c>
      <c r="H49" s="16">
        <v>4700</v>
      </c>
      <c r="I49" s="16">
        <v>4568</v>
      </c>
    </row>
    <row r="50" spans="1:9" ht="17.100000000000001" customHeight="1" x14ac:dyDescent="0.2">
      <c r="A50" s="39" t="s">
        <v>61</v>
      </c>
      <c r="B50" s="16">
        <v>10</v>
      </c>
      <c r="C50" s="16">
        <v>-50</v>
      </c>
      <c r="D50" s="16">
        <v>49</v>
      </c>
      <c r="E50" s="16">
        <v>57</v>
      </c>
      <c r="F50" s="16">
        <v>113</v>
      </c>
      <c r="G50" s="16">
        <v>533</v>
      </c>
      <c r="H50" s="16">
        <v>633</v>
      </c>
      <c r="I50" s="16">
        <v>687</v>
      </c>
    </row>
    <row r="51" spans="1:9" ht="17.100000000000001" customHeight="1" x14ac:dyDescent="0.2">
      <c r="A51" s="39" t="s">
        <v>108</v>
      </c>
      <c r="B51" s="16">
        <v>153</v>
      </c>
      <c r="C51" s="16">
        <v>11591</v>
      </c>
      <c r="D51" s="16">
        <v>11976</v>
      </c>
      <c r="E51" s="16">
        <v>12417</v>
      </c>
      <c r="F51" s="16">
        <v>12399</v>
      </c>
      <c r="G51" s="16">
        <v>14797</v>
      </c>
      <c r="H51" s="16">
        <v>12595</v>
      </c>
      <c r="I51" s="16">
        <v>12791</v>
      </c>
    </row>
    <row r="52" spans="1:9" ht="17.100000000000001" customHeight="1" x14ac:dyDescent="0.2">
      <c r="A52" s="39" t="s">
        <v>112</v>
      </c>
      <c r="B52" s="16">
        <v>2924</v>
      </c>
      <c r="C52" s="16">
        <v>2782</v>
      </c>
      <c r="D52" s="16">
        <v>3962</v>
      </c>
      <c r="E52" s="16">
        <v>4030</v>
      </c>
      <c r="F52" s="16">
        <v>9235</v>
      </c>
      <c r="G52" s="16">
        <v>16719</v>
      </c>
      <c r="H52" s="16">
        <v>15992</v>
      </c>
      <c r="I52" s="16">
        <v>16291</v>
      </c>
    </row>
    <row r="53" spans="1:9" ht="17.100000000000001" customHeight="1" x14ac:dyDescent="0.2">
      <c r="A53" s="39" t="s">
        <v>64</v>
      </c>
      <c r="B53" s="16">
        <v>149</v>
      </c>
      <c r="C53" s="16">
        <v>0</v>
      </c>
      <c r="D53" s="16">
        <v>33</v>
      </c>
      <c r="E53" s="16">
        <v>-317</v>
      </c>
      <c r="F53" s="16">
        <v>239</v>
      </c>
      <c r="G53" s="16">
        <v>237</v>
      </c>
      <c r="H53" s="16">
        <v>111</v>
      </c>
      <c r="I53" s="16">
        <v>169</v>
      </c>
    </row>
    <row r="54" spans="1:9" ht="17.100000000000001" customHeight="1" x14ac:dyDescent="0.2">
      <c r="A54" s="39" t="s">
        <v>65</v>
      </c>
      <c r="B54" s="16">
        <v>8224</v>
      </c>
      <c r="C54" s="16">
        <v>7777</v>
      </c>
      <c r="D54" s="16">
        <v>8509</v>
      </c>
      <c r="E54" s="16">
        <v>8537</v>
      </c>
      <c r="F54" s="16">
        <v>8285</v>
      </c>
      <c r="G54" s="16">
        <v>9068</v>
      </c>
      <c r="H54" s="16">
        <v>9023</v>
      </c>
      <c r="I54" s="16">
        <v>9157</v>
      </c>
    </row>
    <row r="55" spans="1:9" ht="17.100000000000001" customHeight="1" x14ac:dyDescent="0.2">
      <c r="A55" s="39" t="s">
        <v>66</v>
      </c>
      <c r="B55" s="16">
        <v>989</v>
      </c>
      <c r="C55" s="16">
        <v>-249</v>
      </c>
      <c r="D55" s="16">
        <v>-148</v>
      </c>
      <c r="E55" s="16">
        <v>493</v>
      </c>
      <c r="F55" s="16">
        <v>454</v>
      </c>
      <c r="G55" s="16">
        <v>690</v>
      </c>
      <c r="H55" s="16">
        <v>487</v>
      </c>
      <c r="I55" s="16">
        <v>479</v>
      </c>
    </row>
    <row r="56" spans="1:9" ht="17.100000000000001" customHeight="1" x14ac:dyDescent="0.2">
      <c r="A56" s="39" t="s">
        <v>67</v>
      </c>
      <c r="B56" s="16">
        <v>6</v>
      </c>
      <c r="C56" s="16">
        <v>7</v>
      </c>
      <c r="D56" s="16">
        <v>13</v>
      </c>
      <c r="E56" s="16">
        <v>-16</v>
      </c>
      <c r="F56" s="16">
        <v>-1</v>
      </c>
      <c r="G56" s="16">
        <v>4</v>
      </c>
      <c r="H56" s="16">
        <v>4</v>
      </c>
      <c r="I56" s="16">
        <v>4</v>
      </c>
    </row>
    <row r="57" spans="1:9" ht="17.100000000000001" customHeight="1" x14ac:dyDescent="0.2">
      <c r="A57" s="39" t="s">
        <v>68</v>
      </c>
      <c r="B57" s="16">
        <v>90</v>
      </c>
      <c r="C57" s="16">
        <v>-96</v>
      </c>
      <c r="D57" s="16">
        <v>80</v>
      </c>
      <c r="E57" s="16">
        <v>399</v>
      </c>
      <c r="F57" s="16">
        <v>11</v>
      </c>
      <c r="G57" s="16">
        <v>104</v>
      </c>
      <c r="H57" s="16">
        <v>144</v>
      </c>
      <c r="I57" s="16">
        <v>160</v>
      </c>
    </row>
    <row r="58" spans="1:9" ht="17.100000000000001" customHeight="1" x14ac:dyDescent="0.2">
      <c r="A58" s="41" t="s">
        <v>69</v>
      </c>
      <c r="B58" s="16">
        <v>45218</v>
      </c>
      <c r="C58" s="16">
        <v>44364</v>
      </c>
      <c r="D58" s="16">
        <v>44089</v>
      </c>
      <c r="E58" s="16">
        <v>44056</v>
      </c>
      <c r="F58" s="16">
        <v>42329</v>
      </c>
      <c r="G58" s="16">
        <v>41709</v>
      </c>
      <c r="H58" s="16">
        <v>41292</v>
      </c>
      <c r="I58" s="16">
        <v>40530</v>
      </c>
    </row>
    <row r="59" spans="1:9" ht="17.100000000000001" customHeight="1" x14ac:dyDescent="0.2">
      <c r="A59" s="41" t="s">
        <v>357</v>
      </c>
      <c r="B59" s="16">
        <v>-19818</v>
      </c>
      <c r="C59" s="16">
        <v>6471</v>
      </c>
      <c r="D59" s="16">
        <v>-51258</v>
      </c>
      <c r="E59" s="16">
        <v>-14056</v>
      </c>
      <c r="F59" s="16">
        <v>-25458</v>
      </c>
      <c r="G59" s="16">
        <v>-619</v>
      </c>
      <c r="H59" s="16">
        <v>-191</v>
      </c>
      <c r="I59" s="16">
        <v>-188</v>
      </c>
    </row>
    <row r="60" spans="1:9" ht="17.100000000000001" customHeight="1" x14ac:dyDescent="0.2">
      <c r="A60" s="39" t="s">
        <v>71</v>
      </c>
      <c r="B60" s="16">
        <v>9946</v>
      </c>
      <c r="C60" s="16">
        <v>9004</v>
      </c>
      <c r="D60" s="16">
        <v>10858</v>
      </c>
      <c r="E60" s="16">
        <v>10573</v>
      </c>
      <c r="F60" s="16">
        <v>9171</v>
      </c>
      <c r="G60" s="16">
        <v>10516</v>
      </c>
      <c r="H60" s="16">
        <v>9242</v>
      </c>
      <c r="I60" s="16">
        <v>9209</v>
      </c>
    </row>
    <row r="61" spans="1:9" ht="17.100000000000001" customHeight="1" x14ac:dyDescent="0.2">
      <c r="A61" s="39" t="s">
        <v>341</v>
      </c>
      <c r="B61" s="138" t="s">
        <v>315</v>
      </c>
      <c r="C61" s="16">
        <v>0</v>
      </c>
      <c r="D61" s="16">
        <v>0</v>
      </c>
      <c r="E61" s="16">
        <v>0</v>
      </c>
      <c r="F61" s="138" t="s">
        <v>315</v>
      </c>
      <c r="G61" s="16">
        <v>3</v>
      </c>
      <c r="H61" s="16">
        <v>3</v>
      </c>
      <c r="I61" s="16">
        <v>3</v>
      </c>
    </row>
    <row r="62" spans="1:9" ht="17.100000000000001" customHeight="1" x14ac:dyDescent="0.2">
      <c r="A62" t="s">
        <v>72</v>
      </c>
      <c r="B62" s="16">
        <v>-116</v>
      </c>
      <c r="C62" s="16">
        <v>-40</v>
      </c>
      <c r="D62" s="16">
        <v>-132</v>
      </c>
      <c r="E62" s="16">
        <v>-343</v>
      </c>
      <c r="F62" s="16">
        <v>-144</v>
      </c>
      <c r="G62" s="16">
        <v>107</v>
      </c>
      <c r="H62" s="16">
        <v>16</v>
      </c>
      <c r="I62" s="16">
        <v>15</v>
      </c>
    </row>
    <row r="63" spans="1:9" ht="17.100000000000001" customHeight="1" x14ac:dyDescent="0.2">
      <c r="A63" s="47" t="s">
        <v>26</v>
      </c>
      <c r="B63" s="48">
        <v>275473</v>
      </c>
      <c r="C63" s="48">
        <v>295105</v>
      </c>
      <c r="D63" s="48">
        <v>261158</v>
      </c>
      <c r="E63" s="48">
        <v>426206</v>
      </c>
      <c r="F63" s="48">
        <v>292753</v>
      </c>
      <c r="G63" s="48">
        <v>349361</v>
      </c>
      <c r="H63" s="48">
        <v>330987</v>
      </c>
      <c r="I63" s="48">
        <v>333032</v>
      </c>
    </row>
    <row r="64" spans="1:9" ht="28.5" customHeight="1" thickBot="1" x14ac:dyDescent="0.25">
      <c r="A64" s="49" t="s">
        <v>79</v>
      </c>
      <c r="B64" s="50">
        <v>626252</v>
      </c>
      <c r="C64" s="50">
        <v>639666</v>
      </c>
      <c r="D64" s="50">
        <v>594933</v>
      </c>
      <c r="E64" s="50">
        <v>758120</v>
      </c>
      <c r="F64" s="50">
        <v>621363</v>
      </c>
      <c r="G64" s="50">
        <v>671600</v>
      </c>
      <c r="H64" s="50">
        <v>650800</v>
      </c>
      <c r="I64" s="50">
        <v>649100</v>
      </c>
    </row>
    <row r="65" spans="1:20" ht="17.25" customHeight="1" x14ac:dyDescent="0.2">
      <c r="A65" s="51"/>
      <c r="B65" s="51"/>
      <c r="C65" s="51"/>
      <c r="D65" s="51"/>
      <c r="E65" s="52"/>
    </row>
    <row r="66" spans="1:20" ht="27" customHeight="1" x14ac:dyDescent="0.2">
      <c r="A66" s="143" t="s">
        <v>335</v>
      </c>
      <c r="B66" s="143"/>
      <c r="C66" s="143"/>
      <c r="D66" s="143"/>
      <c r="E66" s="143"/>
      <c r="F66" s="143"/>
      <c r="G66" s="143"/>
      <c r="H66" s="143"/>
      <c r="I66" s="143"/>
    </row>
    <row r="67" spans="1:20" ht="29.25" customHeight="1" x14ac:dyDescent="0.2">
      <c r="A67" s="143" t="s">
        <v>106</v>
      </c>
      <c r="B67" s="143"/>
      <c r="C67" s="143"/>
      <c r="D67" s="143"/>
      <c r="E67" s="143"/>
      <c r="F67" s="143"/>
      <c r="G67" s="143"/>
      <c r="H67" s="143"/>
      <c r="I67" s="143"/>
    </row>
    <row r="68" spans="1:20" ht="51" customHeight="1" x14ac:dyDescent="0.2">
      <c r="A68" s="148" t="s">
        <v>351</v>
      </c>
      <c r="B68" s="149"/>
      <c r="C68" s="149"/>
      <c r="D68" s="149"/>
      <c r="E68" s="149"/>
      <c r="F68" s="149"/>
      <c r="G68" s="149"/>
      <c r="H68" s="149"/>
      <c r="I68" s="149"/>
      <c r="L68" s="146" t="s">
        <v>0</v>
      </c>
      <c r="M68" s="146"/>
      <c r="N68" s="146"/>
      <c r="O68" s="146"/>
      <c r="P68" s="146"/>
      <c r="Q68" s="146"/>
      <c r="R68" s="146"/>
      <c r="S68" s="146"/>
      <c r="T68" s="146"/>
    </row>
    <row r="69" spans="1:20" ht="30.75" customHeight="1" x14ac:dyDescent="0.2">
      <c r="A69" s="142" t="s">
        <v>107</v>
      </c>
      <c r="B69" s="143"/>
      <c r="C69" s="143"/>
      <c r="D69" s="143"/>
      <c r="E69" s="143"/>
      <c r="F69" s="143"/>
      <c r="G69" s="143"/>
      <c r="H69" s="143"/>
      <c r="I69" s="143"/>
    </row>
    <row r="70" spans="1:20" ht="16.5" customHeight="1" x14ac:dyDescent="0.2">
      <c r="A70" s="148" t="s">
        <v>352</v>
      </c>
      <c r="B70" s="149"/>
      <c r="C70" s="149"/>
      <c r="D70" s="149"/>
      <c r="E70" s="149"/>
      <c r="F70" s="149"/>
      <c r="G70" s="149"/>
      <c r="H70" s="149"/>
      <c r="I70" s="149"/>
    </row>
    <row r="71" spans="1:20" ht="39.75" customHeight="1" x14ac:dyDescent="0.2">
      <c r="A71" s="142" t="s">
        <v>353</v>
      </c>
      <c r="B71" s="143"/>
      <c r="C71" s="143"/>
      <c r="D71" s="143"/>
      <c r="E71" s="143"/>
      <c r="F71" s="143"/>
      <c r="G71" s="143"/>
      <c r="H71" s="143"/>
      <c r="I71" s="143"/>
    </row>
    <row r="72" spans="1:20" ht="16.5" customHeight="1" x14ac:dyDescent="0.2">
      <c r="A72" s="142" t="s">
        <v>343</v>
      </c>
      <c r="B72" s="143"/>
      <c r="C72" s="143"/>
      <c r="D72" s="143"/>
      <c r="E72" s="143"/>
      <c r="F72" s="143"/>
      <c r="G72" s="143"/>
      <c r="H72" s="143"/>
      <c r="I72" s="143"/>
    </row>
  </sheetData>
  <mergeCells count="9">
    <mergeCell ref="B3:F3"/>
    <mergeCell ref="A67:I67"/>
    <mergeCell ref="A68:I68"/>
    <mergeCell ref="L68:T68"/>
    <mergeCell ref="A69:I69"/>
    <mergeCell ref="A70:I70"/>
    <mergeCell ref="A71:I71"/>
    <mergeCell ref="A72:I72"/>
    <mergeCell ref="A66:I66"/>
  </mergeCells>
  <pageMargins left="0" right="0" top="0" bottom="0"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activeCell="A40" sqref="A40:I40"/>
    </sheetView>
  </sheetViews>
  <sheetFormatPr defaultRowHeight="11.25" x14ac:dyDescent="0.2"/>
  <cols>
    <col min="1" max="1" width="47.1640625" customWidth="1"/>
  </cols>
  <sheetData>
    <row r="1" spans="1:9" ht="15" x14ac:dyDescent="0.2">
      <c r="A1" s="33" t="s">
        <v>358</v>
      </c>
      <c r="B1" s="33"/>
      <c r="C1" s="33"/>
      <c r="D1" s="34"/>
      <c r="E1" s="34"/>
    </row>
    <row r="2" spans="1:9" ht="16.5" thickBot="1" x14ac:dyDescent="0.25">
      <c r="A2" s="2" t="s">
        <v>0</v>
      </c>
      <c r="B2" s="53"/>
      <c r="C2" s="53"/>
      <c r="E2" s="5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x14ac:dyDescent="0.2">
      <c r="A6" s="36" t="s">
        <v>113</v>
      </c>
      <c r="B6" s="54"/>
      <c r="C6" s="54"/>
      <c r="D6" s="38"/>
      <c r="E6" s="38"/>
    </row>
    <row r="7" spans="1:9" ht="17.100000000000001" customHeight="1" x14ac:dyDescent="0.2">
      <c r="A7" s="39" t="s">
        <v>52</v>
      </c>
      <c r="B7" s="16">
        <v>25528</v>
      </c>
      <c r="C7" s="16">
        <v>26055</v>
      </c>
      <c r="D7" s="16">
        <v>25632</v>
      </c>
      <c r="E7" s="16">
        <v>26696</v>
      </c>
      <c r="F7" s="16">
        <v>26563</v>
      </c>
      <c r="G7" s="16">
        <v>27535</v>
      </c>
      <c r="H7" s="16">
        <v>28201</v>
      </c>
      <c r="I7" s="16">
        <v>28952</v>
      </c>
    </row>
    <row r="8" spans="1:9" ht="17.100000000000001" customHeight="1" x14ac:dyDescent="0.2">
      <c r="A8" s="39" t="s">
        <v>53</v>
      </c>
      <c r="B8" s="16">
        <v>1556</v>
      </c>
      <c r="C8" s="16">
        <v>1564</v>
      </c>
      <c r="D8" s="16">
        <v>1606</v>
      </c>
      <c r="E8" s="16">
        <v>1768</v>
      </c>
      <c r="F8" s="16">
        <v>1920</v>
      </c>
      <c r="G8" s="16">
        <v>2047</v>
      </c>
      <c r="H8" s="16">
        <v>1911</v>
      </c>
      <c r="I8" s="16">
        <v>2021</v>
      </c>
    </row>
    <row r="9" spans="1:9" ht="17.100000000000001" customHeight="1" x14ac:dyDescent="0.2">
      <c r="A9" s="39" t="s">
        <v>54</v>
      </c>
      <c r="B9" s="16">
        <v>11191</v>
      </c>
      <c r="C9" s="16">
        <v>10792</v>
      </c>
      <c r="D9" s="16">
        <v>11163</v>
      </c>
      <c r="E9" s="16">
        <v>10510</v>
      </c>
      <c r="F9" s="16">
        <v>10664</v>
      </c>
      <c r="G9" s="16">
        <v>10621</v>
      </c>
      <c r="H9" s="16">
        <v>10716</v>
      </c>
      <c r="I9" s="16">
        <v>10678</v>
      </c>
    </row>
    <row r="10" spans="1:9" ht="17.100000000000001" customHeight="1" x14ac:dyDescent="0.2">
      <c r="A10" s="39" t="s">
        <v>55</v>
      </c>
      <c r="B10" s="16">
        <v>1986</v>
      </c>
      <c r="C10" s="16">
        <v>1995</v>
      </c>
      <c r="D10" s="16">
        <v>1713</v>
      </c>
      <c r="E10" s="16">
        <v>1762</v>
      </c>
      <c r="F10" s="16">
        <v>1934</v>
      </c>
      <c r="G10" s="16">
        <v>2026</v>
      </c>
      <c r="H10" s="16">
        <v>1233</v>
      </c>
      <c r="I10" s="16">
        <v>1246</v>
      </c>
    </row>
    <row r="11" spans="1:9" ht="17.100000000000001" customHeight="1" x14ac:dyDescent="0.2">
      <c r="A11" s="39" t="s">
        <v>56</v>
      </c>
      <c r="B11" s="16">
        <v>5875</v>
      </c>
      <c r="C11" s="16">
        <v>7769</v>
      </c>
      <c r="D11" s="16">
        <v>7000</v>
      </c>
      <c r="E11" s="16">
        <v>6817</v>
      </c>
      <c r="F11" s="16">
        <v>7448</v>
      </c>
      <c r="G11" s="16">
        <v>7586</v>
      </c>
      <c r="H11" s="16">
        <v>9120</v>
      </c>
      <c r="I11" s="16">
        <v>9126</v>
      </c>
    </row>
    <row r="12" spans="1:9" ht="17.100000000000001" customHeight="1" x14ac:dyDescent="0.2">
      <c r="A12" s="39" t="s">
        <v>338</v>
      </c>
      <c r="B12" s="16">
        <v>100514</v>
      </c>
      <c r="C12" s="16">
        <v>104408</v>
      </c>
      <c r="D12" s="16">
        <v>108373</v>
      </c>
      <c r="E12" s="16">
        <v>112592</v>
      </c>
      <c r="F12" s="16">
        <v>115908</v>
      </c>
      <c r="G12" s="16">
        <v>117733</v>
      </c>
      <c r="H12" s="16">
        <v>120257</v>
      </c>
      <c r="I12" s="16">
        <v>123250</v>
      </c>
    </row>
    <row r="13" spans="1:9" ht="17.100000000000001" customHeight="1" x14ac:dyDescent="0.2">
      <c r="A13" s="39" t="s">
        <v>57</v>
      </c>
      <c r="B13" s="16">
        <v>7248</v>
      </c>
      <c r="C13" s="16">
        <v>7424</v>
      </c>
      <c r="D13" s="16">
        <v>6969</v>
      </c>
      <c r="E13" s="16">
        <v>6290</v>
      </c>
      <c r="F13" s="16">
        <v>6004</v>
      </c>
      <c r="G13" s="16">
        <v>6231</v>
      </c>
      <c r="H13" s="16">
        <v>5918</v>
      </c>
      <c r="I13" s="16">
        <v>5395</v>
      </c>
    </row>
    <row r="14" spans="1:9" ht="17.100000000000001" customHeight="1" x14ac:dyDescent="0.2">
      <c r="A14" s="39" t="s">
        <v>58</v>
      </c>
      <c r="B14" s="16">
        <v>59036</v>
      </c>
      <c r="C14" s="16">
        <v>59182</v>
      </c>
      <c r="D14" s="16">
        <v>59860</v>
      </c>
      <c r="E14" s="16">
        <v>59180</v>
      </c>
      <c r="F14" s="16">
        <v>59328</v>
      </c>
      <c r="G14" s="16">
        <v>61340</v>
      </c>
      <c r="H14" s="16">
        <v>62129</v>
      </c>
      <c r="I14" s="16">
        <v>62707</v>
      </c>
    </row>
    <row r="15" spans="1:9" ht="17.100000000000001" customHeight="1" x14ac:dyDescent="0.2">
      <c r="A15" s="39" t="s">
        <v>339</v>
      </c>
      <c r="B15" s="16">
        <v>2393</v>
      </c>
      <c r="C15" s="16">
        <v>2112</v>
      </c>
      <c r="D15" s="16">
        <v>2157</v>
      </c>
      <c r="E15" s="16">
        <v>2230</v>
      </c>
      <c r="F15" s="16">
        <v>1617</v>
      </c>
      <c r="G15" s="16">
        <v>1703</v>
      </c>
      <c r="H15" s="16">
        <v>1740</v>
      </c>
      <c r="I15" s="16">
        <v>1538</v>
      </c>
    </row>
    <row r="16" spans="1:9" ht="17.100000000000001" customHeight="1" x14ac:dyDescent="0.2">
      <c r="A16" s="39" t="s">
        <v>59</v>
      </c>
      <c r="B16" s="16">
        <v>4224</v>
      </c>
      <c r="C16" s="16">
        <v>3695</v>
      </c>
      <c r="D16" s="16">
        <v>2468</v>
      </c>
      <c r="E16" s="16">
        <v>1913</v>
      </c>
      <c r="F16" s="16">
        <v>1589</v>
      </c>
      <c r="G16" s="16">
        <v>1968</v>
      </c>
      <c r="H16" s="16">
        <v>2090</v>
      </c>
      <c r="I16" s="16">
        <v>1693</v>
      </c>
    </row>
    <row r="17" spans="1:9" ht="17.100000000000001" customHeight="1" x14ac:dyDescent="0.2">
      <c r="A17" s="40" t="s">
        <v>340</v>
      </c>
      <c r="B17" s="16">
        <v>7</v>
      </c>
      <c r="C17" s="16">
        <v>7</v>
      </c>
      <c r="D17" s="16">
        <v>7</v>
      </c>
      <c r="E17" s="16">
        <v>7</v>
      </c>
      <c r="F17" s="16">
        <v>23</v>
      </c>
      <c r="G17" s="16">
        <v>101</v>
      </c>
      <c r="H17" s="16">
        <v>100</v>
      </c>
      <c r="I17" s="16">
        <v>95</v>
      </c>
    </row>
    <row r="18" spans="1:9" ht="17.100000000000001" customHeight="1" x14ac:dyDescent="0.2">
      <c r="A18" s="39" t="s">
        <v>60</v>
      </c>
      <c r="B18" s="16">
        <v>2179</v>
      </c>
      <c r="C18" s="16">
        <v>1227</v>
      </c>
      <c r="D18" s="16">
        <v>1407</v>
      </c>
      <c r="E18" s="16">
        <v>1262</v>
      </c>
      <c r="F18" s="16">
        <v>1419</v>
      </c>
      <c r="G18" s="16">
        <v>1406</v>
      </c>
      <c r="H18" s="16">
        <v>1461</v>
      </c>
      <c r="I18" s="16">
        <v>1461</v>
      </c>
    </row>
    <row r="19" spans="1:9" ht="17.100000000000001" customHeight="1" x14ac:dyDescent="0.2">
      <c r="A19" s="40" t="s">
        <v>61</v>
      </c>
      <c r="B19" s="16">
        <v>1366</v>
      </c>
      <c r="C19" s="16">
        <v>1957</v>
      </c>
      <c r="D19" s="16">
        <v>2050</v>
      </c>
      <c r="E19" s="16">
        <v>2173</v>
      </c>
      <c r="F19" s="16">
        <v>2481</v>
      </c>
      <c r="G19" s="16">
        <v>2793</v>
      </c>
      <c r="H19" s="16">
        <v>2274</v>
      </c>
      <c r="I19" s="16">
        <v>2153</v>
      </c>
    </row>
    <row r="20" spans="1:9" ht="17.100000000000001" customHeight="1" x14ac:dyDescent="0.2">
      <c r="A20" s="39" t="s">
        <v>62</v>
      </c>
      <c r="B20" s="16">
        <v>23188</v>
      </c>
      <c r="C20" s="16">
        <v>16481</v>
      </c>
      <c r="D20" s="16">
        <v>13657</v>
      </c>
      <c r="E20" s="16">
        <v>10758</v>
      </c>
      <c r="F20" s="16">
        <v>8229</v>
      </c>
      <c r="G20" s="16">
        <v>6728</v>
      </c>
      <c r="H20" s="16">
        <v>5454</v>
      </c>
      <c r="I20" s="16">
        <v>5360</v>
      </c>
    </row>
    <row r="21" spans="1:9" ht="17.100000000000001" customHeight="1" x14ac:dyDescent="0.2">
      <c r="A21" s="39" t="s">
        <v>63</v>
      </c>
      <c r="B21" s="16">
        <v>24929</v>
      </c>
      <c r="C21" s="16">
        <v>25428</v>
      </c>
      <c r="D21" s="16">
        <v>25620</v>
      </c>
      <c r="E21" s="16">
        <v>25563</v>
      </c>
      <c r="F21" s="16">
        <v>20608</v>
      </c>
      <c r="G21" s="16">
        <v>14317</v>
      </c>
      <c r="H21" s="16">
        <v>13678</v>
      </c>
      <c r="I21" s="16">
        <v>13328</v>
      </c>
    </row>
    <row r="22" spans="1:9" ht="17.100000000000001" customHeight="1" x14ac:dyDescent="0.2">
      <c r="A22" s="39" t="s">
        <v>64</v>
      </c>
      <c r="B22" s="16">
        <v>13248</v>
      </c>
      <c r="C22" s="16">
        <v>13709</v>
      </c>
      <c r="D22" s="16">
        <v>13754</v>
      </c>
      <c r="E22" s="16">
        <v>12814</v>
      </c>
      <c r="F22" s="16">
        <v>13035</v>
      </c>
      <c r="G22" s="16">
        <v>13365</v>
      </c>
      <c r="H22" s="16">
        <v>13404</v>
      </c>
      <c r="I22" s="16">
        <v>13476</v>
      </c>
    </row>
    <row r="23" spans="1:9" ht="17.100000000000001" customHeight="1" x14ac:dyDescent="0.2">
      <c r="A23" s="39" t="s">
        <v>65</v>
      </c>
      <c r="B23" s="16">
        <v>9450</v>
      </c>
      <c r="C23" s="16">
        <v>9710</v>
      </c>
      <c r="D23" s="16">
        <v>9686</v>
      </c>
      <c r="E23" s="16">
        <v>9906</v>
      </c>
      <c r="F23" s="16">
        <v>9891</v>
      </c>
      <c r="G23" s="16">
        <v>9966</v>
      </c>
      <c r="H23" s="16">
        <v>9959</v>
      </c>
      <c r="I23" s="16">
        <v>9969</v>
      </c>
    </row>
    <row r="24" spans="1:9" ht="17.100000000000001" customHeight="1" x14ac:dyDescent="0.2">
      <c r="A24" s="39" t="s">
        <v>66</v>
      </c>
      <c r="B24" s="16">
        <v>8344</v>
      </c>
      <c r="C24" s="16">
        <v>7661</v>
      </c>
      <c r="D24" s="16">
        <v>7293</v>
      </c>
      <c r="E24" s="16">
        <v>6893</v>
      </c>
      <c r="F24" s="16">
        <v>6893</v>
      </c>
      <c r="G24" s="16">
        <v>6584</v>
      </c>
      <c r="H24" s="16">
        <v>6165</v>
      </c>
      <c r="I24" s="16">
        <v>5970</v>
      </c>
    </row>
    <row r="25" spans="1:9" ht="17.100000000000001" customHeight="1" x14ac:dyDescent="0.2">
      <c r="A25" s="39" t="s">
        <v>67</v>
      </c>
      <c r="B25" s="16">
        <v>591</v>
      </c>
      <c r="C25" s="16">
        <v>575</v>
      </c>
      <c r="D25" s="16">
        <v>547</v>
      </c>
      <c r="E25" s="16">
        <v>546</v>
      </c>
      <c r="F25" s="16">
        <v>524</v>
      </c>
      <c r="G25" s="16">
        <v>553</v>
      </c>
      <c r="H25" s="16">
        <v>548</v>
      </c>
      <c r="I25" s="16">
        <v>548</v>
      </c>
    </row>
    <row r="26" spans="1:9" ht="17.100000000000001" customHeight="1" x14ac:dyDescent="0.2">
      <c r="A26" s="39" t="s">
        <v>68</v>
      </c>
      <c r="B26" s="16">
        <v>1789</v>
      </c>
      <c r="C26" s="16">
        <v>1687</v>
      </c>
      <c r="D26" s="16">
        <v>1666</v>
      </c>
      <c r="E26" s="16">
        <v>1568</v>
      </c>
      <c r="F26" s="16">
        <v>1575</v>
      </c>
      <c r="G26" s="16">
        <v>1629</v>
      </c>
      <c r="H26" s="16">
        <v>1491</v>
      </c>
      <c r="I26" s="16">
        <v>1424</v>
      </c>
    </row>
    <row r="27" spans="1:9" ht="17.100000000000001" customHeight="1" x14ac:dyDescent="0.2">
      <c r="A27" s="41" t="s">
        <v>69</v>
      </c>
      <c r="B27" s="16">
        <v>3433</v>
      </c>
      <c r="C27" s="16">
        <v>3416</v>
      </c>
      <c r="D27" s="16">
        <v>3191</v>
      </c>
      <c r="E27" s="16">
        <v>3302</v>
      </c>
      <c r="F27" s="16">
        <v>3557</v>
      </c>
      <c r="G27" s="16">
        <v>3622</v>
      </c>
      <c r="H27" s="16">
        <v>3321</v>
      </c>
      <c r="I27" s="16">
        <v>3037</v>
      </c>
    </row>
    <row r="28" spans="1:9" ht="17.100000000000001" customHeight="1" x14ac:dyDescent="0.2">
      <c r="A28" s="41" t="s">
        <v>70</v>
      </c>
      <c r="B28" s="16">
        <v>-198</v>
      </c>
      <c r="C28" s="16">
        <v>-255</v>
      </c>
      <c r="D28" s="16">
        <v>123</v>
      </c>
      <c r="E28" s="16">
        <v>122</v>
      </c>
      <c r="F28" s="16">
        <v>152</v>
      </c>
      <c r="G28" s="16">
        <v>162</v>
      </c>
      <c r="H28" s="16">
        <v>155</v>
      </c>
      <c r="I28" s="16">
        <v>148</v>
      </c>
    </row>
    <row r="29" spans="1:9" ht="17.100000000000001" customHeight="1" x14ac:dyDescent="0.2">
      <c r="A29" s="39" t="s">
        <v>71</v>
      </c>
      <c r="B29" s="16">
        <v>327</v>
      </c>
      <c r="C29" s="16">
        <v>241</v>
      </c>
      <c r="D29" s="16">
        <v>409</v>
      </c>
      <c r="E29" s="16">
        <v>388</v>
      </c>
      <c r="F29" s="16">
        <v>426</v>
      </c>
      <c r="G29" s="16">
        <v>467</v>
      </c>
      <c r="H29" s="16">
        <v>264</v>
      </c>
      <c r="I29" s="16">
        <v>241</v>
      </c>
    </row>
    <row r="30" spans="1:9" ht="17.100000000000001" customHeight="1" x14ac:dyDescent="0.2">
      <c r="A30" s="39" t="s">
        <v>341</v>
      </c>
      <c r="B30" s="16">
        <v>148</v>
      </c>
      <c r="C30" s="16">
        <v>204</v>
      </c>
      <c r="D30" s="16">
        <v>277</v>
      </c>
      <c r="E30" s="16">
        <v>339</v>
      </c>
      <c r="F30" s="16">
        <v>343</v>
      </c>
      <c r="G30" s="16">
        <v>362</v>
      </c>
      <c r="H30" s="16">
        <v>335</v>
      </c>
      <c r="I30" s="16">
        <v>335</v>
      </c>
    </row>
    <row r="31" spans="1:9" ht="17.100000000000001" customHeight="1" x14ac:dyDescent="0.2">
      <c r="A31" s="42" t="s">
        <v>72</v>
      </c>
      <c r="B31" s="16">
        <v>1308</v>
      </c>
      <c r="C31" s="16">
        <v>1319</v>
      </c>
      <c r="D31" s="16">
        <v>1217</v>
      </c>
      <c r="E31" s="16">
        <v>1276</v>
      </c>
      <c r="F31" s="16">
        <v>1430</v>
      </c>
      <c r="G31" s="16">
        <v>1412</v>
      </c>
      <c r="H31" s="16">
        <v>1331</v>
      </c>
      <c r="I31" s="16">
        <v>1315</v>
      </c>
    </row>
    <row r="32" spans="1:9" ht="17.100000000000001" customHeight="1" x14ac:dyDescent="0.2">
      <c r="A32" s="42" t="s">
        <v>73</v>
      </c>
      <c r="B32" s="16" t="s">
        <v>315</v>
      </c>
      <c r="C32" s="16" t="s">
        <v>315</v>
      </c>
      <c r="D32" s="16" t="s">
        <v>315</v>
      </c>
      <c r="E32" s="16" t="s">
        <v>315</v>
      </c>
      <c r="F32" s="16" t="s">
        <v>315</v>
      </c>
      <c r="G32" s="16">
        <v>4400</v>
      </c>
      <c r="H32" s="16">
        <v>4800</v>
      </c>
      <c r="I32" s="16">
        <v>7100</v>
      </c>
    </row>
    <row r="33" spans="1:9" ht="17.100000000000001" customHeight="1" x14ac:dyDescent="0.2">
      <c r="A33" s="42" t="s">
        <v>74</v>
      </c>
      <c r="B33" s="16" t="s">
        <v>315</v>
      </c>
      <c r="C33" s="16" t="s">
        <v>315</v>
      </c>
      <c r="D33" s="16" t="s">
        <v>315</v>
      </c>
      <c r="E33" s="16" t="s">
        <v>315</v>
      </c>
      <c r="F33" s="16" t="s">
        <v>315</v>
      </c>
      <c r="G33" s="16">
        <v>-800</v>
      </c>
      <c r="H33" s="16">
        <v>-800</v>
      </c>
      <c r="I33" s="16">
        <v>-800</v>
      </c>
    </row>
    <row r="34" spans="1:9" ht="17.100000000000001" customHeight="1" x14ac:dyDescent="0.2">
      <c r="A34" s="43" t="s">
        <v>75</v>
      </c>
      <c r="B34" s="16" t="s">
        <v>315</v>
      </c>
      <c r="C34" s="16" t="s">
        <v>315</v>
      </c>
      <c r="D34" s="16" t="s">
        <v>315</v>
      </c>
      <c r="E34" s="16" t="s">
        <v>315</v>
      </c>
      <c r="F34" s="16" t="s">
        <v>315</v>
      </c>
      <c r="G34" s="16">
        <v>-400</v>
      </c>
      <c r="H34" s="16" t="s">
        <v>315</v>
      </c>
      <c r="I34" s="16" t="s">
        <v>315</v>
      </c>
    </row>
    <row r="35" spans="1:9" ht="17.100000000000001" customHeight="1" x14ac:dyDescent="0.2">
      <c r="A35" t="s">
        <v>316</v>
      </c>
      <c r="B35" t="s">
        <v>315</v>
      </c>
      <c r="C35" t="s">
        <v>315</v>
      </c>
      <c r="D35" t="s">
        <v>315</v>
      </c>
      <c r="E35" t="s">
        <v>315</v>
      </c>
      <c r="F35" t="s">
        <v>315</v>
      </c>
      <c r="G35" t="s">
        <v>315</v>
      </c>
      <c r="H35" t="s">
        <v>315</v>
      </c>
      <c r="I35" s="139">
        <v>-3500</v>
      </c>
    </row>
    <row r="36" spans="1:9" ht="12" thickBot="1" x14ac:dyDescent="0.25">
      <c r="A36" s="49" t="s">
        <v>318</v>
      </c>
      <c r="B36" s="50">
        <v>309660</v>
      </c>
      <c r="C36" s="50">
        <v>308361</v>
      </c>
      <c r="D36" s="50">
        <v>307844</v>
      </c>
      <c r="E36" s="50">
        <v>306674</v>
      </c>
      <c r="F36" s="50">
        <v>303559</v>
      </c>
      <c r="G36" s="50">
        <v>305500</v>
      </c>
      <c r="H36" s="50">
        <v>307300</v>
      </c>
      <c r="I36" s="50">
        <v>308400</v>
      </c>
    </row>
    <row r="37" spans="1:9" ht="14.25" customHeight="1" x14ac:dyDescent="0.2">
      <c r="A37" s="51"/>
      <c r="B37" s="51"/>
      <c r="C37" s="51"/>
      <c r="D37" s="52"/>
      <c r="E37" s="52"/>
    </row>
    <row r="38" spans="1:9" ht="27" customHeight="1" x14ac:dyDescent="0.2">
      <c r="A38" s="143" t="s">
        <v>80</v>
      </c>
      <c r="B38" s="143"/>
      <c r="C38" s="143"/>
      <c r="D38" s="143"/>
      <c r="E38" s="143"/>
      <c r="F38" s="143"/>
      <c r="G38" s="143"/>
      <c r="H38" s="143"/>
      <c r="I38" s="143"/>
    </row>
    <row r="39" spans="1:9" ht="60" customHeight="1" x14ac:dyDescent="0.2">
      <c r="A39" s="150" t="s">
        <v>348</v>
      </c>
      <c r="B39" s="149"/>
      <c r="C39" s="149"/>
      <c r="D39" s="149"/>
      <c r="E39" s="149"/>
      <c r="F39" s="149"/>
      <c r="G39" s="149"/>
      <c r="H39" s="149"/>
      <c r="I39" s="149"/>
    </row>
    <row r="40" spans="1:9" ht="27.75" customHeight="1" x14ac:dyDescent="0.2">
      <c r="A40" s="147" t="s">
        <v>81</v>
      </c>
      <c r="B40" s="143"/>
      <c r="C40" s="143"/>
      <c r="D40" s="143"/>
      <c r="E40" s="143"/>
      <c r="F40" s="143"/>
      <c r="G40" s="143"/>
      <c r="H40" s="143"/>
      <c r="I40" s="143"/>
    </row>
  </sheetData>
  <mergeCells count="4">
    <mergeCell ref="A40:I40"/>
    <mergeCell ref="B3:F3"/>
    <mergeCell ref="A38:I38"/>
    <mergeCell ref="A39:I39"/>
  </mergeCells>
  <conditionalFormatting sqref="B7:I34 B36:I36">
    <cfRule type="cellIs" dxfId="91" priority="5" operator="equal">
      <formula>0</formula>
    </cfRule>
  </conditionalFormatting>
  <pageMargins left="0" right="0" top="0" bottom="0"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election activeCell="K14" sqref="K14"/>
    </sheetView>
  </sheetViews>
  <sheetFormatPr defaultRowHeight="11.25" x14ac:dyDescent="0.2"/>
  <cols>
    <col min="1" max="1" width="47.1640625" customWidth="1"/>
  </cols>
  <sheetData>
    <row r="1" spans="1:9" ht="16.5" x14ac:dyDescent="0.2">
      <c r="A1" s="33" t="s">
        <v>359</v>
      </c>
      <c r="B1" s="33"/>
      <c r="C1" s="33"/>
      <c r="D1" s="34"/>
      <c r="E1" s="34"/>
    </row>
    <row r="2" spans="1:9" ht="16.5" thickBot="1" x14ac:dyDescent="0.25">
      <c r="A2" s="2" t="s">
        <v>0</v>
      </c>
      <c r="B2" s="53"/>
      <c r="C2" s="53"/>
      <c r="E2" s="53"/>
      <c r="I2" s="5"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x14ac:dyDescent="0.2">
      <c r="A6" s="36" t="s">
        <v>113</v>
      </c>
      <c r="B6" s="54"/>
      <c r="C6" s="54"/>
      <c r="D6" s="38"/>
      <c r="E6" s="38"/>
    </row>
    <row r="7" spans="1:9" ht="17.100000000000001" customHeight="1" x14ac:dyDescent="0.2">
      <c r="A7" s="39" t="s">
        <v>52</v>
      </c>
      <c r="B7" s="16">
        <v>27040</v>
      </c>
      <c r="C7" s="16">
        <v>27151</v>
      </c>
      <c r="D7" s="16">
        <v>26323</v>
      </c>
      <c r="E7" s="16">
        <v>27229</v>
      </c>
      <c r="F7" s="16">
        <v>26563</v>
      </c>
      <c r="G7" s="16">
        <v>27094</v>
      </c>
      <c r="H7" s="16">
        <v>27322</v>
      </c>
      <c r="I7" s="16">
        <v>27591</v>
      </c>
    </row>
    <row r="8" spans="1:9" ht="17.100000000000001" customHeight="1" x14ac:dyDescent="0.2">
      <c r="A8" s="39" t="s">
        <v>53</v>
      </c>
      <c r="B8" s="16">
        <v>1648</v>
      </c>
      <c r="C8" s="16">
        <v>1629</v>
      </c>
      <c r="D8" s="16">
        <v>1650</v>
      </c>
      <c r="E8" s="16">
        <v>1803</v>
      </c>
      <c r="F8" s="16">
        <v>1920</v>
      </c>
      <c r="G8" s="16">
        <v>2014</v>
      </c>
      <c r="H8" s="16">
        <v>1852</v>
      </c>
      <c r="I8" s="16">
        <v>1926</v>
      </c>
    </row>
    <row r="9" spans="1:9" ht="17.100000000000001" customHeight="1" x14ac:dyDescent="0.2">
      <c r="A9" s="39" t="s">
        <v>54</v>
      </c>
      <c r="B9" s="16">
        <v>11854</v>
      </c>
      <c r="C9" s="16">
        <v>11245</v>
      </c>
      <c r="D9" s="16">
        <v>11464</v>
      </c>
      <c r="E9" s="16">
        <v>10720</v>
      </c>
      <c r="F9" s="16">
        <v>10664</v>
      </c>
      <c r="G9" s="16">
        <v>10451</v>
      </c>
      <c r="H9" s="16">
        <v>10382</v>
      </c>
      <c r="I9" s="16">
        <v>10176</v>
      </c>
    </row>
    <row r="10" spans="1:9" ht="17.100000000000001" customHeight="1" x14ac:dyDescent="0.2">
      <c r="A10" s="39" t="s">
        <v>55</v>
      </c>
      <c r="B10" s="16">
        <v>2104</v>
      </c>
      <c r="C10" s="16">
        <v>2079</v>
      </c>
      <c r="D10" s="16">
        <v>1759</v>
      </c>
      <c r="E10" s="16">
        <v>1797</v>
      </c>
      <c r="F10" s="16">
        <v>1934</v>
      </c>
      <c r="G10" s="16">
        <v>1994</v>
      </c>
      <c r="H10" s="16">
        <v>1194</v>
      </c>
      <c r="I10" s="16">
        <v>1188</v>
      </c>
    </row>
    <row r="11" spans="1:9" ht="17.100000000000001" customHeight="1" x14ac:dyDescent="0.2">
      <c r="A11" s="39" t="s">
        <v>56</v>
      </c>
      <c r="B11" s="16">
        <v>6223</v>
      </c>
      <c r="C11" s="16">
        <v>8096</v>
      </c>
      <c r="D11" s="16">
        <v>7188</v>
      </c>
      <c r="E11" s="16">
        <v>6953</v>
      </c>
      <c r="F11" s="16">
        <v>7448</v>
      </c>
      <c r="G11" s="16">
        <v>7464</v>
      </c>
      <c r="H11" s="16">
        <v>8836</v>
      </c>
      <c r="I11" s="16">
        <v>8697</v>
      </c>
    </row>
    <row r="12" spans="1:9" ht="17.100000000000001" customHeight="1" x14ac:dyDescent="0.2">
      <c r="A12" s="39" t="s">
        <v>338</v>
      </c>
      <c r="B12" s="16">
        <v>106468</v>
      </c>
      <c r="C12" s="16">
        <v>108797</v>
      </c>
      <c r="D12" s="16">
        <v>111295</v>
      </c>
      <c r="E12" s="16">
        <v>114840</v>
      </c>
      <c r="F12" s="16">
        <v>115908</v>
      </c>
      <c r="G12" s="16">
        <v>115846</v>
      </c>
      <c r="H12" s="16">
        <v>116507</v>
      </c>
      <c r="I12" s="16">
        <v>117458</v>
      </c>
    </row>
    <row r="13" spans="1:9" ht="17.100000000000001" customHeight="1" x14ac:dyDescent="0.2">
      <c r="A13" s="39" t="s">
        <v>57</v>
      </c>
      <c r="B13" s="16">
        <v>7677</v>
      </c>
      <c r="C13" s="16">
        <v>7736</v>
      </c>
      <c r="D13" s="16">
        <v>7157</v>
      </c>
      <c r="E13" s="16">
        <v>6415</v>
      </c>
      <c r="F13" s="16">
        <v>6004</v>
      </c>
      <c r="G13" s="16">
        <v>6132</v>
      </c>
      <c r="H13" s="16">
        <v>5734</v>
      </c>
      <c r="I13" s="16">
        <v>5142</v>
      </c>
    </row>
    <row r="14" spans="1:9" ht="17.100000000000001" customHeight="1" x14ac:dyDescent="0.2">
      <c r="A14" s="39" t="s">
        <v>58</v>
      </c>
      <c r="B14" s="16">
        <v>62533</v>
      </c>
      <c r="C14" s="16">
        <v>61670</v>
      </c>
      <c r="D14" s="16">
        <v>61474</v>
      </c>
      <c r="E14" s="16">
        <v>60361</v>
      </c>
      <c r="F14" s="16">
        <v>59328</v>
      </c>
      <c r="G14" s="16">
        <v>60356</v>
      </c>
      <c r="H14" s="16">
        <v>60192</v>
      </c>
      <c r="I14" s="16">
        <v>59760</v>
      </c>
    </row>
    <row r="15" spans="1:9" ht="17.100000000000001" customHeight="1" x14ac:dyDescent="0.2">
      <c r="A15" s="39" t="s">
        <v>339</v>
      </c>
      <c r="B15" s="16">
        <v>2535</v>
      </c>
      <c r="C15" s="16">
        <v>2201</v>
      </c>
      <c r="D15" s="16">
        <v>2215</v>
      </c>
      <c r="E15" s="16">
        <v>2275</v>
      </c>
      <c r="F15" s="16">
        <v>1617</v>
      </c>
      <c r="G15" s="16">
        <v>1676</v>
      </c>
      <c r="H15" s="16">
        <v>1686</v>
      </c>
      <c r="I15" s="16">
        <v>1466</v>
      </c>
    </row>
    <row r="16" spans="1:9" ht="17.100000000000001" customHeight="1" x14ac:dyDescent="0.2">
      <c r="A16" s="39" t="s">
        <v>59</v>
      </c>
      <c r="B16" s="16">
        <v>4474</v>
      </c>
      <c r="C16" s="16">
        <v>3850</v>
      </c>
      <c r="D16" s="16">
        <v>2535</v>
      </c>
      <c r="E16" s="16">
        <v>1951</v>
      </c>
      <c r="F16" s="16">
        <v>1589</v>
      </c>
      <c r="G16" s="16">
        <v>1937</v>
      </c>
      <c r="H16" s="16">
        <v>2025</v>
      </c>
      <c r="I16" s="16">
        <v>1613</v>
      </c>
    </row>
    <row r="17" spans="1:9" ht="17.100000000000001" customHeight="1" x14ac:dyDescent="0.2">
      <c r="A17" s="40" t="s">
        <v>340</v>
      </c>
      <c r="B17" s="16">
        <v>7</v>
      </c>
      <c r="C17" s="16">
        <v>7</v>
      </c>
      <c r="D17" s="16">
        <v>7</v>
      </c>
      <c r="E17" s="16">
        <v>8</v>
      </c>
      <c r="F17" s="16">
        <v>23</v>
      </c>
      <c r="G17" s="16">
        <v>99</v>
      </c>
      <c r="H17" s="16">
        <v>97</v>
      </c>
      <c r="I17" s="16">
        <v>91</v>
      </c>
    </row>
    <row r="18" spans="1:9" ht="17.100000000000001" customHeight="1" x14ac:dyDescent="0.2">
      <c r="A18" s="39" t="s">
        <v>60</v>
      </c>
      <c r="B18" s="16">
        <v>2308</v>
      </c>
      <c r="C18" s="16">
        <v>1279</v>
      </c>
      <c r="D18" s="16">
        <v>1444</v>
      </c>
      <c r="E18" s="16">
        <v>1287</v>
      </c>
      <c r="F18" s="16">
        <v>1419</v>
      </c>
      <c r="G18" s="16">
        <v>1384</v>
      </c>
      <c r="H18" s="16">
        <v>1416</v>
      </c>
      <c r="I18" s="16">
        <v>1392</v>
      </c>
    </row>
    <row r="19" spans="1:9" ht="17.100000000000001" customHeight="1" x14ac:dyDescent="0.2">
      <c r="A19" s="40" t="s">
        <v>61</v>
      </c>
      <c r="B19" s="16">
        <v>1447</v>
      </c>
      <c r="C19" s="16">
        <v>2040</v>
      </c>
      <c r="D19" s="16">
        <v>2106</v>
      </c>
      <c r="E19" s="16">
        <v>2216</v>
      </c>
      <c r="F19" s="16">
        <v>2481</v>
      </c>
      <c r="G19" s="16">
        <v>2749</v>
      </c>
      <c r="H19" s="16">
        <v>2203</v>
      </c>
      <c r="I19" s="16">
        <v>2052</v>
      </c>
    </row>
    <row r="20" spans="1:9" ht="17.100000000000001" customHeight="1" x14ac:dyDescent="0.2">
      <c r="A20" s="39" t="s">
        <v>108</v>
      </c>
      <c r="B20" s="16">
        <v>24562</v>
      </c>
      <c r="C20" s="16">
        <v>17174</v>
      </c>
      <c r="D20" s="16">
        <v>14025</v>
      </c>
      <c r="E20" s="16">
        <v>10973</v>
      </c>
      <c r="F20" s="16">
        <v>8229</v>
      </c>
      <c r="G20" s="16">
        <v>6620</v>
      </c>
      <c r="H20" s="16">
        <v>5284</v>
      </c>
      <c r="I20" s="16">
        <v>5108</v>
      </c>
    </row>
    <row r="21" spans="1:9" ht="17.100000000000001" customHeight="1" x14ac:dyDescent="0.2">
      <c r="A21" s="39" t="s">
        <v>109</v>
      </c>
      <c r="B21" s="16">
        <v>26406</v>
      </c>
      <c r="C21" s="16">
        <v>26497</v>
      </c>
      <c r="D21" s="16">
        <v>26310</v>
      </c>
      <c r="E21" s="16">
        <v>26073</v>
      </c>
      <c r="F21" s="16">
        <v>20608</v>
      </c>
      <c r="G21" s="16">
        <v>14088</v>
      </c>
      <c r="H21" s="16">
        <v>13252</v>
      </c>
      <c r="I21" s="16">
        <v>12702</v>
      </c>
    </row>
    <row r="22" spans="1:9" ht="17.100000000000001" customHeight="1" x14ac:dyDescent="0.2">
      <c r="A22" s="39" t="s">
        <v>64</v>
      </c>
      <c r="B22" s="16">
        <v>14032</v>
      </c>
      <c r="C22" s="16">
        <v>14286</v>
      </c>
      <c r="D22" s="16">
        <v>14124</v>
      </c>
      <c r="E22" s="16">
        <v>13070</v>
      </c>
      <c r="F22" s="16">
        <v>13035</v>
      </c>
      <c r="G22" s="16">
        <v>13151</v>
      </c>
      <c r="H22" s="16">
        <v>12986</v>
      </c>
      <c r="I22" s="16">
        <v>12843</v>
      </c>
    </row>
    <row r="23" spans="1:9" ht="17.100000000000001" customHeight="1" x14ac:dyDescent="0.2">
      <c r="A23" s="39" t="s">
        <v>65</v>
      </c>
      <c r="B23" s="16">
        <v>10010</v>
      </c>
      <c r="C23" s="16">
        <v>10118</v>
      </c>
      <c r="D23" s="16">
        <v>9947</v>
      </c>
      <c r="E23" s="16">
        <v>10104</v>
      </c>
      <c r="F23" s="16">
        <v>9891</v>
      </c>
      <c r="G23" s="16">
        <v>9806</v>
      </c>
      <c r="H23" s="16">
        <v>9649</v>
      </c>
      <c r="I23" s="16">
        <v>9501</v>
      </c>
    </row>
    <row r="24" spans="1:9" ht="17.100000000000001" customHeight="1" x14ac:dyDescent="0.2">
      <c r="A24" s="39" t="s">
        <v>66</v>
      </c>
      <c r="B24" s="16">
        <v>8838</v>
      </c>
      <c r="C24" s="16">
        <v>7983</v>
      </c>
      <c r="D24" s="16">
        <v>7490</v>
      </c>
      <c r="E24" s="16">
        <v>7031</v>
      </c>
      <c r="F24" s="16">
        <v>6893</v>
      </c>
      <c r="G24" s="16">
        <v>6479</v>
      </c>
      <c r="H24" s="16">
        <v>5972</v>
      </c>
      <c r="I24" s="16">
        <v>5689</v>
      </c>
    </row>
    <row r="25" spans="1:9" ht="17.100000000000001" customHeight="1" x14ac:dyDescent="0.2">
      <c r="A25" s="39" t="s">
        <v>67</v>
      </c>
      <c r="B25" s="16">
        <v>625</v>
      </c>
      <c r="C25" s="16">
        <v>599</v>
      </c>
      <c r="D25" s="16">
        <v>562</v>
      </c>
      <c r="E25" s="16">
        <v>557</v>
      </c>
      <c r="F25" s="16">
        <v>524</v>
      </c>
      <c r="G25" s="16">
        <v>544</v>
      </c>
      <c r="H25" s="16">
        <v>531</v>
      </c>
      <c r="I25" s="16">
        <v>522</v>
      </c>
    </row>
    <row r="26" spans="1:9" ht="17.100000000000001" customHeight="1" x14ac:dyDescent="0.2">
      <c r="A26" s="39" t="s">
        <v>68</v>
      </c>
      <c r="B26" s="16">
        <v>1895</v>
      </c>
      <c r="C26" s="16">
        <v>1757</v>
      </c>
      <c r="D26" s="16">
        <v>1711</v>
      </c>
      <c r="E26" s="16">
        <v>1600</v>
      </c>
      <c r="F26" s="16">
        <v>1575</v>
      </c>
      <c r="G26" s="16">
        <v>1603</v>
      </c>
      <c r="H26" s="16">
        <v>1444</v>
      </c>
      <c r="I26" s="16">
        <v>1357</v>
      </c>
    </row>
    <row r="27" spans="1:9" ht="17.100000000000001" customHeight="1" x14ac:dyDescent="0.2">
      <c r="A27" s="41" t="s">
        <v>69</v>
      </c>
      <c r="B27" s="16">
        <v>3636</v>
      </c>
      <c r="C27" s="16">
        <v>3559</v>
      </c>
      <c r="D27" s="16">
        <v>3277</v>
      </c>
      <c r="E27" s="16">
        <v>3368</v>
      </c>
      <c r="F27" s="16">
        <v>3557</v>
      </c>
      <c r="G27" s="16">
        <v>3564</v>
      </c>
      <c r="H27" s="16">
        <v>3218</v>
      </c>
      <c r="I27" s="16">
        <v>2895</v>
      </c>
    </row>
    <row r="28" spans="1:9" ht="17.100000000000001" customHeight="1" x14ac:dyDescent="0.2">
      <c r="A28" s="41" t="s">
        <v>70</v>
      </c>
      <c r="B28" s="16">
        <v>-210</v>
      </c>
      <c r="C28" s="16">
        <v>-266</v>
      </c>
      <c r="D28" s="16">
        <v>127</v>
      </c>
      <c r="E28" s="16">
        <v>124</v>
      </c>
      <c r="F28" s="16">
        <v>152</v>
      </c>
      <c r="G28" s="16">
        <v>160</v>
      </c>
      <c r="H28" s="16">
        <v>150</v>
      </c>
      <c r="I28" s="16">
        <v>141</v>
      </c>
    </row>
    <row r="29" spans="1:9" ht="17.100000000000001" customHeight="1" x14ac:dyDescent="0.2">
      <c r="A29" s="39" t="s">
        <v>71</v>
      </c>
      <c r="B29" s="16">
        <v>347</v>
      </c>
      <c r="C29" s="16">
        <v>251</v>
      </c>
      <c r="D29" s="16">
        <v>420</v>
      </c>
      <c r="E29" s="16">
        <v>396</v>
      </c>
      <c r="F29" s="16">
        <v>426</v>
      </c>
      <c r="G29" s="16">
        <v>459</v>
      </c>
      <c r="H29" s="16">
        <v>256</v>
      </c>
      <c r="I29" s="16">
        <v>230</v>
      </c>
    </row>
    <row r="30" spans="1:9" ht="17.100000000000001" customHeight="1" x14ac:dyDescent="0.2">
      <c r="A30" s="39" t="s">
        <v>341</v>
      </c>
      <c r="B30" s="16">
        <v>157</v>
      </c>
      <c r="C30" s="16">
        <v>212</v>
      </c>
      <c r="D30" s="16">
        <v>285</v>
      </c>
      <c r="E30" s="16">
        <v>346</v>
      </c>
      <c r="F30" s="16">
        <v>343</v>
      </c>
      <c r="G30" s="16">
        <v>356</v>
      </c>
      <c r="H30" s="16">
        <v>325</v>
      </c>
      <c r="I30" s="16">
        <v>320</v>
      </c>
    </row>
    <row r="31" spans="1:9" ht="17.100000000000001" customHeight="1" x14ac:dyDescent="0.2">
      <c r="A31" s="42" t="s">
        <v>72</v>
      </c>
      <c r="B31" s="16">
        <v>1386</v>
      </c>
      <c r="C31" s="16">
        <v>1374</v>
      </c>
      <c r="D31" s="16">
        <v>1250</v>
      </c>
      <c r="E31" s="16">
        <v>1301</v>
      </c>
      <c r="F31" s="16">
        <v>1430</v>
      </c>
      <c r="G31" s="16">
        <v>1389</v>
      </c>
      <c r="H31" s="16">
        <v>1290</v>
      </c>
      <c r="I31" s="16">
        <v>1253</v>
      </c>
    </row>
    <row r="32" spans="1:9" ht="17.100000000000001" customHeight="1" x14ac:dyDescent="0.2">
      <c r="A32" s="42" t="s">
        <v>73</v>
      </c>
      <c r="B32" s="138" t="s">
        <v>315</v>
      </c>
      <c r="C32" s="138" t="s">
        <v>315</v>
      </c>
      <c r="D32" s="138" t="s">
        <v>315</v>
      </c>
      <c r="E32" s="138" t="s">
        <v>315</v>
      </c>
      <c r="F32" s="138" t="s">
        <v>315</v>
      </c>
      <c r="G32" s="16">
        <v>4400</v>
      </c>
      <c r="H32" s="16">
        <v>4700</v>
      </c>
      <c r="I32" s="16">
        <v>6800</v>
      </c>
    </row>
    <row r="33" spans="1:9" ht="17.100000000000001" customHeight="1" x14ac:dyDescent="0.2">
      <c r="A33" s="42" t="s">
        <v>74</v>
      </c>
      <c r="B33" s="138" t="s">
        <v>315</v>
      </c>
      <c r="C33" s="138" t="s">
        <v>315</v>
      </c>
      <c r="D33" s="138" t="s">
        <v>315</v>
      </c>
      <c r="E33" s="138" t="s">
        <v>315</v>
      </c>
      <c r="F33" s="138" t="s">
        <v>315</v>
      </c>
      <c r="G33" s="16">
        <v>-700</v>
      </c>
      <c r="H33" s="16">
        <v>-700</v>
      </c>
      <c r="I33" s="16">
        <v>-700</v>
      </c>
    </row>
    <row r="34" spans="1:9" ht="17.100000000000001" customHeight="1" x14ac:dyDescent="0.2">
      <c r="A34" s="43" t="s">
        <v>110</v>
      </c>
      <c r="B34" s="138" t="s">
        <v>315</v>
      </c>
      <c r="C34" s="138" t="s">
        <v>315</v>
      </c>
      <c r="D34" s="138" t="s">
        <v>315</v>
      </c>
      <c r="E34" s="138" t="s">
        <v>315</v>
      </c>
      <c r="F34" s="138" t="s">
        <v>315</v>
      </c>
      <c r="G34" s="16">
        <v>-400</v>
      </c>
      <c r="H34" s="138" t="s">
        <v>315</v>
      </c>
      <c r="I34" s="138" t="s">
        <v>315</v>
      </c>
    </row>
    <row r="35" spans="1:9" ht="17.100000000000001" customHeight="1" x14ac:dyDescent="0.2">
      <c r="A35" t="s">
        <v>316</v>
      </c>
      <c r="B35" s="138" t="s">
        <v>315</v>
      </c>
      <c r="C35" s="138" t="s">
        <v>315</v>
      </c>
      <c r="D35" s="138" t="s">
        <v>315</v>
      </c>
      <c r="E35" s="138" t="s">
        <v>315</v>
      </c>
      <c r="F35" s="138" t="s">
        <v>315</v>
      </c>
      <c r="G35" s="138" t="s">
        <v>315</v>
      </c>
      <c r="H35" s="138" t="s">
        <v>315</v>
      </c>
      <c r="I35" s="16">
        <v>-3300</v>
      </c>
    </row>
    <row r="36" spans="1:9" ht="12" thickBot="1" x14ac:dyDescent="0.25">
      <c r="A36" s="49" t="s">
        <v>318</v>
      </c>
      <c r="B36" s="50">
        <v>328001</v>
      </c>
      <c r="C36" s="50">
        <v>321326</v>
      </c>
      <c r="D36" s="50">
        <v>316143</v>
      </c>
      <c r="E36" s="50">
        <v>312797</v>
      </c>
      <c r="F36" s="50">
        <v>303559</v>
      </c>
      <c r="G36" s="50">
        <v>300600</v>
      </c>
      <c r="H36" s="50">
        <v>297700</v>
      </c>
      <c r="I36" s="50">
        <v>293900</v>
      </c>
    </row>
    <row r="37" spans="1:9" ht="14.25" customHeight="1" x14ac:dyDescent="0.2">
      <c r="A37" s="51"/>
      <c r="B37" s="51"/>
      <c r="C37" s="51"/>
      <c r="D37" s="52"/>
      <c r="E37" s="52"/>
    </row>
    <row r="38" spans="1:9" ht="24.75" customHeight="1" x14ac:dyDescent="0.2">
      <c r="A38" s="143" t="s">
        <v>335</v>
      </c>
      <c r="B38" s="143"/>
      <c r="C38" s="143"/>
      <c r="D38" s="143"/>
      <c r="E38" s="143"/>
      <c r="F38" s="143"/>
      <c r="G38" s="143"/>
      <c r="H38" s="143"/>
      <c r="I38" s="143"/>
    </row>
    <row r="39" spans="1:9" ht="27" customHeight="1" x14ac:dyDescent="0.2">
      <c r="A39" s="143" t="s">
        <v>106</v>
      </c>
      <c r="B39" s="143"/>
      <c r="C39" s="143"/>
      <c r="D39" s="143"/>
      <c r="E39" s="143"/>
      <c r="F39" s="143"/>
      <c r="G39" s="143"/>
      <c r="H39" s="143"/>
      <c r="I39" s="143"/>
    </row>
    <row r="40" spans="1:9" ht="60" customHeight="1" x14ac:dyDescent="0.2">
      <c r="A40" s="148" t="s">
        <v>351</v>
      </c>
      <c r="B40" s="149"/>
      <c r="C40" s="149"/>
      <c r="D40" s="149"/>
      <c r="E40" s="149"/>
      <c r="F40" s="149"/>
      <c r="G40" s="149"/>
      <c r="H40" s="149"/>
      <c r="I40" s="149"/>
    </row>
    <row r="41" spans="1:9" ht="27.75" customHeight="1" x14ac:dyDescent="0.2">
      <c r="A41" s="142" t="s">
        <v>107</v>
      </c>
      <c r="B41" s="143"/>
      <c r="C41" s="143"/>
      <c r="D41" s="143"/>
      <c r="E41" s="143"/>
      <c r="F41" s="143"/>
      <c r="G41" s="143"/>
      <c r="H41" s="143"/>
      <c r="I41" s="143"/>
    </row>
  </sheetData>
  <mergeCells count="5">
    <mergeCell ref="B3:F3"/>
    <mergeCell ref="A39:I39"/>
    <mergeCell ref="A40:I40"/>
    <mergeCell ref="A41:I41"/>
    <mergeCell ref="A38:I38"/>
  </mergeCells>
  <conditionalFormatting sqref="B7:B17">
    <cfRule type="cellIs" dxfId="90" priority="6" operator="equal">
      <formula>0</formula>
    </cfRule>
  </conditionalFormatting>
  <conditionalFormatting sqref="B18:B35">
    <cfRule type="cellIs" dxfId="89" priority="5" operator="equal">
      <formula>0</formula>
    </cfRule>
  </conditionalFormatting>
  <conditionalFormatting sqref="B36">
    <cfRule type="cellIs" dxfId="88" priority="4" operator="equal">
      <formula>0</formula>
    </cfRule>
  </conditionalFormatting>
  <conditionalFormatting sqref="C7:I17">
    <cfRule type="cellIs" dxfId="87" priority="3" operator="equal">
      <formula>0</formula>
    </cfRule>
  </conditionalFormatting>
  <conditionalFormatting sqref="C18:I35">
    <cfRule type="cellIs" dxfId="86" priority="2" operator="equal">
      <formula>0</formula>
    </cfRule>
  </conditionalFormatting>
  <conditionalFormatting sqref="C36:I36">
    <cfRule type="cellIs" dxfId="85" priority="1" operator="equal">
      <formula>0</formula>
    </cfRule>
  </conditionalFormatting>
  <pageMargins left="0" right="0" top="0" bottom="0"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A29" sqref="A29"/>
    </sheetView>
  </sheetViews>
  <sheetFormatPr defaultRowHeight="11.25" x14ac:dyDescent="0.2"/>
  <cols>
    <col min="1" max="1" width="61.6640625" bestFit="1" customWidth="1"/>
  </cols>
  <sheetData>
    <row r="1" spans="1:9" ht="15" x14ac:dyDescent="0.2">
      <c r="A1" s="33" t="s">
        <v>360</v>
      </c>
      <c r="B1" s="34"/>
      <c r="C1" s="34"/>
      <c r="D1" s="34"/>
      <c r="E1" s="34"/>
      <c r="F1" s="34"/>
      <c r="G1" s="34"/>
      <c r="H1" s="34"/>
      <c r="I1" s="34"/>
    </row>
    <row r="2" spans="1:9" ht="13.5" thickBot="1" x14ac:dyDescent="0.25">
      <c r="A2" s="55" t="s">
        <v>0</v>
      </c>
      <c r="C2" s="53"/>
      <c r="D2" s="53"/>
      <c r="E2" s="53"/>
      <c r="F2" s="53"/>
      <c r="G2" s="53"/>
      <c r="H2" s="53"/>
      <c r="I2" s="56" t="s">
        <v>1</v>
      </c>
    </row>
    <row r="3" spans="1:9" x14ac:dyDescent="0.2">
      <c r="A3" s="6"/>
      <c r="B3" s="144" t="s">
        <v>2</v>
      </c>
      <c r="C3" s="145"/>
      <c r="D3" s="145"/>
      <c r="E3" s="145"/>
      <c r="F3" s="145"/>
      <c r="G3" s="7"/>
      <c r="H3" s="7"/>
      <c r="I3" s="7"/>
    </row>
    <row r="4" spans="1:9" x14ac:dyDescent="0.2">
      <c r="A4" s="8"/>
      <c r="B4" s="9" t="s">
        <v>3</v>
      </c>
      <c r="C4" s="9" t="s">
        <v>4</v>
      </c>
      <c r="D4" s="9" t="s">
        <v>5</v>
      </c>
      <c r="E4" s="9" t="s">
        <v>6</v>
      </c>
      <c r="F4" s="9" t="s">
        <v>7</v>
      </c>
      <c r="G4" s="9" t="s">
        <v>8</v>
      </c>
      <c r="H4" s="9" t="s">
        <v>9</v>
      </c>
      <c r="I4" s="9" t="s">
        <v>10</v>
      </c>
    </row>
    <row r="5" spans="1:9" x14ac:dyDescent="0.2">
      <c r="A5" s="8"/>
      <c r="B5" s="10" t="s">
        <v>11</v>
      </c>
      <c r="C5" s="10" t="s">
        <v>11</v>
      </c>
      <c r="D5" s="10" t="s">
        <v>11</v>
      </c>
      <c r="E5" s="10" t="s">
        <v>11</v>
      </c>
      <c r="F5" s="10" t="s">
        <v>11</v>
      </c>
      <c r="G5" s="10" t="s">
        <v>12</v>
      </c>
      <c r="H5" s="10" t="s">
        <v>12</v>
      </c>
      <c r="I5" s="10" t="s">
        <v>12</v>
      </c>
    </row>
    <row r="6" spans="1:9" ht="17.100000000000001" customHeight="1" x14ac:dyDescent="0.2">
      <c r="A6" s="39" t="s">
        <v>52</v>
      </c>
      <c r="B6" s="16">
        <v>2179</v>
      </c>
      <c r="C6" s="16">
        <v>2129</v>
      </c>
      <c r="D6" s="16">
        <v>1474</v>
      </c>
      <c r="E6" s="16">
        <v>1505</v>
      </c>
      <c r="F6" s="16">
        <v>1407</v>
      </c>
      <c r="G6" s="16">
        <v>1541</v>
      </c>
      <c r="H6" s="16">
        <v>1473</v>
      </c>
      <c r="I6" s="16">
        <v>1525</v>
      </c>
    </row>
    <row r="7" spans="1:9" ht="17.100000000000001" customHeight="1" x14ac:dyDescent="0.2">
      <c r="A7" s="39" t="s">
        <v>53</v>
      </c>
      <c r="B7" s="16">
        <v>66</v>
      </c>
      <c r="C7" s="16">
        <v>59</v>
      </c>
      <c r="D7" s="16">
        <v>58</v>
      </c>
      <c r="E7" s="16">
        <v>63</v>
      </c>
      <c r="F7" s="16">
        <v>67</v>
      </c>
      <c r="G7" s="16">
        <v>74</v>
      </c>
      <c r="H7" s="16">
        <v>75</v>
      </c>
      <c r="I7" s="16">
        <v>76</v>
      </c>
    </row>
    <row r="8" spans="1:9" ht="17.100000000000001" customHeight="1" x14ac:dyDescent="0.2">
      <c r="A8" s="39" t="s">
        <v>54</v>
      </c>
      <c r="B8" s="16">
        <v>473</v>
      </c>
      <c r="C8" s="16">
        <v>501</v>
      </c>
      <c r="D8" s="16">
        <v>525</v>
      </c>
      <c r="E8" s="16">
        <v>384</v>
      </c>
      <c r="F8" s="16">
        <v>373</v>
      </c>
      <c r="G8" s="16">
        <v>378</v>
      </c>
      <c r="H8" s="16">
        <v>349</v>
      </c>
      <c r="I8" s="16">
        <v>309</v>
      </c>
    </row>
    <row r="9" spans="1:9" ht="17.100000000000001" customHeight="1" x14ac:dyDescent="0.2">
      <c r="A9" s="39" t="s">
        <v>55</v>
      </c>
      <c r="B9" s="16">
        <v>121</v>
      </c>
      <c r="C9" s="16">
        <v>167</v>
      </c>
      <c r="D9" s="16">
        <v>178</v>
      </c>
      <c r="E9" s="16">
        <v>111</v>
      </c>
      <c r="F9" s="16">
        <v>116</v>
      </c>
      <c r="G9" s="16">
        <v>183</v>
      </c>
      <c r="H9" s="16">
        <v>183</v>
      </c>
      <c r="I9" s="16">
        <v>183</v>
      </c>
    </row>
    <row r="10" spans="1:9" ht="17.100000000000001" customHeight="1" x14ac:dyDescent="0.2">
      <c r="A10" s="39" t="s">
        <v>56</v>
      </c>
      <c r="B10" s="16">
        <v>128</v>
      </c>
      <c r="C10" s="16">
        <v>116</v>
      </c>
      <c r="D10" s="16">
        <v>110</v>
      </c>
      <c r="E10" s="16">
        <v>104</v>
      </c>
      <c r="F10" s="16">
        <v>101</v>
      </c>
      <c r="G10" s="16">
        <v>114</v>
      </c>
      <c r="H10" s="16">
        <v>115</v>
      </c>
      <c r="I10" s="16">
        <v>117</v>
      </c>
    </row>
    <row r="11" spans="1:9" ht="17.100000000000001" customHeight="1" x14ac:dyDescent="0.2">
      <c r="A11" s="39" t="s">
        <v>338</v>
      </c>
      <c r="B11" s="16">
        <v>3670</v>
      </c>
      <c r="C11" s="16">
        <v>3122</v>
      </c>
      <c r="D11" s="16">
        <v>2873</v>
      </c>
      <c r="E11" s="16">
        <v>2554</v>
      </c>
      <c r="F11" s="16">
        <v>2392</v>
      </c>
      <c r="G11" s="16">
        <v>2939</v>
      </c>
      <c r="H11" s="16">
        <v>2846</v>
      </c>
      <c r="I11" s="16">
        <v>2767</v>
      </c>
    </row>
    <row r="12" spans="1:9" ht="17.100000000000001" customHeight="1" x14ac:dyDescent="0.2">
      <c r="A12" s="39" t="s">
        <v>57</v>
      </c>
      <c r="B12" s="16">
        <v>1180</v>
      </c>
      <c r="C12" s="16">
        <v>1084</v>
      </c>
      <c r="D12" s="16">
        <v>888</v>
      </c>
      <c r="E12" s="16">
        <v>835</v>
      </c>
      <c r="F12" s="16">
        <v>880</v>
      </c>
      <c r="G12" s="16">
        <v>901</v>
      </c>
      <c r="H12" s="16">
        <v>826</v>
      </c>
      <c r="I12" s="16">
        <v>796</v>
      </c>
    </row>
    <row r="13" spans="1:9" ht="17.100000000000001" customHeight="1" x14ac:dyDescent="0.2">
      <c r="A13" s="39" t="s">
        <v>58</v>
      </c>
      <c r="B13" s="16">
        <v>628</v>
      </c>
      <c r="C13" s="16">
        <v>587</v>
      </c>
      <c r="D13" s="16">
        <v>560</v>
      </c>
      <c r="E13" s="16">
        <v>499</v>
      </c>
      <c r="F13" s="16">
        <v>508</v>
      </c>
      <c r="G13" s="16">
        <v>534</v>
      </c>
      <c r="H13" s="16">
        <v>512</v>
      </c>
      <c r="I13" s="16">
        <v>497</v>
      </c>
    </row>
    <row r="14" spans="1:9" ht="17.100000000000001" customHeight="1" x14ac:dyDescent="0.2">
      <c r="A14" s="39" t="s">
        <v>339</v>
      </c>
      <c r="B14" s="16">
        <v>473</v>
      </c>
      <c r="C14" s="16">
        <v>475</v>
      </c>
      <c r="D14" s="16">
        <v>475</v>
      </c>
      <c r="E14" s="16">
        <v>435</v>
      </c>
      <c r="F14" s="16">
        <v>392</v>
      </c>
      <c r="G14" s="16">
        <v>404</v>
      </c>
      <c r="H14" s="16">
        <v>491</v>
      </c>
      <c r="I14" s="16">
        <v>480</v>
      </c>
    </row>
    <row r="15" spans="1:9" ht="17.100000000000001" customHeight="1" x14ac:dyDescent="0.2">
      <c r="A15" s="39" t="s">
        <v>59</v>
      </c>
      <c r="B15" s="16">
        <v>243</v>
      </c>
      <c r="C15" s="16">
        <v>240</v>
      </c>
      <c r="D15" s="16">
        <v>271</v>
      </c>
      <c r="E15" s="16">
        <v>267</v>
      </c>
      <c r="F15" s="16">
        <v>259</v>
      </c>
      <c r="G15" s="16">
        <v>268</v>
      </c>
      <c r="H15" s="16">
        <v>265</v>
      </c>
      <c r="I15" s="16">
        <v>262</v>
      </c>
    </row>
    <row r="16" spans="1:9" ht="17.100000000000001" customHeight="1" x14ac:dyDescent="0.2">
      <c r="A16" s="39" t="s">
        <v>340</v>
      </c>
      <c r="B16" s="16">
        <v>7</v>
      </c>
      <c r="C16" s="16">
        <v>7</v>
      </c>
      <c r="D16" s="16">
        <v>7</v>
      </c>
      <c r="E16" s="16">
        <v>7</v>
      </c>
      <c r="F16" s="16">
        <v>23</v>
      </c>
      <c r="G16" s="16">
        <v>101</v>
      </c>
      <c r="H16" s="16">
        <v>100</v>
      </c>
      <c r="I16" s="16">
        <v>95</v>
      </c>
    </row>
    <row r="17" spans="1:9" ht="17.100000000000001" customHeight="1" x14ac:dyDescent="0.2">
      <c r="A17" s="40" t="s">
        <v>60</v>
      </c>
      <c r="B17" s="16">
        <v>186</v>
      </c>
      <c r="C17" s="16">
        <v>139</v>
      </c>
      <c r="D17" s="16">
        <v>148</v>
      </c>
      <c r="E17" s="16">
        <v>159</v>
      </c>
      <c r="F17" s="16">
        <v>148</v>
      </c>
      <c r="G17" s="16">
        <v>157</v>
      </c>
      <c r="H17" s="16">
        <v>164</v>
      </c>
      <c r="I17" s="16">
        <v>148</v>
      </c>
    </row>
    <row r="18" spans="1:9" ht="17.100000000000001" customHeight="1" x14ac:dyDescent="0.2">
      <c r="A18" s="39" t="s">
        <v>61</v>
      </c>
      <c r="B18" s="16">
        <v>281</v>
      </c>
      <c r="C18" s="16">
        <v>363</v>
      </c>
      <c r="D18" s="16">
        <v>252</v>
      </c>
      <c r="E18" s="16">
        <v>275</v>
      </c>
      <c r="F18" s="16">
        <v>242</v>
      </c>
      <c r="G18" s="16">
        <v>266</v>
      </c>
      <c r="H18" s="16">
        <v>254</v>
      </c>
      <c r="I18" s="16">
        <v>239</v>
      </c>
    </row>
    <row r="19" spans="1:9" ht="17.100000000000001" customHeight="1" x14ac:dyDescent="0.2">
      <c r="A19" s="39" t="s">
        <v>66</v>
      </c>
      <c r="B19" s="16">
        <v>590</v>
      </c>
      <c r="C19" s="16">
        <v>530</v>
      </c>
      <c r="D19" s="16">
        <v>552</v>
      </c>
      <c r="E19" s="16">
        <v>571</v>
      </c>
      <c r="F19" s="16">
        <v>511</v>
      </c>
      <c r="G19" s="16">
        <v>555</v>
      </c>
      <c r="H19" s="16">
        <v>392</v>
      </c>
      <c r="I19" s="16">
        <v>317</v>
      </c>
    </row>
    <row r="20" spans="1:9" ht="17.100000000000001" customHeight="1" x14ac:dyDescent="0.2">
      <c r="A20" s="39" t="s">
        <v>67</v>
      </c>
      <c r="B20" s="16">
        <v>44</v>
      </c>
      <c r="C20" s="16">
        <v>42</v>
      </c>
      <c r="D20" s="16">
        <v>45</v>
      </c>
      <c r="E20" s="16">
        <v>43</v>
      </c>
      <c r="F20" s="16">
        <v>44</v>
      </c>
      <c r="G20" s="16">
        <v>47</v>
      </c>
      <c r="H20" s="16">
        <v>51</v>
      </c>
      <c r="I20" s="16">
        <v>55</v>
      </c>
    </row>
    <row r="21" spans="1:9" ht="17.100000000000001" customHeight="1" x14ac:dyDescent="0.2">
      <c r="A21" s="41" t="s">
        <v>68</v>
      </c>
      <c r="B21" s="16">
        <v>550</v>
      </c>
      <c r="C21" s="16">
        <v>527</v>
      </c>
      <c r="D21" s="16">
        <v>487</v>
      </c>
      <c r="E21" s="16">
        <v>497</v>
      </c>
      <c r="F21" s="16">
        <v>447</v>
      </c>
      <c r="G21" s="16">
        <v>477</v>
      </c>
      <c r="H21" s="16">
        <v>460</v>
      </c>
      <c r="I21" s="16">
        <v>455</v>
      </c>
    </row>
    <row r="22" spans="1:9" ht="17.100000000000001" customHeight="1" x14ac:dyDescent="0.2">
      <c r="A22" s="41" t="s">
        <v>69</v>
      </c>
      <c r="B22" s="16">
        <v>945</v>
      </c>
      <c r="C22" s="16">
        <v>869</v>
      </c>
      <c r="D22" s="16">
        <v>801</v>
      </c>
      <c r="E22" s="16">
        <v>792</v>
      </c>
      <c r="F22" s="16">
        <v>757</v>
      </c>
      <c r="G22" s="16">
        <v>895</v>
      </c>
      <c r="H22" s="16">
        <v>896</v>
      </c>
      <c r="I22" s="16">
        <v>892</v>
      </c>
    </row>
    <row r="23" spans="1:9" ht="17.100000000000001" customHeight="1" x14ac:dyDescent="0.2">
      <c r="A23" s="39" t="s">
        <v>70</v>
      </c>
      <c r="B23" s="16">
        <v>140</v>
      </c>
      <c r="C23" s="16">
        <v>131</v>
      </c>
      <c r="D23" s="16">
        <v>146</v>
      </c>
      <c r="E23" s="16">
        <v>134</v>
      </c>
      <c r="F23" s="16">
        <v>160</v>
      </c>
      <c r="G23" s="16">
        <v>152</v>
      </c>
      <c r="H23" s="16">
        <v>144</v>
      </c>
      <c r="I23" s="16">
        <v>138</v>
      </c>
    </row>
    <row r="24" spans="1:9" ht="17.100000000000001" customHeight="1" x14ac:dyDescent="0.2">
      <c r="A24" s="39" t="s">
        <v>71</v>
      </c>
      <c r="B24" s="16">
        <v>194</v>
      </c>
      <c r="C24" s="16">
        <v>155</v>
      </c>
      <c r="D24" s="16">
        <v>156</v>
      </c>
      <c r="E24" s="16">
        <v>152</v>
      </c>
      <c r="F24" s="16">
        <v>195</v>
      </c>
      <c r="G24" s="16">
        <v>161</v>
      </c>
      <c r="H24" s="16">
        <v>147</v>
      </c>
      <c r="I24" s="16">
        <v>148</v>
      </c>
    </row>
    <row r="25" spans="1:9" ht="17.100000000000001" customHeight="1" x14ac:dyDescent="0.2">
      <c r="A25" s="42" t="s">
        <v>341</v>
      </c>
      <c r="B25" s="16">
        <v>47</v>
      </c>
      <c r="C25" s="16">
        <v>42</v>
      </c>
      <c r="D25" s="16">
        <v>20</v>
      </c>
      <c r="E25" s="16">
        <v>27</v>
      </c>
      <c r="F25" s="16">
        <v>30</v>
      </c>
      <c r="G25" s="16">
        <v>71</v>
      </c>
      <c r="H25" s="16">
        <v>69</v>
      </c>
      <c r="I25" s="16">
        <v>67</v>
      </c>
    </row>
    <row r="26" spans="1:9" ht="17.100000000000001" customHeight="1" x14ac:dyDescent="0.2">
      <c r="A26" t="s">
        <v>72</v>
      </c>
      <c r="B26">
        <v>331</v>
      </c>
      <c r="C26">
        <v>304</v>
      </c>
      <c r="D26">
        <v>366</v>
      </c>
      <c r="E26">
        <v>281</v>
      </c>
      <c r="F26">
        <v>256</v>
      </c>
      <c r="G26">
        <v>278</v>
      </c>
      <c r="H26">
        <v>264</v>
      </c>
      <c r="I26">
        <v>252</v>
      </c>
    </row>
    <row r="27" spans="1:9" ht="17.100000000000001" customHeight="1" x14ac:dyDescent="0.2">
      <c r="A27" t="s">
        <v>361</v>
      </c>
      <c r="B27" t="s">
        <v>315</v>
      </c>
      <c r="C27" t="s">
        <v>315</v>
      </c>
      <c r="D27" t="s">
        <v>315</v>
      </c>
      <c r="E27" t="s">
        <v>315</v>
      </c>
      <c r="F27" t="s">
        <v>315</v>
      </c>
      <c r="G27">
        <v>-10</v>
      </c>
      <c r="H27" t="s">
        <v>315</v>
      </c>
      <c r="I27" t="s">
        <v>315</v>
      </c>
    </row>
    <row r="28" spans="1:9" ht="17.100000000000001" customHeight="1" thickBot="1" x14ac:dyDescent="0.25">
      <c r="A28" s="49" t="s">
        <v>82</v>
      </c>
      <c r="B28" s="50">
        <v>12476</v>
      </c>
      <c r="C28" s="50">
        <v>11589</v>
      </c>
      <c r="D28" s="50">
        <v>10394</v>
      </c>
      <c r="E28" s="50">
        <v>9695</v>
      </c>
      <c r="F28" s="50">
        <v>9310</v>
      </c>
      <c r="G28" s="50">
        <v>10487</v>
      </c>
      <c r="H28" s="50">
        <v>10077</v>
      </c>
      <c r="I28" s="50">
        <v>9818</v>
      </c>
    </row>
    <row r="29" spans="1:9" x14ac:dyDescent="0.2">
      <c r="A29" s="57" t="s">
        <v>409</v>
      </c>
      <c r="B29" s="16">
        <v>8463</v>
      </c>
      <c r="C29" s="16">
        <v>7497</v>
      </c>
      <c r="D29" s="16">
        <v>6680</v>
      </c>
      <c r="E29" s="16">
        <v>6609</v>
      </c>
      <c r="F29" s="16">
        <v>6425</v>
      </c>
      <c r="G29" s="16">
        <v>6012</v>
      </c>
      <c r="H29" s="16">
        <v>5714</v>
      </c>
      <c r="I29" s="16">
        <v>5551</v>
      </c>
    </row>
    <row r="30" spans="1:9" ht="24" customHeight="1" thickBot="1" x14ac:dyDescent="0.25">
      <c r="A30" s="58" t="s">
        <v>83</v>
      </c>
      <c r="B30" s="59">
        <v>1.7</v>
      </c>
      <c r="C30" s="59">
        <v>1.6</v>
      </c>
      <c r="D30" s="59">
        <v>1.4</v>
      </c>
      <c r="E30" s="59">
        <v>1.3</v>
      </c>
      <c r="F30" s="59">
        <v>1.2</v>
      </c>
      <c r="G30" s="59">
        <v>1.3</v>
      </c>
      <c r="H30" s="59">
        <v>1.2</v>
      </c>
      <c r="I30" s="59">
        <v>1.2</v>
      </c>
    </row>
    <row r="31" spans="1:9" ht="15" customHeight="1" x14ac:dyDescent="0.2"/>
    <row r="32" spans="1:9" ht="23.25" customHeight="1" x14ac:dyDescent="0.2">
      <c r="A32" s="143" t="s">
        <v>84</v>
      </c>
      <c r="B32" s="146"/>
      <c r="C32" s="146"/>
      <c r="D32" s="146"/>
      <c r="E32" s="146"/>
      <c r="F32" s="146"/>
      <c r="G32" s="146"/>
      <c r="H32" s="146"/>
      <c r="I32" s="146"/>
    </row>
    <row r="33" spans="1:9" x14ac:dyDescent="0.2">
      <c r="A33" s="143" t="s">
        <v>85</v>
      </c>
      <c r="B33" s="146"/>
      <c r="C33" s="146"/>
      <c r="D33" s="146"/>
      <c r="E33" s="146"/>
      <c r="F33" s="146"/>
      <c r="G33" s="146"/>
      <c r="H33" s="146"/>
      <c r="I33" s="146"/>
    </row>
    <row r="34" spans="1:9" x14ac:dyDescent="0.2">
      <c r="A34" s="60"/>
    </row>
  </sheetData>
  <mergeCells count="3">
    <mergeCell ref="B3:F3"/>
    <mergeCell ref="A32:I32"/>
    <mergeCell ref="A33:I33"/>
  </mergeCells>
  <conditionalFormatting sqref="B29 B28:I28 B7:I25">
    <cfRule type="cellIs" dxfId="84" priority="6" operator="equal">
      <formula>0</formula>
    </cfRule>
  </conditionalFormatting>
  <conditionalFormatting sqref="B6">
    <cfRule type="cellIs" dxfId="83" priority="8" operator="equal">
      <formula>0</formula>
    </cfRule>
  </conditionalFormatting>
  <conditionalFormatting sqref="C29:I29">
    <cfRule type="cellIs" dxfId="82" priority="2" operator="equal">
      <formula>0</formula>
    </cfRule>
  </conditionalFormatting>
  <conditionalFormatting sqref="C30:I30">
    <cfRule type="cellIs" dxfId="81" priority="1" operator="equal">
      <formula>0</formula>
    </cfRule>
  </conditionalFormatting>
  <conditionalFormatting sqref="B30">
    <cfRule type="cellIs" dxfId="80" priority="5" operator="equal">
      <formula>0</formula>
    </cfRule>
  </conditionalFormatting>
  <conditionalFormatting sqref="C6:I6">
    <cfRule type="cellIs" dxfId="79" priority="4" operator="equal">
      <formula>0</formula>
    </cfRule>
  </conditionalFormatting>
  <pageMargins left="0" right="0" top="0" bottom="0"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workbookViewId="0"/>
  </sheetViews>
  <sheetFormatPr defaultRowHeight="11.25" x14ac:dyDescent="0.2"/>
  <cols>
    <col min="1" max="1" width="54.6640625" bestFit="1" customWidth="1"/>
  </cols>
  <sheetData>
    <row r="1" spans="1:12" ht="15" x14ac:dyDescent="0.2">
      <c r="A1" s="33" t="s">
        <v>362</v>
      </c>
      <c r="B1" s="33"/>
      <c r="C1" s="33"/>
      <c r="D1" s="33"/>
      <c r="E1" s="34"/>
    </row>
    <row r="2" spans="1:12" ht="16.5" thickBot="1" x14ac:dyDescent="0.25">
      <c r="A2" s="2" t="s">
        <v>0</v>
      </c>
      <c r="B2" s="4"/>
      <c r="C2" s="3"/>
      <c r="D2" s="35" t="s">
        <v>0</v>
      </c>
      <c r="E2" s="4"/>
      <c r="I2" s="5" t="s">
        <v>1</v>
      </c>
    </row>
    <row r="3" spans="1:12" ht="11.25" customHeight="1" x14ac:dyDescent="0.2">
      <c r="A3" s="6"/>
      <c r="B3" s="144" t="s">
        <v>2</v>
      </c>
      <c r="C3" s="145"/>
      <c r="D3" s="145"/>
      <c r="E3" s="145"/>
      <c r="F3" s="145"/>
      <c r="G3" s="7"/>
      <c r="H3" s="7"/>
      <c r="I3" s="7"/>
    </row>
    <row r="4" spans="1:12" x14ac:dyDescent="0.2">
      <c r="A4" s="8"/>
      <c r="B4" s="9" t="s">
        <v>3</v>
      </c>
      <c r="C4" s="9" t="s">
        <v>4</v>
      </c>
      <c r="D4" s="9" t="s">
        <v>5</v>
      </c>
      <c r="E4" s="9" t="s">
        <v>6</v>
      </c>
      <c r="F4" s="9" t="s">
        <v>7</v>
      </c>
      <c r="G4" s="9" t="s">
        <v>8</v>
      </c>
      <c r="H4" s="9" t="s">
        <v>9</v>
      </c>
      <c r="I4" s="9" t="s">
        <v>10</v>
      </c>
    </row>
    <row r="5" spans="1:12" x14ac:dyDescent="0.2">
      <c r="A5" s="8"/>
      <c r="B5" s="10" t="s">
        <v>11</v>
      </c>
      <c r="C5" s="10" t="s">
        <v>11</v>
      </c>
      <c r="D5" s="10" t="s">
        <v>11</v>
      </c>
      <c r="E5" s="10" t="s">
        <v>11</v>
      </c>
      <c r="F5" s="10" t="s">
        <v>11</v>
      </c>
      <c r="G5" s="10" t="s">
        <v>12</v>
      </c>
      <c r="H5" s="10" t="s">
        <v>12</v>
      </c>
      <c r="I5" s="10" t="s">
        <v>12</v>
      </c>
    </row>
    <row r="6" spans="1:12" ht="17.100000000000001" customHeight="1" x14ac:dyDescent="0.2">
      <c r="A6" s="36" t="s">
        <v>86</v>
      </c>
      <c r="B6" s="37"/>
      <c r="C6" s="37"/>
      <c r="D6" s="37"/>
      <c r="E6" s="38"/>
    </row>
    <row r="7" spans="1:12" ht="17.100000000000001" customHeight="1" x14ac:dyDescent="0.2">
      <c r="A7" s="39" t="s">
        <v>52</v>
      </c>
      <c r="B7" s="16">
        <v>8731</v>
      </c>
      <c r="C7" s="16">
        <v>8485</v>
      </c>
      <c r="D7" s="16">
        <v>8736</v>
      </c>
      <c r="E7" s="16">
        <v>8402</v>
      </c>
      <c r="F7" s="16">
        <v>8665</v>
      </c>
      <c r="G7" s="16">
        <v>8530</v>
      </c>
      <c r="H7" s="16">
        <v>8745</v>
      </c>
      <c r="I7" s="16">
        <v>8994</v>
      </c>
      <c r="L7" t="s">
        <v>0</v>
      </c>
    </row>
    <row r="8" spans="1:12" ht="17.100000000000001" customHeight="1" x14ac:dyDescent="0.2">
      <c r="A8" s="39" t="s">
        <v>53</v>
      </c>
      <c r="B8" s="16">
        <v>476</v>
      </c>
      <c r="C8" s="16">
        <v>499</v>
      </c>
      <c r="D8" s="16">
        <v>550</v>
      </c>
      <c r="E8" s="16">
        <v>575</v>
      </c>
      <c r="F8" s="16">
        <v>603</v>
      </c>
      <c r="G8" s="16">
        <v>610</v>
      </c>
      <c r="H8" s="16">
        <v>585</v>
      </c>
      <c r="I8" s="16">
        <v>655</v>
      </c>
    </row>
    <row r="9" spans="1:12" ht="17.100000000000001" customHeight="1" x14ac:dyDescent="0.2">
      <c r="A9" s="39" t="s">
        <v>54</v>
      </c>
      <c r="B9" s="16">
        <v>555</v>
      </c>
      <c r="C9" s="16">
        <v>519</v>
      </c>
      <c r="D9" s="16">
        <v>520</v>
      </c>
      <c r="E9" s="16">
        <v>476</v>
      </c>
      <c r="F9" s="16">
        <v>508</v>
      </c>
      <c r="G9" s="16">
        <v>566</v>
      </c>
      <c r="H9" s="16">
        <v>496</v>
      </c>
      <c r="I9" s="16">
        <v>482</v>
      </c>
    </row>
    <row r="10" spans="1:12" ht="17.100000000000001" customHeight="1" x14ac:dyDescent="0.2">
      <c r="A10" s="39" t="s">
        <v>55</v>
      </c>
      <c r="B10" s="16">
        <v>37</v>
      </c>
      <c r="C10" s="16">
        <v>120</v>
      </c>
      <c r="D10" s="16">
        <v>158</v>
      </c>
      <c r="E10" s="16">
        <v>131</v>
      </c>
      <c r="F10" s="16">
        <v>60</v>
      </c>
      <c r="G10" s="16">
        <v>134</v>
      </c>
      <c r="H10" s="16">
        <v>98</v>
      </c>
      <c r="I10" s="16">
        <v>98</v>
      </c>
    </row>
    <row r="11" spans="1:12" ht="17.100000000000001" customHeight="1" x14ac:dyDescent="0.2">
      <c r="A11" s="39" t="s">
        <v>56</v>
      </c>
      <c r="B11" s="16">
        <v>1883</v>
      </c>
      <c r="C11" s="16">
        <v>2251</v>
      </c>
      <c r="D11" s="16">
        <v>2650</v>
      </c>
      <c r="E11" s="16">
        <v>2433</v>
      </c>
      <c r="F11" s="16">
        <v>2590</v>
      </c>
      <c r="G11" s="16">
        <v>2888</v>
      </c>
      <c r="H11" s="16">
        <v>3207</v>
      </c>
      <c r="I11" s="16">
        <v>3527</v>
      </c>
    </row>
    <row r="12" spans="1:12" ht="17.100000000000001" customHeight="1" x14ac:dyDescent="0.2">
      <c r="A12" s="39" t="s">
        <v>338</v>
      </c>
      <c r="B12" s="16">
        <v>4708</v>
      </c>
      <c r="C12" s="16">
        <v>5367</v>
      </c>
      <c r="D12" s="16">
        <v>4971</v>
      </c>
      <c r="E12" s="16">
        <v>4652</v>
      </c>
      <c r="F12" s="16">
        <v>4605</v>
      </c>
      <c r="G12" s="16">
        <v>6084</v>
      </c>
      <c r="H12" s="16">
        <v>6012</v>
      </c>
      <c r="I12" s="16">
        <v>6027</v>
      </c>
    </row>
    <row r="13" spans="1:12" ht="17.100000000000001" customHeight="1" x14ac:dyDescent="0.2">
      <c r="A13" s="39" t="s">
        <v>57</v>
      </c>
      <c r="B13" s="16">
        <v>421</v>
      </c>
      <c r="C13" s="16">
        <v>237</v>
      </c>
      <c r="D13" s="16">
        <v>251</v>
      </c>
      <c r="E13" s="16">
        <v>188</v>
      </c>
      <c r="F13" s="16">
        <v>292</v>
      </c>
      <c r="G13" s="16">
        <v>378</v>
      </c>
      <c r="H13" s="16">
        <v>255</v>
      </c>
      <c r="I13" s="16">
        <v>227</v>
      </c>
    </row>
    <row r="14" spans="1:12" ht="17.100000000000001" customHeight="1" x14ac:dyDescent="0.2">
      <c r="A14" s="39" t="s">
        <v>58</v>
      </c>
      <c r="B14" s="16">
        <v>4635</v>
      </c>
      <c r="C14" s="16">
        <v>4120</v>
      </c>
      <c r="D14" s="16">
        <v>4764</v>
      </c>
      <c r="E14" s="16">
        <v>5414</v>
      </c>
      <c r="F14" s="16">
        <v>5598</v>
      </c>
      <c r="G14" s="16">
        <v>5182</v>
      </c>
      <c r="H14" s="16">
        <v>6075</v>
      </c>
      <c r="I14" s="16">
        <v>4753</v>
      </c>
    </row>
    <row r="15" spans="1:12" ht="17.100000000000001" customHeight="1" x14ac:dyDescent="0.2">
      <c r="A15" s="39" t="s">
        <v>339</v>
      </c>
      <c r="B15" s="16">
        <v>7840</v>
      </c>
      <c r="C15" s="16">
        <v>9510</v>
      </c>
      <c r="D15" s="16">
        <v>9360</v>
      </c>
      <c r="E15" s="16">
        <v>10199</v>
      </c>
      <c r="F15" s="16">
        <v>10835</v>
      </c>
      <c r="G15" s="16">
        <v>10896</v>
      </c>
      <c r="H15" s="16">
        <v>10595</v>
      </c>
      <c r="I15" s="16">
        <v>11245</v>
      </c>
    </row>
    <row r="16" spans="1:12" ht="17.100000000000001" customHeight="1" x14ac:dyDescent="0.2">
      <c r="A16" s="39" t="s">
        <v>87</v>
      </c>
      <c r="B16" s="16">
        <v>7934</v>
      </c>
      <c r="C16" s="16">
        <v>8537</v>
      </c>
      <c r="D16" s="16">
        <v>9389</v>
      </c>
      <c r="E16" s="16">
        <v>6001</v>
      </c>
      <c r="F16" s="16">
        <v>5467</v>
      </c>
      <c r="G16" s="16">
        <v>6410</v>
      </c>
      <c r="H16" s="16">
        <v>8042</v>
      </c>
      <c r="I16" s="16">
        <v>11345</v>
      </c>
    </row>
    <row r="17" spans="1:9" ht="17.100000000000001" customHeight="1" x14ac:dyDescent="0.2">
      <c r="A17" s="40" t="s">
        <v>340</v>
      </c>
      <c r="B17" s="16" t="s">
        <v>315</v>
      </c>
      <c r="C17" s="16" t="s">
        <v>315</v>
      </c>
      <c r="D17" s="16" t="s">
        <v>315</v>
      </c>
      <c r="E17" s="16" t="s">
        <v>315</v>
      </c>
      <c r="F17" s="16" t="s">
        <v>315</v>
      </c>
      <c r="G17" s="16">
        <v>0</v>
      </c>
      <c r="H17" s="16">
        <v>0</v>
      </c>
      <c r="I17" s="16">
        <v>0</v>
      </c>
    </row>
    <row r="18" spans="1:9" ht="17.100000000000001" customHeight="1" x14ac:dyDescent="0.2">
      <c r="A18" s="39" t="s">
        <v>60</v>
      </c>
      <c r="B18" s="16">
        <v>357</v>
      </c>
      <c r="C18" s="16">
        <v>33</v>
      </c>
      <c r="D18" s="16">
        <v>264</v>
      </c>
      <c r="E18" s="16">
        <v>348</v>
      </c>
      <c r="F18" s="16">
        <v>288</v>
      </c>
      <c r="G18" s="16">
        <v>449</v>
      </c>
      <c r="H18" s="16">
        <v>529</v>
      </c>
      <c r="I18" s="16">
        <v>581</v>
      </c>
    </row>
    <row r="19" spans="1:9" ht="17.100000000000001" customHeight="1" x14ac:dyDescent="0.2">
      <c r="A19" s="40" t="s">
        <v>61</v>
      </c>
      <c r="B19" s="16">
        <v>2402</v>
      </c>
      <c r="C19" s="16">
        <v>3729</v>
      </c>
      <c r="D19" s="16">
        <v>4332</v>
      </c>
      <c r="E19" s="16">
        <v>3849</v>
      </c>
      <c r="F19" s="16">
        <v>5114</v>
      </c>
      <c r="G19" s="16">
        <v>6512</v>
      </c>
      <c r="H19" s="16">
        <v>6584</v>
      </c>
      <c r="I19" s="16">
        <v>6015</v>
      </c>
    </row>
    <row r="20" spans="1:9" ht="17.100000000000001" customHeight="1" x14ac:dyDescent="0.2">
      <c r="A20" s="39" t="s">
        <v>88</v>
      </c>
      <c r="B20" s="16">
        <v>1</v>
      </c>
      <c r="C20" s="16" t="s">
        <v>315</v>
      </c>
      <c r="D20" s="16" t="s">
        <v>315</v>
      </c>
      <c r="E20" s="16" t="s">
        <v>315</v>
      </c>
      <c r="F20" s="16" t="s">
        <v>315</v>
      </c>
      <c r="G20" s="16" t="s">
        <v>315</v>
      </c>
      <c r="H20" s="16" t="s">
        <v>315</v>
      </c>
      <c r="I20" s="16" t="s">
        <v>315</v>
      </c>
    </row>
    <row r="21" spans="1:9" ht="17.100000000000001" customHeight="1" x14ac:dyDescent="0.2">
      <c r="A21" s="39" t="s">
        <v>77</v>
      </c>
      <c r="B21" s="16">
        <v>2981</v>
      </c>
      <c r="C21" s="16">
        <v>2921</v>
      </c>
      <c r="D21" s="16">
        <v>3289</v>
      </c>
      <c r="E21" s="16">
        <v>3164</v>
      </c>
      <c r="F21" s="16">
        <v>3240</v>
      </c>
      <c r="G21" s="16">
        <v>3389</v>
      </c>
      <c r="H21" s="16">
        <v>3537</v>
      </c>
      <c r="I21" s="16">
        <v>3720</v>
      </c>
    </row>
    <row r="22" spans="1:9" ht="17.100000000000001" customHeight="1" x14ac:dyDescent="0.2">
      <c r="A22" s="39" t="s">
        <v>64</v>
      </c>
      <c r="B22" s="16">
        <v>1362</v>
      </c>
      <c r="C22" s="16">
        <v>1325</v>
      </c>
      <c r="D22" s="16">
        <v>1500</v>
      </c>
      <c r="E22" s="16">
        <v>1543</v>
      </c>
      <c r="F22" s="16">
        <v>1485</v>
      </c>
      <c r="G22" s="16">
        <v>1604</v>
      </c>
      <c r="H22" s="16">
        <v>1688</v>
      </c>
      <c r="I22" s="16">
        <v>1798</v>
      </c>
    </row>
    <row r="23" spans="1:9" ht="17.100000000000001" customHeight="1" x14ac:dyDescent="0.2">
      <c r="A23" s="39" t="s">
        <v>65</v>
      </c>
      <c r="B23" s="16">
        <v>983</v>
      </c>
      <c r="C23" s="16">
        <v>945</v>
      </c>
      <c r="D23" s="16">
        <v>1085</v>
      </c>
      <c r="E23" s="16">
        <v>766</v>
      </c>
      <c r="F23" s="16">
        <v>1005</v>
      </c>
      <c r="G23" s="16">
        <v>1210</v>
      </c>
      <c r="H23" s="16">
        <v>1252</v>
      </c>
      <c r="I23" s="16">
        <v>1311</v>
      </c>
    </row>
    <row r="24" spans="1:9" ht="17.100000000000001" customHeight="1" x14ac:dyDescent="0.2">
      <c r="A24" s="39" t="s">
        <v>66</v>
      </c>
      <c r="B24" s="16">
        <v>280</v>
      </c>
      <c r="C24" s="16">
        <v>274</v>
      </c>
      <c r="D24" s="16">
        <v>295</v>
      </c>
      <c r="E24" s="16">
        <v>266</v>
      </c>
      <c r="F24" s="16">
        <v>364</v>
      </c>
      <c r="G24" s="16">
        <v>742</v>
      </c>
      <c r="H24" s="16">
        <v>692</v>
      </c>
      <c r="I24" s="16">
        <v>417</v>
      </c>
    </row>
    <row r="25" spans="1:9" ht="17.100000000000001" customHeight="1" x14ac:dyDescent="0.2">
      <c r="A25" s="39" t="s">
        <v>67</v>
      </c>
      <c r="B25" s="16">
        <v>2</v>
      </c>
      <c r="C25" s="16">
        <v>3</v>
      </c>
      <c r="D25" s="16">
        <v>4</v>
      </c>
      <c r="E25" s="16">
        <v>3</v>
      </c>
      <c r="F25" s="16">
        <v>14</v>
      </c>
      <c r="G25" s="16">
        <v>15</v>
      </c>
      <c r="H25" s="16">
        <v>16</v>
      </c>
      <c r="I25" s="16">
        <v>8</v>
      </c>
    </row>
    <row r="26" spans="1:9" ht="17.100000000000001" customHeight="1" x14ac:dyDescent="0.2">
      <c r="A26" s="39" t="s">
        <v>68</v>
      </c>
      <c r="B26" s="16">
        <v>487</v>
      </c>
      <c r="C26" s="16">
        <v>550</v>
      </c>
      <c r="D26" s="16">
        <v>692</v>
      </c>
      <c r="E26" s="16">
        <v>570</v>
      </c>
      <c r="F26" s="16">
        <v>648</v>
      </c>
      <c r="G26" s="16">
        <v>685</v>
      </c>
      <c r="H26" s="16">
        <v>674</v>
      </c>
      <c r="I26" s="16">
        <v>518</v>
      </c>
    </row>
    <row r="27" spans="1:9" ht="17.100000000000001" customHeight="1" x14ac:dyDescent="0.2">
      <c r="A27" s="41" t="s">
        <v>69</v>
      </c>
      <c r="B27" s="16">
        <v>196</v>
      </c>
      <c r="C27" s="16">
        <v>218</v>
      </c>
      <c r="D27" s="16">
        <v>234</v>
      </c>
      <c r="E27" s="16">
        <v>228</v>
      </c>
      <c r="F27" s="16">
        <v>326</v>
      </c>
      <c r="G27" s="16">
        <v>247</v>
      </c>
      <c r="H27" s="16">
        <v>234</v>
      </c>
      <c r="I27" s="16">
        <v>216</v>
      </c>
    </row>
    <row r="28" spans="1:9" ht="17.100000000000001" customHeight="1" x14ac:dyDescent="0.2">
      <c r="A28" s="41" t="s">
        <v>70</v>
      </c>
      <c r="B28" s="16">
        <v>18</v>
      </c>
      <c r="C28" s="16">
        <v>-6</v>
      </c>
      <c r="D28" s="16">
        <v>36</v>
      </c>
      <c r="E28" s="16">
        <v>-660</v>
      </c>
      <c r="F28" s="16">
        <v>-2</v>
      </c>
      <c r="G28" s="16">
        <v>187</v>
      </c>
      <c r="H28" s="16">
        <v>184</v>
      </c>
      <c r="I28" s="16">
        <v>182</v>
      </c>
    </row>
    <row r="29" spans="1:9" ht="17.100000000000001" customHeight="1" x14ac:dyDescent="0.2">
      <c r="A29" s="39" t="s">
        <v>71</v>
      </c>
      <c r="B29" s="16">
        <v>14</v>
      </c>
      <c r="C29" s="16">
        <v>30</v>
      </c>
      <c r="D29" s="16">
        <v>30</v>
      </c>
      <c r="E29" s="16">
        <v>-37</v>
      </c>
      <c r="F29" s="16">
        <v>48</v>
      </c>
      <c r="G29" s="16">
        <v>97</v>
      </c>
      <c r="H29" s="16">
        <v>25</v>
      </c>
      <c r="I29" s="16">
        <v>15</v>
      </c>
    </row>
    <row r="30" spans="1:9" ht="17.100000000000001" customHeight="1" x14ac:dyDescent="0.2">
      <c r="A30" s="39" t="s">
        <v>341</v>
      </c>
      <c r="B30" s="16">
        <v>2</v>
      </c>
      <c r="C30" s="16">
        <v>3</v>
      </c>
      <c r="D30" s="16">
        <v>2</v>
      </c>
      <c r="E30" s="16">
        <v>2</v>
      </c>
      <c r="F30" s="16">
        <v>6</v>
      </c>
      <c r="G30" s="16">
        <v>7</v>
      </c>
      <c r="H30" s="16">
        <v>4</v>
      </c>
      <c r="I30" s="16">
        <v>4</v>
      </c>
    </row>
    <row r="31" spans="1:9" ht="17.100000000000001" customHeight="1" x14ac:dyDescent="0.2">
      <c r="A31" s="42" t="s">
        <v>72</v>
      </c>
      <c r="B31" s="16">
        <v>64</v>
      </c>
      <c r="C31" s="16">
        <v>76</v>
      </c>
      <c r="D31" s="16">
        <v>83</v>
      </c>
      <c r="E31" s="16">
        <v>90</v>
      </c>
      <c r="F31" s="16">
        <v>105</v>
      </c>
      <c r="G31" s="16">
        <v>249</v>
      </c>
      <c r="H31" s="16">
        <v>230</v>
      </c>
      <c r="I31" s="16">
        <v>101</v>
      </c>
    </row>
    <row r="32" spans="1:9" ht="17.100000000000001" customHeight="1" x14ac:dyDescent="0.2">
      <c r="A32" s="42" t="s">
        <v>73</v>
      </c>
      <c r="B32" s="16" t="s">
        <v>315</v>
      </c>
      <c r="C32" s="16" t="s">
        <v>315</v>
      </c>
      <c r="D32" s="16" t="s">
        <v>315</v>
      </c>
      <c r="E32" s="16" t="s">
        <v>315</v>
      </c>
      <c r="F32" s="16" t="s">
        <v>315</v>
      </c>
      <c r="G32" s="16">
        <v>1000</v>
      </c>
      <c r="H32" s="16">
        <v>600</v>
      </c>
      <c r="I32" s="16">
        <v>1200</v>
      </c>
    </row>
    <row r="33" spans="1:9" ht="17.100000000000001" customHeight="1" x14ac:dyDescent="0.2">
      <c r="A33" s="42" t="s">
        <v>398</v>
      </c>
      <c r="B33" s="16" t="s">
        <v>315</v>
      </c>
      <c r="C33" s="16" t="s">
        <v>315</v>
      </c>
      <c r="D33" s="16" t="s">
        <v>315</v>
      </c>
      <c r="E33" s="16" t="s">
        <v>315</v>
      </c>
      <c r="F33" s="16" t="s">
        <v>315</v>
      </c>
      <c r="G33" s="16" t="s">
        <v>315</v>
      </c>
      <c r="H33" s="16" t="s">
        <v>315</v>
      </c>
      <c r="I33" s="16">
        <v>400</v>
      </c>
    </row>
    <row r="34" spans="1:9" ht="17.100000000000001" customHeight="1" x14ac:dyDescent="0.2">
      <c r="A34" t="s">
        <v>74</v>
      </c>
      <c r="B34" t="s">
        <v>315</v>
      </c>
      <c r="C34" t="s">
        <v>315</v>
      </c>
      <c r="D34" t="s">
        <v>315</v>
      </c>
      <c r="E34" t="s">
        <v>315</v>
      </c>
      <c r="F34" t="s">
        <v>315</v>
      </c>
      <c r="G34">
        <v>-1500</v>
      </c>
      <c r="H34">
        <v>-1800</v>
      </c>
      <c r="I34">
        <v>-2100</v>
      </c>
    </row>
    <row r="35" spans="1:9" ht="17.100000000000001" customHeight="1" x14ac:dyDescent="0.2">
      <c r="A35" t="s">
        <v>365</v>
      </c>
      <c r="B35" t="s">
        <v>315</v>
      </c>
      <c r="C35" t="s">
        <v>315</v>
      </c>
      <c r="D35" t="s">
        <v>315</v>
      </c>
      <c r="E35" t="s">
        <v>315</v>
      </c>
      <c r="F35" t="s">
        <v>315</v>
      </c>
      <c r="G35">
        <v>-500</v>
      </c>
      <c r="H35">
        <v>0</v>
      </c>
      <c r="I35">
        <v>0</v>
      </c>
    </row>
    <row r="36" spans="1:9" ht="17.100000000000001" customHeight="1" x14ac:dyDescent="0.2">
      <c r="A36" s="44" t="s">
        <v>36</v>
      </c>
      <c r="B36" s="19">
        <v>46367</v>
      </c>
      <c r="C36" s="19">
        <v>49742</v>
      </c>
      <c r="D36" s="19">
        <v>53195</v>
      </c>
      <c r="E36" s="19">
        <v>48602</v>
      </c>
      <c r="F36" s="19">
        <v>51866</v>
      </c>
      <c r="G36" s="19">
        <v>56100</v>
      </c>
      <c r="H36" s="19">
        <v>58600</v>
      </c>
      <c r="I36" s="19">
        <v>61800</v>
      </c>
    </row>
    <row r="37" spans="1:9" ht="17.100000000000001" customHeight="1" x14ac:dyDescent="0.2">
      <c r="A37" s="36" t="s">
        <v>89</v>
      </c>
      <c r="B37" s="37" t="s">
        <v>0</v>
      </c>
      <c r="C37" s="37" t="s">
        <v>0</v>
      </c>
      <c r="D37" s="37" t="s">
        <v>0</v>
      </c>
      <c r="E37" s="37" t="s">
        <v>0</v>
      </c>
      <c r="F37" s="37" t="s">
        <v>0</v>
      </c>
      <c r="G37" s="37" t="s">
        <v>0</v>
      </c>
      <c r="H37" s="37" t="s">
        <v>0</v>
      </c>
      <c r="I37" s="37" t="s">
        <v>0</v>
      </c>
    </row>
    <row r="38" spans="1:9" ht="17.100000000000001" customHeight="1" x14ac:dyDescent="0.2">
      <c r="A38" s="39" t="s">
        <v>52</v>
      </c>
      <c r="B38" s="16">
        <v>-35</v>
      </c>
      <c r="C38" s="16">
        <v>-129</v>
      </c>
      <c r="D38" s="16">
        <v>51</v>
      </c>
      <c r="E38" s="16">
        <v>29</v>
      </c>
      <c r="F38" s="16" t="s">
        <v>315</v>
      </c>
      <c r="G38" s="16" t="s">
        <v>315</v>
      </c>
      <c r="H38" s="16" t="s">
        <v>315</v>
      </c>
      <c r="I38" s="16" t="s">
        <v>315</v>
      </c>
    </row>
    <row r="39" spans="1:9" ht="17.100000000000001" customHeight="1" x14ac:dyDescent="0.2">
      <c r="A39" s="39" t="s">
        <v>54</v>
      </c>
      <c r="B39" s="16" t="s">
        <v>315</v>
      </c>
      <c r="C39" s="16" t="s">
        <v>315</v>
      </c>
      <c r="D39" s="16" t="s">
        <v>315</v>
      </c>
      <c r="E39" s="16">
        <v>437</v>
      </c>
      <c r="F39" s="16" t="s">
        <v>315</v>
      </c>
      <c r="G39" s="16" t="s">
        <v>315</v>
      </c>
      <c r="H39" s="16" t="s">
        <v>315</v>
      </c>
      <c r="I39" s="16" t="s">
        <v>315</v>
      </c>
    </row>
    <row r="40" spans="1:9" ht="17.100000000000001" customHeight="1" x14ac:dyDescent="0.2">
      <c r="A40" s="40" t="s">
        <v>56</v>
      </c>
      <c r="B40" s="16">
        <v>-6</v>
      </c>
      <c r="C40" s="16" t="s">
        <v>315</v>
      </c>
      <c r="D40" s="16" t="s">
        <v>315</v>
      </c>
      <c r="E40" s="16">
        <v>450</v>
      </c>
      <c r="F40" s="16">
        <v>285</v>
      </c>
      <c r="G40" s="16">
        <v>267</v>
      </c>
      <c r="H40" s="16" t="s">
        <v>315</v>
      </c>
      <c r="I40" s="16" t="s">
        <v>315</v>
      </c>
    </row>
    <row r="41" spans="1:9" ht="17.100000000000001" customHeight="1" x14ac:dyDescent="0.2">
      <c r="A41" s="45" t="s">
        <v>338</v>
      </c>
      <c r="B41" s="16" t="s">
        <v>315</v>
      </c>
      <c r="C41" s="16">
        <v>-70</v>
      </c>
      <c r="D41" s="16">
        <v>-5</v>
      </c>
      <c r="E41" s="16">
        <v>9</v>
      </c>
      <c r="F41" s="16">
        <v>13</v>
      </c>
      <c r="G41" s="16">
        <v>15</v>
      </c>
      <c r="H41" s="16">
        <v>15</v>
      </c>
      <c r="I41" s="16">
        <v>15</v>
      </c>
    </row>
    <row r="42" spans="1:9" ht="17.100000000000001" customHeight="1" x14ac:dyDescent="0.2">
      <c r="A42" s="39" t="s">
        <v>57</v>
      </c>
      <c r="B42" s="16">
        <v>-17</v>
      </c>
      <c r="C42" s="16">
        <v>-134</v>
      </c>
      <c r="D42" s="16">
        <v>-124</v>
      </c>
      <c r="E42" s="16">
        <v>-148</v>
      </c>
      <c r="F42" s="16">
        <v>-87</v>
      </c>
      <c r="G42" s="16" t="s">
        <v>315</v>
      </c>
      <c r="H42" s="16" t="s">
        <v>315</v>
      </c>
      <c r="I42" s="16" t="s">
        <v>315</v>
      </c>
    </row>
    <row r="43" spans="1:9" ht="17.100000000000001" customHeight="1" x14ac:dyDescent="0.2">
      <c r="A43" s="39" t="s">
        <v>58</v>
      </c>
      <c r="B43" s="16">
        <v>6248</v>
      </c>
      <c r="C43" s="16">
        <v>8483</v>
      </c>
      <c r="D43" s="16">
        <v>10563</v>
      </c>
      <c r="E43" s="16">
        <v>11642</v>
      </c>
      <c r="F43" s="16">
        <v>13450</v>
      </c>
      <c r="G43" s="16">
        <v>15679</v>
      </c>
      <c r="H43" s="16">
        <v>18705</v>
      </c>
      <c r="I43" s="16">
        <v>21538</v>
      </c>
    </row>
    <row r="44" spans="1:9" ht="17.100000000000001" customHeight="1" x14ac:dyDescent="0.2">
      <c r="A44" s="40" t="s">
        <v>339</v>
      </c>
      <c r="B44" s="16">
        <v>-139</v>
      </c>
      <c r="C44" s="16">
        <v>-4305</v>
      </c>
      <c r="D44" s="16">
        <v>-1616</v>
      </c>
      <c r="E44" s="16">
        <v>-1630</v>
      </c>
      <c r="F44" s="16">
        <v>-15</v>
      </c>
      <c r="G44" s="16">
        <v>-166</v>
      </c>
      <c r="H44" s="16">
        <v>-114</v>
      </c>
      <c r="I44" s="16">
        <v>-83</v>
      </c>
    </row>
    <row r="45" spans="1:9" ht="17.100000000000001" customHeight="1" x14ac:dyDescent="0.2">
      <c r="A45" s="39" t="s">
        <v>366</v>
      </c>
      <c r="B45" s="16">
        <v>-61</v>
      </c>
      <c r="C45" s="16">
        <v>13</v>
      </c>
      <c r="D45" s="16">
        <v>6695</v>
      </c>
      <c r="E45" s="16">
        <v>6544</v>
      </c>
      <c r="F45" s="16">
        <v>6854</v>
      </c>
      <c r="G45" s="16">
        <v>6718</v>
      </c>
      <c r="H45" s="16">
        <v>5837</v>
      </c>
      <c r="I45" s="16">
        <v>6368</v>
      </c>
    </row>
    <row r="46" spans="1:9" ht="17.100000000000001" customHeight="1" x14ac:dyDescent="0.2">
      <c r="A46" s="39" t="s">
        <v>60</v>
      </c>
      <c r="B46" s="16">
        <v>468</v>
      </c>
      <c r="C46" s="16">
        <v>646</v>
      </c>
      <c r="D46" s="16">
        <v>743</v>
      </c>
      <c r="E46" s="16">
        <v>497</v>
      </c>
      <c r="F46" s="16">
        <v>614</v>
      </c>
      <c r="G46" s="16">
        <v>668</v>
      </c>
      <c r="H46" s="16">
        <v>645</v>
      </c>
      <c r="I46" s="16">
        <v>618</v>
      </c>
    </row>
    <row r="47" spans="1:9" ht="17.100000000000001" customHeight="1" x14ac:dyDescent="0.2">
      <c r="A47" s="39" t="s">
        <v>61</v>
      </c>
      <c r="B47" s="16">
        <v>4</v>
      </c>
      <c r="C47" s="16" t="s">
        <v>315</v>
      </c>
      <c r="D47" s="16">
        <v>121</v>
      </c>
      <c r="E47" s="16">
        <v>207</v>
      </c>
      <c r="F47" s="16" t="s">
        <v>315</v>
      </c>
      <c r="G47" s="16" t="s">
        <v>315</v>
      </c>
      <c r="H47" s="16" t="s">
        <v>315</v>
      </c>
      <c r="I47" s="16" t="s">
        <v>315</v>
      </c>
    </row>
    <row r="48" spans="1:9" ht="17.100000000000001" customHeight="1" x14ac:dyDescent="0.2">
      <c r="A48" s="39" t="s">
        <v>88</v>
      </c>
      <c r="B48" s="16">
        <v>-4</v>
      </c>
      <c r="C48" s="16" t="s">
        <v>315</v>
      </c>
      <c r="D48" s="16" t="s">
        <v>315</v>
      </c>
      <c r="E48" s="16" t="s">
        <v>315</v>
      </c>
      <c r="F48" s="16" t="s">
        <v>315</v>
      </c>
      <c r="G48" s="16" t="s">
        <v>315</v>
      </c>
      <c r="H48" s="16" t="s">
        <v>315</v>
      </c>
      <c r="I48" s="16" t="s">
        <v>315</v>
      </c>
    </row>
    <row r="49" spans="1:11" ht="17.100000000000001" customHeight="1" x14ac:dyDescent="0.2">
      <c r="A49" s="39" t="s">
        <v>77</v>
      </c>
      <c r="B49" s="16">
        <v>188</v>
      </c>
      <c r="C49" s="16">
        <v>336</v>
      </c>
      <c r="D49" s="16">
        <v>440</v>
      </c>
      <c r="E49" s="16">
        <v>744</v>
      </c>
      <c r="F49" s="16">
        <v>811</v>
      </c>
      <c r="G49" s="16">
        <v>1010</v>
      </c>
      <c r="H49" s="16">
        <v>1010</v>
      </c>
      <c r="I49" s="16">
        <v>1010</v>
      </c>
    </row>
    <row r="50" spans="1:11" ht="17.100000000000001" customHeight="1" x14ac:dyDescent="0.2">
      <c r="A50" s="39" t="s">
        <v>64</v>
      </c>
      <c r="B50" s="16">
        <v>252</v>
      </c>
      <c r="C50" s="16">
        <v>306</v>
      </c>
      <c r="D50" s="16">
        <v>357</v>
      </c>
      <c r="E50" s="16">
        <v>388</v>
      </c>
      <c r="F50" s="16">
        <v>422</v>
      </c>
      <c r="G50" s="16">
        <v>513</v>
      </c>
      <c r="H50" s="16">
        <v>647</v>
      </c>
      <c r="I50" s="16">
        <v>815</v>
      </c>
    </row>
    <row r="51" spans="1:11" ht="17.100000000000001" customHeight="1" x14ac:dyDescent="0.2">
      <c r="A51" s="39" t="s">
        <v>65</v>
      </c>
      <c r="B51" s="16">
        <v>344</v>
      </c>
      <c r="C51" s="16">
        <v>425</v>
      </c>
      <c r="D51" s="16">
        <v>536</v>
      </c>
      <c r="E51" s="16">
        <v>605</v>
      </c>
      <c r="F51" s="16">
        <v>498</v>
      </c>
      <c r="G51" s="16">
        <v>652</v>
      </c>
      <c r="H51" s="16">
        <v>675</v>
      </c>
      <c r="I51" s="16">
        <v>652</v>
      </c>
    </row>
    <row r="52" spans="1:11" ht="17.100000000000001" customHeight="1" x14ac:dyDescent="0.2">
      <c r="A52" s="39" t="s">
        <v>67</v>
      </c>
      <c r="B52" s="16">
        <v>0</v>
      </c>
      <c r="C52" s="16" t="s">
        <v>315</v>
      </c>
      <c r="D52" s="16" t="s">
        <v>315</v>
      </c>
      <c r="E52" s="16" t="s">
        <v>315</v>
      </c>
      <c r="F52" s="16" t="s">
        <v>315</v>
      </c>
      <c r="G52" s="16" t="s">
        <v>315</v>
      </c>
      <c r="H52" s="16" t="s">
        <v>315</v>
      </c>
      <c r="I52" s="16" t="s">
        <v>315</v>
      </c>
    </row>
    <row r="53" spans="1:11" ht="17.100000000000001" customHeight="1" x14ac:dyDescent="0.2">
      <c r="A53" s="39" t="s">
        <v>68</v>
      </c>
      <c r="B53" s="16">
        <v>-1</v>
      </c>
      <c r="C53" s="16">
        <v>-1</v>
      </c>
      <c r="D53" s="16">
        <v>2</v>
      </c>
      <c r="E53" s="16">
        <v>0</v>
      </c>
      <c r="F53" s="16">
        <v>1</v>
      </c>
      <c r="G53" s="16">
        <v>1</v>
      </c>
      <c r="H53" s="16">
        <v>1</v>
      </c>
      <c r="I53" s="16">
        <v>1</v>
      </c>
    </row>
    <row r="54" spans="1:11" ht="17.100000000000001" customHeight="1" x14ac:dyDescent="0.2">
      <c r="A54" s="41" t="s">
        <v>69</v>
      </c>
      <c r="B54" s="16">
        <v>1</v>
      </c>
      <c r="C54" s="16">
        <v>0</v>
      </c>
      <c r="D54" s="16">
        <v>0</v>
      </c>
      <c r="E54" s="16" t="s">
        <v>315</v>
      </c>
      <c r="F54" s="16" t="s">
        <v>315</v>
      </c>
      <c r="G54" s="16">
        <v>0</v>
      </c>
      <c r="H54" s="16">
        <v>0</v>
      </c>
      <c r="I54" s="16">
        <v>0</v>
      </c>
    </row>
    <row r="55" spans="1:11" ht="17.100000000000001" customHeight="1" x14ac:dyDescent="0.2">
      <c r="A55" s="41" t="s">
        <v>115</v>
      </c>
      <c r="B55" s="16">
        <v>-3592</v>
      </c>
      <c r="C55" s="16">
        <v>-11725</v>
      </c>
      <c r="D55" s="16">
        <v>-12714</v>
      </c>
      <c r="E55" s="16">
        <v>-29066</v>
      </c>
      <c r="F55" s="16">
        <v>-19731</v>
      </c>
      <c r="G55" s="16">
        <v>-13241</v>
      </c>
      <c r="H55" s="16">
        <v>398</v>
      </c>
      <c r="I55" s="16">
        <v>539</v>
      </c>
    </row>
    <row r="56" spans="1:11" ht="17.100000000000001" customHeight="1" x14ac:dyDescent="0.2">
      <c r="A56" s="39" t="s">
        <v>72</v>
      </c>
      <c r="B56" s="16">
        <v>-40</v>
      </c>
      <c r="C56" s="16">
        <v>-34</v>
      </c>
      <c r="D56" s="16">
        <v>-23</v>
      </c>
      <c r="E56" s="16">
        <v>34</v>
      </c>
      <c r="F56" s="16">
        <v>251</v>
      </c>
      <c r="G56" s="16">
        <v>1289</v>
      </c>
      <c r="H56" s="16" t="s">
        <v>315</v>
      </c>
      <c r="I56" s="16" t="s">
        <v>315</v>
      </c>
    </row>
    <row r="57" spans="1:11" ht="17.100000000000001" customHeight="1" x14ac:dyDescent="0.2">
      <c r="A57" s="47" t="s">
        <v>38</v>
      </c>
      <c r="B57" s="48">
        <v>3610</v>
      </c>
      <c r="C57" s="48">
        <v>-6189</v>
      </c>
      <c r="D57" s="48">
        <v>5024</v>
      </c>
      <c r="E57" s="48">
        <v>-9257</v>
      </c>
      <c r="F57" s="48">
        <v>3365</v>
      </c>
      <c r="G57" s="48">
        <v>13404</v>
      </c>
      <c r="H57" s="48">
        <v>27818</v>
      </c>
      <c r="I57" s="48">
        <v>31472</v>
      </c>
    </row>
    <row r="58" spans="1:11" ht="26.25" customHeight="1" thickBot="1" x14ac:dyDescent="0.25">
      <c r="A58" s="49" t="s">
        <v>91</v>
      </c>
      <c r="B58" s="50">
        <v>49977</v>
      </c>
      <c r="C58" s="50">
        <v>43553</v>
      </c>
      <c r="D58" s="50">
        <v>58219</v>
      </c>
      <c r="E58" s="50">
        <v>39345</v>
      </c>
      <c r="F58" s="50">
        <v>55231</v>
      </c>
      <c r="G58" s="50">
        <v>69500</v>
      </c>
      <c r="H58" s="50">
        <v>86400</v>
      </c>
      <c r="I58" s="50">
        <v>93200</v>
      </c>
      <c r="K58" s="136" t="s">
        <v>0</v>
      </c>
    </row>
    <row r="59" spans="1:11" ht="15.75" customHeight="1" x14ac:dyDescent="0.2">
      <c r="A59" s="51"/>
      <c r="B59" s="51"/>
      <c r="C59" s="51"/>
      <c r="D59" s="51"/>
      <c r="E59" s="52"/>
      <c r="K59" s="136" t="s">
        <v>0</v>
      </c>
    </row>
    <row r="60" spans="1:11" ht="27.75" customHeight="1" x14ac:dyDescent="0.2">
      <c r="A60" s="142" t="s">
        <v>92</v>
      </c>
      <c r="B60" s="143"/>
      <c r="C60" s="143"/>
      <c r="D60" s="143"/>
      <c r="E60" s="143"/>
      <c r="F60" s="143"/>
      <c r="G60" s="143"/>
      <c r="H60" s="143"/>
      <c r="I60" s="143"/>
      <c r="K60" s="136" t="s">
        <v>0</v>
      </c>
    </row>
    <row r="61" spans="1:11" ht="51" customHeight="1" x14ac:dyDescent="0.2">
      <c r="A61" s="142" t="s">
        <v>348</v>
      </c>
      <c r="B61" s="143"/>
      <c r="C61" s="143"/>
      <c r="D61" s="143"/>
      <c r="E61" s="143"/>
      <c r="F61" s="143"/>
      <c r="G61" s="143"/>
      <c r="H61" s="143"/>
      <c r="I61" s="143"/>
      <c r="K61" s="136"/>
    </row>
    <row r="62" spans="1:11" ht="29.25" customHeight="1" x14ac:dyDescent="0.2">
      <c r="A62" s="142" t="s">
        <v>81</v>
      </c>
      <c r="B62" s="143"/>
      <c r="C62" s="143"/>
      <c r="D62" s="143"/>
      <c r="E62" s="143"/>
      <c r="F62" s="143"/>
      <c r="G62" s="143"/>
      <c r="H62" s="143"/>
      <c r="I62" s="143"/>
      <c r="K62" s="136" t="s">
        <v>0</v>
      </c>
    </row>
    <row r="63" spans="1:11" ht="27" customHeight="1" x14ac:dyDescent="0.2">
      <c r="A63" s="142" t="s">
        <v>114</v>
      </c>
      <c r="B63" s="143"/>
      <c r="C63" s="143"/>
      <c r="D63" s="143"/>
      <c r="E63" s="143"/>
      <c r="F63" s="143"/>
      <c r="G63" s="143"/>
      <c r="H63" s="143"/>
      <c r="I63" s="143"/>
    </row>
    <row r="64" spans="1:11" ht="11.25" customHeight="1" x14ac:dyDescent="0.2">
      <c r="A64" s="142" t="s">
        <v>367</v>
      </c>
      <c r="B64" s="143"/>
      <c r="C64" s="143"/>
      <c r="D64" s="143"/>
      <c r="E64" s="143"/>
      <c r="F64" s="143"/>
      <c r="G64" s="143"/>
      <c r="H64" s="143"/>
      <c r="I64" s="143"/>
    </row>
  </sheetData>
  <mergeCells count="6">
    <mergeCell ref="A63:I63"/>
    <mergeCell ref="A64:I64"/>
    <mergeCell ref="A62:I62"/>
    <mergeCell ref="B3:F3"/>
    <mergeCell ref="A60:I60"/>
    <mergeCell ref="A61:I61"/>
  </mergeCells>
  <pageMargins left="0" right="0" top="0" bottom="0"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19" workbookViewId="0">
      <selection activeCell="A33" sqref="A33"/>
    </sheetView>
  </sheetViews>
  <sheetFormatPr defaultRowHeight="11.25" x14ac:dyDescent="0.2"/>
  <cols>
    <col min="1" max="1" width="54.6640625" bestFit="1" customWidth="1"/>
  </cols>
  <sheetData>
    <row r="1" spans="1:12" ht="16.5" x14ac:dyDescent="0.2">
      <c r="A1" s="33" t="s">
        <v>368</v>
      </c>
      <c r="B1" s="33"/>
      <c r="C1" s="33"/>
      <c r="D1" s="33"/>
      <c r="E1" s="34"/>
    </row>
    <row r="2" spans="1:12" ht="16.5" thickBot="1" x14ac:dyDescent="0.25">
      <c r="A2" s="2" t="s">
        <v>0</v>
      </c>
      <c r="B2" s="4"/>
      <c r="C2" s="3"/>
      <c r="D2" s="35" t="s">
        <v>0</v>
      </c>
      <c r="E2" s="4"/>
      <c r="I2" s="5" t="s">
        <v>1</v>
      </c>
    </row>
    <row r="3" spans="1:12" ht="11.25" customHeight="1" x14ac:dyDescent="0.2">
      <c r="A3" s="6"/>
      <c r="B3" s="144" t="s">
        <v>2</v>
      </c>
      <c r="C3" s="145"/>
      <c r="D3" s="145"/>
      <c r="E3" s="145"/>
      <c r="F3" s="145"/>
      <c r="G3" s="7"/>
      <c r="H3" s="7"/>
      <c r="I3" s="7"/>
    </row>
    <row r="4" spans="1:12" x14ac:dyDescent="0.2">
      <c r="A4" s="8"/>
      <c r="B4" s="9" t="s">
        <v>3</v>
      </c>
      <c r="C4" s="9" t="s">
        <v>4</v>
      </c>
      <c r="D4" s="9" t="s">
        <v>5</v>
      </c>
      <c r="E4" s="9" t="s">
        <v>6</v>
      </c>
      <c r="F4" s="9" t="s">
        <v>7</v>
      </c>
      <c r="G4" s="9" t="s">
        <v>8</v>
      </c>
      <c r="H4" s="9" t="s">
        <v>9</v>
      </c>
      <c r="I4" s="9" t="s">
        <v>10</v>
      </c>
    </row>
    <row r="5" spans="1:12" x14ac:dyDescent="0.2">
      <c r="A5" s="8"/>
      <c r="B5" s="10" t="s">
        <v>11</v>
      </c>
      <c r="C5" s="10" t="s">
        <v>11</v>
      </c>
      <c r="D5" s="10" t="s">
        <v>11</v>
      </c>
      <c r="E5" s="10" t="s">
        <v>11</v>
      </c>
      <c r="F5" s="10" t="s">
        <v>11</v>
      </c>
      <c r="G5" s="10" t="s">
        <v>12</v>
      </c>
      <c r="H5" s="10" t="s">
        <v>12</v>
      </c>
      <c r="I5" s="10" t="s">
        <v>12</v>
      </c>
    </row>
    <row r="6" spans="1:12" ht="17.100000000000001" customHeight="1" x14ac:dyDescent="0.2">
      <c r="A6" s="36" t="s">
        <v>86</v>
      </c>
      <c r="B6" s="37"/>
      <c r="C6" s="37"/>
      <c r="D6" s="37"/>
      <c r="E6" s="38"/>
    </row>
    <row r="7" spans="1:12" ht="17.100000000000001" customHeight="1" x14ac:dyDescent="0.2">
      <c r="A7" s="39" t="s">
        <v>52</v>
      </c>
      <c r="B7" s="16">
        <v>9248</v>
      </c>
      <c r="C7" s="16">
        <v>8841</v>
      </c>
      <c r="D7" s="16">
        <v>8971</v>
      </c>
      <c r="E7" s="16">
        <v>8570</v>
      </c>
      <c r="F7" s="16">
        <v>8665</v>
      </c>
      <c r="G7" s="16">
        <v>8393</v>
      </c>
      <c r="H7" s="16">
        <v>8472</v>
      </c>
      <c r="I7" s="16">
        <v>8571</v>
      </c>
      <c r="L7" t="s">
        <v>0</v>
      </c>
    </row>
    <row r="8" spans="1:12" ht="17.100000000000001" customHeight="1" x14ac:dyDescent="0.2">
      <c r="A8" s="39" t="s">
        <v>53</v>
      </c>
      <c r="B8" s="16">
        <v>504</v>
      </c>
      <c r="C8" s="16">
        <v>519</v>
      </c>
      <c r="D8" s="16">
        <v>565</v>
      </c>
      <c r="E8" s="16">
        <v>586</v>
      </c>
      <c r="F8" s="16">
        <v>603</v>
      </c>
      <c r="G8" s="16">
        <v>600</v>
      </c>
      <c r="H8" s="16">
        <v>567</v>
      </c>
      <c r="I8" s="16">
        <v>624</v>
      </c>
    </row>
    <row r="9" spans="1:12" ht="17.100000000000001" customHeight="1" x14ac:dyDescent="0.2">
      <c r="A9" s="39" t="s">
        <v>54</v>
      </c>
      <c r="B9" s="16">
        <v>588</v>
      </c>
      <c r="C9" s="16">
        <v>541</v>
      </c>
      <c r="D9" s="16">
        <v>534</v>
      </c>
      <c r="E9" s="16">
        <v>485</v>
      </c>
      <c r="F9" s="16">
        <v>508</v>
      </c>
      <c r="G9" s="16">
        <v>557</v>
      </c>
      <c r="H9" s="16">
        <v>481</v>
      </c>
      <c r="I9" s="16">
        <v>460</v>
      </c>
    </row>
    <row r="10" spans="1:12" ht="17.100000000000001" customHeight="1" x14ac:dyDescent="0.2">
      <c r="A10" s="39" t="s">
        <v>55</v>
      </c>
      <c r="B10" s="16">
        <v>39</v>
      </c>
      <c r="C10" s="16">
        <v>125</v>
      </c>
      <c r="D10" s="16">
        <v>162</v>
      </c>
      <c r="E10" s="16">
        <v>134</v>
      </c>
      <c r="F10" s="16">
        <v>60</v>
      </c>
      <c r="G10" s="16">
        <v>132</v>
      </c>
      <c r="H10" s="16">
        <v>95</v>
      </c>
      <c r="I10" s="16">
        <v>93</v>
      </c>
    </row>
    <row r="11" spans="1:12" ht="17.100000000000001" customHeight="1" x14ac:dyDescent="0.2">
      <c r="A11" s="39" t="s">
        <v>56</v>
      </c>
      <c r="B11" s="16">
        <v>1995</v>
      </c>
      <c r="C11" s="16">
        <v>2345</v>
      </c>
      <c r="D11" s="16">
        <v>2722</v>
      </c>
      <c r="E11" s="16">
        <v>2482</v>
      </c>
      <c r="F11" s="16">
        <v>2590</v>
      </c>
      <c r="G11" s="16">
        <v>2842</v>
      </c>
      <c r="H11" s="16">
        <v>3107</v>
      </c>
      <c r="I11" s="16">
        <v>3361</v>
      </c>
    </row>
    <row r="12" spans="1:12" ht="17.100000000000001" customHeight="1" x14ac:dyDescent="0.2">
      <c r="A12" s="39" t="s">
        <v>338</v>
      </c>
      <c r="B12" s="16">
        <v>4987</v>
      </c>
      <c r="C12" s="16">
        <v>5593</v>
      </c>
      <c r="D12" s="16">
        <v>5105</v>
      </c>
      <c r="E12" s="16">
        <v>4745</v>
      </c>
      <c r="F12" s="16">
        <v>4605</v>
      </c>
      <c r="G12" s="16">
        <v>5986</v>
      </c>
      <c r="H12" s="16">
        <v>5825</v>
      </c>
      <c r="I12" s="16">
        <v>5744</v>
      </c>
    </row>
    <row r="13" spans="1:12" ht="17.100000000000001" customHeight="1" x14ac:dyDescent="0.2">
      <c r="A13" s="39" t="s">
        <v>57</v>
      </c>
      <c r="B13" s="16">
        <v>446</v>
      </c>
      <c r="C13" s="16">
        <v>247</v>
      </c>
      <c r="D13" s="16">
        <v>257</v>
      </c>
      <c r="E13" s="16">
        <v>191</v>
      </c>
      <c r="F13" s="16">
        <v>292</v>
      </c>
      <c r="G13" s="16">
        <v>372</v>
      </c>
      <c r="H13" s="16">
        <v>247</v>
      </c>
      <c r="I13" s="16">
        <v>216</v>
      </c>
    </row>
    <row r="14" spans="1:12" ht="17.100000000000001" customHeight="1" x14ac:dyDescent="0.2">
      <c r="A14" s="39" t="s">
        <v>58</v>
      </c>
      <c r="B14" s="16">
        <v>4909</v>
      </c>
      <c r="C14" s="16">
        <v>4293</v>
      </c>
      <c r="D14" s="16">
        <v>4892</v>
      </c>
      <c r="E14" s="16">
        <v>5523</v>
      </c>
      <c r="F14" s="16">
        <v>5598</v>
      </c>
      <c r="G14" s="16">
        <v>5099</v>
      </c>
      <c r="H14" s="16">
        <v>5886</v>
      </c>
      <c r="I14" s="16">
        <v>4530</v>
      </c>
    </row>
    <row r="15" spans="1:12" ht="17.100000000000001" customHeight="1" x14ac:dyDescent="0.2">
      <c r="A15" s="39" t="s">
        <v>339</v>
      </c>
      <c r="B15" s="16">
        <v>8305</v>
      </c>
      <c r="C15" s="16">
        <v>9910</v>
      </c>
      <c r="D15" s="16">
        <v>9612</v>
      </c>
      <c r="E15" s="16">
        <v>10402</v>
      </c>
      <c r="F15" s="16">
        <v>10835</v>
      </c>
      <c r="G15" s="16">
        <v>10721</v>
      </c>
      <c r="H15" s="16">
        <v>10265</v>
      </c>
      <c r="I15" s="16">
        <v>10717</v>
      </c>
    </row>
    <row r="16" spans="1:12" ht="17.100000000000001" customHeight="1" x14ac:dyDescent="0.2">
      <c r="A16" s="39" t="s">
        <v>94</v>
      </c>
      <c r="B16" s="16">
        <v>8404</v>
      </c>
      <c r="C16" s="16">
        <v>8896</v>
      </c>
      <c r="D16" s="16">
        <v>9642</v>
      </c>
      <c r="E16" s="16">
        <v>6121</v>
      </c>
      <c r="F16" s="16">
        <v>5467</v>
      </c>
      <c r="G16" s="16">
        <v>6307</v>
      </c>
      <c r="H16" s="16">
        <v>7792</v>
      </c>
      <c r="I16" s="16">
        <v>10811</v>
      </c>
    </row>
    <row r="17" spans="1:9" ht="17.100000000000001" customHeight="1" x14ac:dyDescent="0.2">
      <c r="A17" s="40" t="s">
        <v>340</v>
      </c>
      <c r="B17" s="16" t="s">
        <v>315</v>
      </c>
      <c r="C17" s="16" t="s">
        <v>315</v>
      </c>
      <c r="D17" s="16" t="s">
        <v>315</v>
      </c>
      <c r="E17" s="16" t="s">
        <v>315</v>
      </c>
      <c r="F17" s="16" t="s">
        <v>315</v>
      </c>
      <c r="G17" s="16">
        <v>0</v>
      </c>
      <c r="H17" s="16">
        <v>0</v>
      </c>
      <c r="I17" s="16">
        <v>0</v>
      </c>
    </row>
    <row r="18" spans="1:9" ht="17.100000000000001" customHeight="1" x14ac:dyDescent="0.2">
      <c r="A18" s="39" t="s">
        <v>60</v>
      </c>
      <c r="B18" s="16">
        <v>379</v>
      </c>
      <c r="C18" s="16">
        <v>34</v>
      </c>
      <c r="D18" s="16">
        <v>271</v>
      </c>
      <c r="E18" s="16">
        <v>355</v>
      </c>
      <c r="F18" s="16">
        <v>288</v>
      </c>
      <c r="G18" s="16">
        <v>442</v>
      </c>
      <c r="H18" s="16">
        <v>513</v>
      </c>
      <c r="I18" s="16">
        <v>553</v>
      </c>
    </row>
    <row r="19" spans="1:9" ht="17.100000000000001" customHeight="1" x14ac:dyDescent="0.2">
      <c r="A19" s="40" t="s">
        <v>61</v>
      </c>
      <c r="B19" s="16">
        <v>2544</v>
      </c>
      <c r="C19" s="16">
        <v>3886</v>
      </c>
      <c r="D19" s="16">
        <v>4449</v>
      </c>
      <c r="E19" s="16">
        <v>3926</v>
      </c>
      <c r="F19" s="16">
        <v>5114</v>
      </c>
      <c r="G19" s="16">
        <v>6408</v>
      </c>
      <c r="H19" s="16">
        <v>6378</v>
      </c>
      <c r="I19" s="16">
        <v>5733</v>
      </c>
    </row>
    <row r="20" spans="1:9" ht="17.100000000000001" customHeight="1" x14ac:dyDescent="0.2">
      <c r="A20" s="39" t="s">
        <v>88</v>
      </c>
      <c r="B20" s="16">
        <v>1</v>
      </c>
      <c r="C20" s="16" t="s">
        <v>315</v>
      </c>
      <c r="D20" s="16" t="s">
        <v>315</v>
      </c>
      <c r="E20" s="16" t="s">
        <v>315</v>
      </c>
      <c r="F20" s="16" t="s">
        <v>315</v>
      </c>
      <c r="G20" s="16" t="s">
        <v>315</v>
      </c>
      <c r="H20" s="16" t="s">
        <v>315</v>
      </c>
      <c r="I20" s="16" t="s">
        <v>315</v>
      </c>
    </row>
    <row r="21" spans="1:9" ht="17.100000000000001" customHeight="1" x14ac:dyDescent="0.2">
      <c r="A21" s="39" t="s">
        <v>112</v>
      </c>
      <c r="B21" s="16">
        <v>3157</v>
      </c>
      <c r="C21" s="16">
        <v>3044</v>
      </c>
      <c r="D21" s="16">
        <v>3378</v>
      </c>
      <c r="E21" s="16">
        <v>3227</v>
      </c>
      <c r="F21" s="16">
        <v>3240</v>
      </c>
      <c r="G21" s="16">
        <v>3335</v>
      </c>
      <c r="H21" s="16">
        <v>3426</v>
      </c>
      <c r="I21" s="16">
        <v>3545</v>
      </c>
    </row>
    <row r="22" spans="1:9" ht="17.100000000000001" customHeight="1" x14ac:dyDescent="0.2">
      <c r="A22" s="39" t="s">
        <v>64</v>
      </c>
      <c r="B22" s="16">
        <v>1442</v>
      </c>
      <c r="C22" s="16">
        <v>1380</v>
      </c>
      <c r="D22" s="16">
        <v>1541</v>
      </c>
      <c r="E22" s="16">
        <v>1573</v>
      </c>
      <c r="F22" s="16">
        <v>1485</v>
      </c>
      <c r="G22" s="16">
        <v>1578</v>
      </c>
      <c r="H22" s="16">
        <v>1635</v>
      </c>
      <c r="I22" s="16">
        <v>1714</v>
      </c>
    </row>
    <row r="23" spans="1:9" ht="17.100000000000001" customHeight="1" x14ac:dyDescent="0.2">
      <c r="A23" s="39" t="s">
        <v>65</v>
      </c>
      <c r="B23" s="16">
        <v>1041</v>
      </c>
      <c r="C23" s="16">
        <v>984</v>
      </c>
      <c r="D23" s="16">
        <v>1115</v>
      </c>
      <c r="E23" s="16">
        <v>781</v>
      </c>
      <c r="F23" s="16">
        <v>1005</v>
      </c>
      <c r="G23" s="16">
        <v>1190</v>
      </c>
      <c r="H23" s="16">
        <v>1213</v>
      </c>
      <c r="I23" s="16">
        <v>1250</v>
      </c>
    </row>
    <row r="24" spans="1:9" ht="17.100000000000001" customHeight="1" x14ac:dyDescent="0.2">
      <c r="A24" s="39" t="s">
        <v>66</v>
      </c>
      <c r="B24" s="16">
        <v>297</v>
      </c>
      <c r="C24" s="16">
        <v>286</v>
      </c>
      <c r="D24" s="16">
        <v>303</v>
      </c>
      <c r="E24" s="16">
        <v>271</v>
      </c>
      <c r="F24" s="16">
        <v>364</v>
      </c>
      <c r="G24" s="16">
        <v>730</v>
      </c>
      <c r="H24" s="16">
        <v>671</v>
      </c>
      <c r="I24" s="16">
        <v>398</v>
      </c>
    </row>
    <row r="25" spans="1:9" ht="17.100000000000001" customHeight="1" x14ac:dyDescent="0.2">
      <c r="A25" s="39" t="s">
        <v>67</v>
      </c>
      <c r="B25" s="16">
        <v>2</v>
      </c>
      <c r="C25" s="16">
        <v>3</v>
      </c>
      <c r="D25" s="16">
        <v>4</v>
      </c>
      <c r="E25" s="16">
        <v>3</v>
      </c>
      <c r="F25" s="16">
        <v>14</v>
      </c>
      <c r="G25" s="16">
        <v>15</v>
      </c>
      <c r="H25" s="16">
        <v>16</v>
      </c>
      <c r="I25" s="16">
        <v>8</v>
      </c>
    </row>
    <row r="26" spans="1:9" ht="17.100000000000001" customHeight="1" x14ac:dyDescent="0.2">
      <c r="A26" s="39" t="s">
        <v>68</v>
      </c>
      <c r="B26" s="16">
        <v>516</v>
      </c>
      <c r="C26" s="16">
        <v>573</v>
      </c>
      <c r="D26" s="16">
        <v>710</v>
      </c>
      <c r="E26" s="16">
        <v>581</v>
      </c>
      <c r="F26" s="16">
        <v>648</v>
      </c>
      <c r="G26" s="16">
        <v>674</v>
      </c>
      <c r="H26" s="16">
        <v>653</v>
      </c>
      <c r="I26" s="16">
        <v>494</v>
      </c>
    </row>
    <row r="27" spans="1:9" ht="17.100000000000001" customHeight="1" x14ac:dyDescent="0.2">
      <c r="A27" s="41" t="s">
        <v>69</v>
      </c>
      <c r="B27" s="16">
        <v>207</v>
      </c>
      <c r="C27" s="16">
        <v>227</v>
      </c>
      <c r="D27" s="16">
        <v>240</v>
      </c>
      <c r="E27" s="16">
        <v>232</v>
      </c>
      <c r="F27" s="16">
        <v>326</v>
      </c>
      <c r="G27" s="16">
        <v>243</v>
      </c>
      <c r="H27" s="16">
        <v>227</v>
      </c>
      <c r="I27" s="16">
        <v>206</v>
      </c>
    </row>
    <row r="28" spans="1:9" ht="17.100000000000001" customHeight="1" x14ac:dyDescent="0.2">
      <c r="A28" s="41" t="s">
        <v>70</v>
      </c>
      <c r="B28" s="16">
        <v>19</v>
      </c>
      <c r="C28" s="16">
        <v>-6</v>
      </c>
      <c r="D28" s="16">
        <v>37</v>
      </c>
      <c r="E28" s="16">
        <v>-673</v>
      </c>
      <c r="F28" s="16">
        <v>-2</v>
      </c>
      <c r="G28" s="16">
        <v>184</v>
      </c>
      <c r="H28" s="16">
        <v>178</v>
      </c>
      <c r="I28" s="16">
        <v>173</v>
      </c>
    </row>
    <row r="29" spans="1:9" ht="17.100000000000001" customHeight="1" x14ac:dyDescent="0.2">
      <c r="A29" s="39" t="s">
        <v>71</v>
      </c>
      <c r="B29" s="16">
        <v>15</v>
      </c>
      <c r="C29" s="16">
        <v>31</v>
      </c>
      <c r="D29" s="16">
        <v>31</v>
      </c>
      <c r="E29" s="16">
        <v>-38</v>
      </c>
      <c r="F29" s="16">
        <v>48</v>
      </c>
      <c r="G29" s="16">
        <v>95</v>
      </c>
      <c r="H29" s="16">
        <v>24</v>
      </c>
      <c r="I29" s="16">
        <v>14</v>
      </c>
    </row>
    <row r="30" spans="1:9" ht="17.100000000000001" customHeight="1" x14ac:dyDescent="0.2">
      <c r="A30" s="39" t="s">
        <v>341</v>
      </c>
      <c r="B30" s="16">
        <v>2</v>
      </c>
      <c r="C30" s="16">
        <v>3</v>
      </c>
      <c r="D30" s="16">
        <v>2</v>
      </c>
      <c r="E30" s="16">
        <v>2</v>
      </c>
      <c r="F30" s="16">
        <v>6</v>
      </c>
      <c r="G30" s="16">
        <v>7</v>
      </c>
      <c r="H30" s="16">
        <v>4</v>
      </c>
      <c r="I30" s="16">
        <v>4</v>
      </c>
    </row>
    <row r="31" spans="1:9" ht="17.100000000000001" customHeight="1" x14ac:dyDescent="0.2">
      <c r="A31" s="42" t="s">
        <v>72</v>
      </c>
      <c r="B31" s="16">
        <v>68</v>
      </c>
      <c r="C31" s="16">
        <v>79</v>
      </c>
      <c r="D31" s="16">
        <v>85</v>
      </c>
      <c r="E31" s="16">
        <v>92</v>
      </c>
      <c r="F31" s="16">
        <v>105</v>
      </c>
      <c r="G31" s="16">
        <v>245</v>
      </c>
      <c r="H31" s="16">
        <v>222</v>
      </c>
      <c r="I31" s="16">
        <v>96</v>
      </c>
    </row>
    <row r="32" spans="1:9" ht="17.100000000000001" customHeight="1" x14ac:dyDescent="0.2">
      <c r="A32" s="42" t="s">
        <v>73</v>
      </c>
      <c r="B32" s="16" t="s">
        <v>315</v>
      </c>
      <c r="C32" s="16" t="s">
        <v>315</v>
      </c>
      <c r="D32" s="16" t="s">
        <v>315</v>
      </c>
      <c r="E32" s="16" t="s">
        <v>315</v>
      </c>
      <c r="F32" s="16" t="s">
        <v>315</v>
      </c>
      <c r="G32" s="16">
        <v>1000</v>
      </c>
      <c r="H32" s="16">
        <v>600</v>
      </c>
      <c r="I32" s="16">
        <v>1200</v>
      </c>
    </row>
    <row r="33" spans="1:9" ht="17.100000000000001" customHeight="1" x14ac:dyDescent="0.2">
      <c r="A33" s="42" t="s">
        <v>398</v>
      </c>
      <c r="B33" s="16" t="s">
        <v>315</v>
      </c>
      <c r="C33" s="16" t="s">
        <v>315</v>
      </c>
      <c r="D33" s="16" t="s">
        <v>315</v>
      </c>
      <c r="E33" s="16" t="s">
        <v>315</v>
      </c>
      <c r="F33" s="16" t="s">
        <v>315</v>
      </c>
      <c r="G33" s="16" t="s">
        <v>315</v>
      </c>
      <c r="H33" s="16" t="s">
        <v>315</v>
      </c>
      <c r="I33" s="16">
        <v>400</v>
      </c>
    </row>
    <row r="34" spans="1:9" ht="17.100000000000001" customHeight="1" x14ac:dyDescent="0.2">
      <c r="A34" t="s">
        <v>74</v>
      </c>
      <c r="B34" s="16" t="s">
        <v>315</v>
      </c>
      <c r="C34" s="16" t="s">
        <v>315</v>
      </c>
      <c r="D34" s="16" t="s">
        <v>315</v>
      </c>
      <c r="E34" s="16" t="s">
        <v>315</v>
      </c>
      <c r="F34" s="16" t="s">
        <v>315</v>
      </c>
      <c r="G34" s="16">
        <v>-1500</v>
      </c>
      <c r="H34" s="16">
        <v>-1700</v>
      </c>
      <c r="I34" s="16">
        <v>-2000</v>
      </c>
    </row>
    <row r="35" spans="1:9" ht="17.100000000000001" customHeight="1" x14ac:dyDescent="0.2">
      <c r="A35" t="s">
        <v>370</v>
      </c>
      <c r="B35" s="16" t="s">
        <v>315</v>
      </c>
      <c r="C35" s="16" t="s">
        <v>315</v>
      </c>
      <c r="D35" s="16" t="s">
        <v>315</v>
      </c>
      <c r="E35" s="16" t="s">
        <v>315</v>
      </c>
      <c r="F35" s="16" t="s">
        <v>315</v>
      </c>
      <c r="G35" s="16">
        <v>-500</v>
      </c>
      <c r="H35" s="16" t="s">
        <v>315</v>
      </c>
      <c r="I35" s="16" t="s">
        <v>315</v>
      </c>
    </row>
    <row r="36" spans="1:9" ht="17.100000000000001" customHeight="1" x14ac:dyDescent="0.2">
      <c r="A36" s="44" t="s">
        <v>36</v>
      </c>
      <c r="B36" s="19">
        <v>49114</v>
      </c>
      <c r="C36" s="19">
        <v>51834</v>
      </c>
      <c r="D36" s="19">
        <v>54629</v>
      </c>
      <c r="E36" s="19">
        <v>49573</v>
      </c>
      <c r="F36" s="19">
        <v>51866</v>
      </c>
      <c r="G36" s="19">
        <v>55200</v>
      </c>
      <c r="H36" s="19">
        <v>56800</v>
      </c>
      <c r="I36" s="19">
        <v>58900</v>
      </c>
    </row>
    <row r="37" spans="1:9" ht="17.100000000000001" customHeight="1" x14ac:dyDescent="0.2">
      <c r="A37" s="36" t="s">
        <v>89</v>
      </c>
      <c r="B37" s="37" t="s">
        <v>0</v>
      </c>
      <c r="C37" s="37" t="s">
        <v>0</v>
      </c>
      <c r="D37" s="37" t="s">
        <v>0</v>
      </c>
      <c r="E37" s="37" t="s">
        <v>0</v>
      </c>
      <c r="F37" s="37" t="s">
        <v>0</v>
      </c>
      <c r="G37" s="37" t="s">
        <v>0</v>
      </c>
      <c r="H37" s="37" t="s">
        <v>0</v>
      </c>
      <c r="I37" s="37" t="s">
        <v>0</v>
      </c>
    </row>
    <row r="38" spans="1:9" ht="17.100000000000001" customHeight="1" x14ac:dyDescent="0.2">
      <c r="A38" s="39" t="s">
        <v>52</v>
      </c>
      <c r="B38" s="16">
        <v>-37</v>
      </c>
      <c r="C38" s="16">
        <v>-134</v>
      </c>
      <c r="D38" s="16">
        <v>52</v>
      </c>
      <c r="E38" s="16">
        <v>30</v>
      </c>
      <c r="F38" s="16" t="s">
        <v>315</v>
      </c>
      <c r="G38" s="16" t="s">
        <v>315</v>
      </c>
      <c r="H38" s="16" t="s">
        <v>315</v>
      </c>
      <c r="I38" s="16" t="s">
        <v>315</v>
      </c>
    </row>
    <row r="39" spans="1:9" ht="17.100000000000001" customHeight="1" x14ac:dyDescent="0.2">
      <c r="A39" s="39" t="s">
        <v>54</v>
      </c>
      <c r="B39" s="16" t="s">
        <v>315</v>
      </c>
      <c r="C39" s="16" t="s">
        <v>315</v>
      </c>
      <c r="D39" s="16" t="s">
        <v>315</v>
      </c>
      <c r="E39" s="16">
        <v>445</v>
      </c>
      <c r="F39" s="16" t="s">
        <v>315</v>
      </c>
      <c r="G39" s="16" t="s">
        <v>315</v>
      </c>
      <c r="H39" s="16" t="s">
        <v>315</v>
      </c>
      <c r="I39" s="16" t="s">
        <v>315</v>
      </c>
    </row>
    <row r="40" spans="1:9" ht="17.100000000000001" customHeight="1" x14ac:dyDescent="0.2">
      <c r="A40" s="40" t="s">
        <v>56</v>
      </c>
      <c r="B40" s="16">
        <v>-6</v>
      </c>
      <c r="C40" s="16" t="s">
        <v>315</v>
      </c>
      <c r="D40" s="16" t="s">
        <v>315</v>
      </c>
      <c r="E40" s="16">
        <v>459</v>
      </c>
      <c r="F40" s="16">
        <v>285</v>
      </c>
      <c r="G40" s="16">
        <v>263</v>
      </c>
      <c r="H40" s="16" t="s">
        <v>315</v>
      </c>
      <c r="I40" s="16" t="s">
        <v>315</v>
      </c>
    </row>
    <row r="41" spans="1:9" ht="17.100000000000001" customHeight="1" x14ac:dyDescent="0.2">
      <c r="A41" s="45" t="s">
        <v>338</v>
      </c>
      <c r="B41" s="16" t="s">
        <v>315</v>
      </c>
      <c r="C41" s="16">
        <v>-73</v>
      </c>
      <c r="D41" s="16">
        <v>-5</v>
      </c>
      <c r="E41" s="16">
        <v>9</v>
      </c>
      <c r="F41" s="16">
        <v>13</v>
      </c>
      <c r="G41" s="16">
        <v>15</v>
      </c>
      <c r="H41" s="16">
        <v>15</v>
      </c>
      <c r="I41" s="16">
        <v>14</v>
      </c>
    </row>
    <row r="42" spans="1:9" ht="17.100000000000001" customHeight="1" x14ac:dyDescent="0.2">
      <c r="A42" s="39" t="s">
        <v>57</v>
      </c>
      <c r="B42" s="16">
        <v>-18</v>
      </c>
      <c r="C42" s="16">
        <v>-140</v>
      </c>
      <c r="D42" s="16">
        <v>-128</v>
      </c>
      <c r="E42" s="16">
        <v>-151</v>
      </c>
      <c r="F42" s="16">
        <v>-87</v>
      </c>
      <c r="G42" s="16" t="s">
        <v>315</v>
      </c>
      <c r="H42" s="16" t="s">
        <v>315</v>
      </c>
      <c r="I42" s="16" t="s">
        <v>315</v>
      </c>
    </row>
    <row r="43" spans="1:9" ht="17.100000000000001" customHeight="1" x14ac:dyDescent="0.2">
      <c r="A43" s="39" t="s">
        <v>58</v>
      </c>
      <c r="B43" s="16">
        <v>6618</v>
      </c>
      <c r="C43" s="16">
        <v>8839</v>
      </c>
      <c r="D43" s="16">
        <v>10847</v>
      </c>
      <c r="E43" s="16">
        <v>11875</v>
      </c>
      <c r="F43" s="16">
        <v>13450</v>
      </c>
      <c r="G43" s="16">
        <v>15428</v>
      </c>
      <c r="H43" s="16">
        <v>18122</v>
      </c>
      <c r="I43" s="16">
        <v>20525</v>
      </c>
    </row>
    <row r="44" spans="1:9" ht="17.100000000000001" customHeight="1" x14ac:dyDescent="0.2">
      <c r="A44" s="40" t="s">
        <v>339</v>
      </c>
      <c r="B44" s="16">
        <v>-148</v>
      </c>
      <c r="C44" s="16">
        <v>-4486</v>
      </c>
      <c r="D44" s="16">
        <v>-1659</v>
      </c>
      <c r="E44" s="16">
        <v>-1663</v>
      </c>
      <c r="F44" s="16">
        <v>-15</v>
      </c>
      <c r="G44" s="16">
        <v>-164</v>
      </c>
      <c r="H44" s="16">
        <v>-110</v>
      </c>
      <c r="I44" s="16">
        <v>-79</v>
      </c>
    </row>
    <row r="45" spans="1:9" ht="17.100000000000001" customHeight="1" x14ac:dyDescent="0.2">
      <c r="A45" s="39" t="s">
        <v>371</v>
      </c>
      <c r="B45" s="16">
        <v>-64</v>
      </c>
      <c r="C45" s="16">
        <v>13</v>
      </c>
      <c r="D45" s="16">
        <v>6876</v>
      </c>
      <c r="E45" s="16">
        <v>6675</v>
      </c>
      <c r="F45" s="16">
        <v>6854</v>
      </c>
      <c r="G45" s="16">
        <v>6610</v>
      </c>
      <c r="H45" s="16">
        <v>5655</v>
      </c>
      <c r="I45" s="16">
        <v>6069</v>
      </c>
    </row>
    <row r="46" spans="1:9" ht="17.100000000000001" customHeight="1" x14ac:dyDescent="0.2">
      <c r="A46" s="39" t="s">
        <v>60</v>
      </c>
      <c r="B46" s="16">
        <v>496</v>
      </c>
      <c r="C46" s="16">
        <v>673</v>
      </c>
      <c r="D46" s="16">
        <v>763</v>
      </c>
      <c r="E46" s="16">
        <v>507</v>
      </c>
      <c r="F46" s="16">
        <v>614</v>
      </c>
      <c r="G46" s="16">
        <v>657</v>
      </c>
      <c r="H46" s="16">
        <v>624</v>
      </c>
      <c r="I46" s="16">
        <v>589</v>
      </c>
    </row>
    <row r="47" spans="1:9" ht="17.100000000000001" customHeight="1" x14ac:dyDescent="0.2">
      <c r="A47" s="39" t="s">
        <v>61</v>
      </c>
      <c r="B47" s="16">
        <v>4</v>
      </c>
      <c r="C47" s="16" t="s">
        <v>315</v>
      </c>
      <c r="D47" s="16">
        <v>124</v>
      </c>
      <c r="E47" s="16">
        <v>211</v>
      </c>
      <c r="F47" s="16" t="s">
        <v>315</v>
      </c>
      <c r="G47" s="16" t="s">
        <v>315</v>
      </c>
      <c r="H47" s="16" t="s">
        <v>315</v>
      </c>
      <c r="I47" s="16" t="s">
        <v>315</v>
      </c>
    </row>
    <row r="48" spans="1:9" ht="17.100000000000001" customHeight="1" x14ac:dyDescent="0.2">
      <c r="A48" s="39" t="s">
        <v>88</v>
      </c>
      <c r="B48" s="16">
        <v>-4</v>
      </c>
      <c r="C48" s="16" t="s">
        <v>315</v>
      </c>
      <c r="D48" s="16" t="s">
        <v>315</v>
      </c>
      <c r="E48" s="16" t="s">
        <v>315</v>
      </c>
      <c r="F48" s="16" t="s">
        <v>315</v>
      </c>
      <c r="G48" s="16" t="s">
        <v>315</v>
      </c>
      <c r="H48" s="16" t="s">
        <v>315</v>
      </c>
      <c r="I48" s="16" t="s">
        <v>315</v>
      </c>
    </row>
    <row r="49" spans="1:11" ht="17.100000000000001" customHeight="1" x14ac:dyDescent="0.2">
      <c r="A49" s="39" t="s">
        <v>112</v>
      </c>
      <c r="B49" s="16">
        <v>199</v>
      </c>
      <c r="C49" s="16">
        <v>350</v>
      </c>
      <c r="D49" s="16">
        <v>452</v>
      </c>
      <c r="E49" s="16">
        <v>759</v>
      </c>
      <c r="F49" s="16">
        <v>811</v>
      </c>
      <c r="G49" s="16">
        <v>994</v>
      </c>
      <c r="H49" s="16">
        <v>979</v>
      </c>
      <c r="I49" s="16">
        <v>963</v>
      </c>
    </row>
    <row r="50" spans="1:11" ht="17.100000000000001" customHeight="1" x14ac:dyDescent="0.2">
      <c r="A50" s="39" t="s">
        <v>64</v>
      </c>
      <c r="B50" s="16">
        <v>267</v>
      </c>
      <c r="C50" s="16">
        <v>319</v>
      </c>
      <c r="D50" s="16">
        <v>367</v>
      </c>
      <c r="E50" s="16">
        <v>395</v>
      </c>
      <c r="F50" s="16">
        <v>422</v>
      </c>
      <c r="G50" s="16">
        <v>505</v>
      </c>
      <c r="H50" s="16">
        <v>627</v>
      </c>
      <c r="I50" s="16">
        <v>777</v>
      </c>
    </row>
    <row r="51" spans="1:11" ht="17.100000000000001" customHeight="1" x14ac:dyDescent="0.2">
      <c r="A51" s="39" t="s">
        <v>65</v>
      </c>
      <c r="B51" s="16">
        <v>365</v>
      </c>
      <c r="C51" s="16">
        <v>442</v>
      </c>
      <c r="D51" s="16">
        <v>550</v>
      </c>
      <c r="E51" s="16">
        <v>617</v>
      </c>
      <c r="F51" s="16">
        <v>498</v>
      </c>
      <c r="G51" s="16">
        <v>642</v>
      </c>
      <c r="H51" s="16">
        <v>654</v>
      </c>
      <c r="I51" s="16">
        <v>621</v>
      </c>
    </row>
    <row r="52" spans="1:11" ht="17.100000000000001" customHeight="1" x14ac:dyDescent="0.2">
      <c r="A52" s="39" t="s">
        <v>67</v>
      </c>
      <c r="B52" s="16">
        <v>0</v>
      </c>
      <c r="C52" s="16" t="s">
        <v>315</v>
      </c>
      <c r="D52" s="16" t="s">
        <v>315</v>
      </c>
      <c r="E52" s="16" t="s">
        <v>315</v>
      </c>
      <c r="F52" s="16" t="s">
        <v>315</v>
      </c>
      <c r="G52" s="16" t="s">
        <v>315</v>
      </c>
      <c r="H52" s="16" t="s">
        <v>315</v>
      </c>
      <c r="I52" s="16" t="s">
        <v>315</v>
      </c>
    </row>
    <row r="53" spans="1:11" ht="17.100000000000001" customHeight="1" x14ac:dyDescent="0.2">
      <c r="A53" s="39" t="s">
        <v>68</v>
      </c>
      <c r="B53" s="16">
        <v>-1</v>
      </c>
      <c r="C53" s="16">
        <v>-1</v>
      </c>
      <c r="D53" s="16">
        <v>2</v>
      </c>
      <c r="E53" s="16">
        <v>0</v>
      </c>
      <c r="F53" s="16">
        <v>1</v>
      </c>
      <c r="G53" s="16">
        <v>0</v>
      </c>
      <c r="H53" s="16">
        <v>0</v>
      </c>
      <c r="I53" s="16">
        <v>0</v>
      </c>
    </row>
    <row r="54" spans="1:11" ht="17.100000000000001" customHeight="1" x14ac:dyDescent="0.2">
      <c r="A54" s="41" t="s">
        <v>69</v>
      </c>
      <c r="B54" s="16">
        <v>1</v>
      </c>
      <c r="C54" s="16">
        <v>0</v>
      </c>
      <c r="D54" s="16">
        <v>0</v>
      </c>
      <c r="E54" s="16" t="s">
        <v>315</v>
      </c>
      <c r="F54" s="16" t="s">
        <v>315</v>
      </c>
      <c r="G54" s="16">
        <v>0</v>
      </c>
      <c r="H54" s="16">
        <v>0</v>
      </c>
      <c r="I54" s="16">
        <v>0</v>
      </c>
    </row>
    <row r="55" spans="1:11" ht="17.100000000000001" customHeight="1" x14ac:dyDescent="0.2">
      <c r="A55" s="41" t="s">
        <v>372</v>
      </c>
      <c r="B55" s="16">
        <v>-3805</v>
      </c>
      <c r="C55" s="16">
        <v>-12218</v>
      </c>
      <c r="D55" s="16">
        <v>-13057</v>
      </c>
      <c r="E55" s="16">
        <v>-29646</v>
      </c>
      <c r="F55" s="16">
        <v>-19731</v>
      </c>
      <c r="G55" s="16">
        <v>-13028</v>
      </c>
      <c r="H55" s="16">
        <v>386</v>
      </c>
      <c r="I55" s="16">
        <v>514</v>
      </c>
    </row>
    <row r="56" spans="1:11" ht="17.100000000000001" customHeight="1" x14ac:dyDescent="0.2">
      <c r="A56" s="39" t="s">
        <v>72</v>
      </c>
      <c r="B56" s="16">
        <v>-43</v>
      </c>
      <c r="C56" s="16">
        <v>-35</v>
      </c>
      <c r="D56" s="16">
        <v>-23</v>
      </c>
      <c r="E56" s="16">
        <v>35</v>
      </c>
      <c r="F56" s="16">
        <v>251</v>
      </c>
      <c r="G56" s="16">
        <v>1268</v>
      </c>
      <c r="H56" s="16" t="s">
        <v>315</v>
      </c>
      <c r="I56" s="16" t="s">
        <v>315</v>
      </c>
    </row>
    <row r="57" spans="1:11" ht="17.100000000000001" customHeight="1" x14ac:dyDescent="0.2">
      <c r="A57" s="47" t="s">
        <v>38</v>
      </c>
      <c r="B57" s="48">
        <v>3823</v>
      </c>
      <c r="C57" s="48">
        <v>-6450</v>
      </c>
      <c r="D57" s="48">
        <v>5160</v>
      </c>
      <c r="E57" s="48">
        <v>-9442</v>
      </c>
      <c r="F57" s="48">
        <v>3365</v>
      </c>
      <c r="G57" s="48">
        <v>13189</v>
      </c>
      <c r="H57" s="48">
        <v>26951</v>
      </c>
      <c r="I57" s="48">
        <v>29993</v>
      </c>
    </row>
    <row r="58" spans="1:11" ht="26.25" customHeight="1" thickBot="1" x14ac:dyDescent="0.25">
      <c r="A58" s="49" t="s">
        <v>91</v>
      </c>
      <c r="B58" s="50">
        <v>52937</v>
      </c>
      <c r="C58" s="50">
        <v>45384</v>
      </c>
      <c r="D58" s="50">
        <v>59788</v>
      </c>
      <c r="E58" s="50">
        <v>40131</v>
      </c>
      <c r="F58" s="50">
        <v>55231</v>
      </c>
      <c r="G58" s="50">
        <v>68400</v>
      </c>
      <c r="H58" s="50">
        <v>83700</v>
      </c>
      <c r="I58" s="50">
        <v>88900</v>
      </c>
    </row>
    <row r="59" spans="1:11" ht="16.5" customHeight="1" x14ac:dyDescent="0.2">
      <c r="A59" s="51"/>
      <c r="B59" s="51"/>
      <c r="C59" s="51"/>
      <c r="D59" s="51"/>
      <c r="E59" s="52"/>
    </row>
    <row r="60" spans="1:11" ht="26.25" customHeight="1" x14ac:dyDescent="0.2">
      <c r="A60" s="151" t="s">
        <v>335</v>
      </c>
      <c r="B60" s="146"/>
      <c r="C60" s="146"/>
      <c r="D60" s="146"/>
      <c r="E60" s="146"/>
      <c r="F60" s="146"/>
      <c r="G60" s="146"/>
      <c r="H60" s="146"/>
      <c r="I60" s="146"/>
      <c r="K60" s="136"/>
    </row>
    <row r="61" spans="1:11" ht="27.75" customHeight="1" x14ac:dyDescent="0.2">
      <c r="A61" s="142" t="s">
        <v>99</v>
      </c>
      <c r="B61" s="143"/>
      <c r="C61" s="143"/>
      <c r="D61" s="143"/>
      <c r="E61" s="143"/>
      <c r="F61" s="143"/>
      <c r="G61" s="143"/>
      <c r="H61" s="143"/>
      <c r="I61" s="143"/>
      <c r="K61" s="136" t="s">
        <v>0</v>
      </c>
    </row>
    <row r="62" spans="1:11" ht="51" customHeight="1" x14ac:dyDescent="0.2">
      <c r="A62" s="142" t="s">
        <v>351</v>
      </c>
      <c r="B62" s="143"/>
      <c r="C62" s="143"/>
      <c r="D62" s="143"/>
      <c r="E62" s="143"/>
      <c r="F62" s="143"/>
      <c r="G62" s="143"/>
      <c r="H62" s="143"/>
      <c r="I62" s="143"/>
      <c r="K62" s="136"/>
    </row>
    <row r="63" spans="1:11" ht="29.25" customHeight="1" x14ac:dyDescent="0.2">
      <c r="A63" s="142" t="s">
        <v>107</v>
      </c>
      <c r="B63" s="143"/>
      <c r="C63" s="143"/>
      <c r="D63" s="143"/>
      <c r="E63" s="143"/>
      <c r="F63" s="143"/>
      <c r="G63" s="143"/>
      <c r="H63" s="143"/>
      <c r="I63" s="143"/>
      <c r="K63" s="136" t="s">
        <v>0</v>
      </c>
    </row>
    <row r="64" spans="1:11" ht="27" customHeight="1" x14ac:dyDescent="0.2">
      <c r="A64" s="142" t="s">
        <v>369</v>
      </c>
      <c r="B64" s="143"/>
      <c r="C64" s="143"/>
      <c r="D64" s="143"/>
      <c r="E64" s="143"/>
      <c r="F64" s="143"/>
      <c r="G64" s="143"/>
      <c r="H64" s="143"/>
      <c r="I64" s="143"/>
    </row>
    <row r="65" spans="1:9" ht="11.25" customHeight="1" x14ac:dyDescent="0.2">
      <c r="A65" s="142" t="s">
        <v>346</v>
      </c>
      <c r="B65" s="143"/>
      <c r="C65" s="143"/>
      <c r="D65" s="143"/>
      <c r="E65" s="143"/>
      <c r="F65" s="143"/>
      <c r="G65" s="143"/>
      <c r="H65" s="143"/>
      <c r="I65" s="143"/>
    </row>
  </sheetData>
  <mergeCells count="7">
    <mergeCell ref="A65:I65"/>
    <mergeCell ref="A60:I60"/>
    <mergeCell ref="B3:F3"/>
    <mergeCell ref="A61:I61"/>
    <mergeCell ref="A62:I62"/>
    <mergeCell ref="A63:I63"/>
    <mergeCell ref="A64:I64"/>
  </mergeCells>
  <conditionalFormatting sqref="B7">
    <cfRule type="cellIs" dxfId="78" priority="35" operator="equal">
      <formula>0</formula>
    </cfRule>
  </conditionalFormatting>
  <conditionalFormatting sqref="B8:B16">
    <cfRule type="cellIs" dxfId="77" priority="34" operator="equal">
      <formula>0</formula>
    </cfRule>
  </conditionalFormatting>
  <conditionalFormatting sqref="F38:I38">
    <cfRule type="cellIs" dxfId="76" priority="14" operator="equal">
      <formula>0</formula>
    </cfRule>
  </conditionalFormatting>
  <conditionalFormatting sqref="B18:B31">
    <cfRule type="cellIs" dxfId="75" priority="32" operator="equal">
      <formula>0</formula>
    </cfRule>
  </conditionalFormatting>
  <conditionalFormatting sqref="C7:I7">
    <cfRule type="cellIs" dxfId="74" priority="31" operator="equal">
      <formula>0</formula>
    </cfRule>
  </conditionalFormatting>
  <conditionalFormatting sqref="C8:I16">
    <cfRule type="cellIs" dxfId="73" priority="30" operator="equal">
      <formula>0</formula>
    </cfRule>
  </conditionalFormatting>
  <conditionalFormatting sqref="H40:I40">
    <cfRule type="cellIs" dxfId="72" priority="10" operator="equal">
      <formula>0</formula>
    </cfRule>
  </conditionalFormatting>
  <conditionalFormatting sqref="C18:I19 C21:I31 G32:I32 G34:I34 I33 G35">
    <cfRule type="cellIs" dxfId="71" priority="28" operator="equal">
      <formula>0</formula>
    </cfRule>
  </conditionalFormatting>
  <conditionalFormatting sqref="B38">
    <cfRule type="cellIs" dxfId="70" priority="27" operator="equal">
      <formula>0</formula>
    </cfRule>
  </conditionalFormatting>
  <conditionalFormatting sqref="B40 B42:B45">
    <cfRule type="cellIs" dxfId="69" priority="26" operator="equal">
      <formula>0</formula>
    </cfRule>
  </conditionalFormatting>
  <conditionalFormatting sqref="B46">
    <cfRule type="cellIs" dxfId="68" priority="25" operator="equal">
      <formula>0</formula>
    </cfRule>
  </conditionalFormatting>
  <conditionalFormatting sqref="B47:B51 B53:B56">
    <cfRule type="cellIs" dxfId="67" priority="24" operator="equal">
      <formula>0</formula>
    </cfRule>
  </conditionalFormatting>
  <conditionalFormatting sqref="C38:E38">
    <cfRule type="cellIs" dxfId="66" priority="23" operator="equal">
      <formula>0</formula>
    </cfRule>
  </conditionalFormatting>
  <conditionalFormatting sqref="C41:I41 E39 E40:G40 C43:I45 C42:F42">
    <cfRule type="cellIs" dxfId="65" priority="22" operator="equal">
      <formula>0</formula>
    </cfRule>
  </conditionalFormatting>
  <conditionalFormatting sqref="C46:I46">
    <cfRule type="cellIs" dxfId="64" priority="21" operator="equal">
      <formula>0</formula>
    </cfRule>
  </conditionalFormatting>
  <conditionalFormatting sqref="C49:I51 D47:E47 C55:I55 C53:D53 F53 C56:G56">
    <cfRule type="cellIs" dxfId="63" priority="20" operator="equal">
      <formula>0</formula>
    </cfRule>
  </conditionalFormatting>
  <conditionalFormatting sqref="B17:F17">
    <cfRule type="cellIs" dxfId="62" priority="19" operator="equal">
      <formula>0</formula>
    </cfRule>
  </conditionalFormatting>
  <conditionalFormatting sqref="C20:I20">
    <cfRule type="cellIs" dxfId="61" priority="18" operator="equal">
      <formula>0</formula>
    </cfRule>
  </conditionalFormatting>
  <conditionalFormatting sqref="B32:F35">
    <cfRule type="cellIs" dxfId="60" priority="17" operator="equal">
      <formula>0</formula>
    </cfRule>
  </conditionalFormatting>
  <conditionalFormatting sqref="G33:H33">
    <cfRule type="cellIs" dxfId="59" priority="16" operator="equal">
      <formula>0</formula>
    </cfRule>
  </conditionalFormatting>
  <conditionalFormatting sqref="H35:I35">
    <cfRule type="cellIs" dxfId="58" priority="15" operator="equal">
      <formula>0</formula>
    </cfRule>
  </conditionalFormatting>
  <conditionalFormatting sqref="B39:D39">
    <cfRule type="cellIs" dxfId="57" priority="13" operator="equal">
      <formula>0</formula>
    </cfRule>
  </conditionalFormatting>
  <conditionalFormatting sqref="F39:I39">
    <cfRule type="cellIs" dxfId="56" priority="12" operator="equal">
      <formula>0</formula>
    </cfRule>
  </conditionalFormatting>
  <conditionalFormatting sqref="C40:D40">
    <cfRule type="cellIs" dxfId="55" priority="11" operator="equal">
      <formula>0</formula>
    </cfRule>
  </conditionalFormatting>
  <conditionalFormatting sqref="B41">
    <cfRule type="cellIs" dxfId="54" priority="9" operator="equal">
      <formula>0</formula>
    </cfRule>
  </conditionalFormatting>
  <conditionalFormatting sqref="G42:I42">
    <cfRule type="cellIs" dxfId="53" priority="8" operator="equal">
      <formula>0</formula>
    </cfRule>
  </conditionalFormatting>
  <conditionalFormatting sqref="C47">
    <cfRule type="cellIs" dxfId="52" priority="7" operator="equal">
      <formula>0</formula>
    </cfRule>
  </conditionalFormatting>
  <conditionalFormatting sqref="F47:I47">
    <cfRule type="cellIs" dxfId="51" priority="6" operator="equal">
      <formula>0</formula>
    </cfRule>
  </conditionalFormatting>
  <conditionalFormatting sqref="C48:I48">
    <cfRule type="cellIs" dxfId="50" priority="5" operator="equal">
      <formula>0</formula>
    </cfRule>
  </conditionalFormatting>
  <conditionalFormatting sqref="C52:I52">
    <cfRule type="cellIs" dxfId="49" priority="4" operator="equal">
      <formula>0</formula>
    </cfRule>
  </conditionalFormatting>
  <conditionalFormatting sqref="H56:I56">
    <cfRule type="cellIs" dxfId="48" priority="1" operator="equal">
      <formula>0</formula>
    </cfRule>
  </conditionalFormatting>
  <conditionalFormatting sqref="E54:F54">
    <cfRule type="cellIs" dxfId="47" priority="2" operator="equal">
      <formula>0</formula>
    </cfRule>
  </conditionalFormatting>
  <pageMargins left="0" right="0" top="0" bottom="0"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1.14 (a)</vt:lpstr>
      <vt:lpstr>Table 1.14 (b)</vt:lpstr>
      <vt:lpstr>Table 1.14 (c)</vt:lpstr>
      <vt:lpstr>Table 1.15</vt:lpstr>
      <vt:lpstr>'Table 1.1'!Print_Area</vt:lpstr>
      <vt:lpstr>'Table 1.10'!Print_Area</vt:lpstr>
      <vt:lpstr>'Table 1.11'!Print_Area</vt:lpstr>
      <vt:lpstr>'Table 1.12'!Print_Area</vt:lpstr>
      <vt:lpstr>'Table 1.13'!Print_Area</vt:lpstr>
      <vt:lpstr>'Table 1.14 (a)'!Print_Area</vt:lpstr>
      <vt:lpstr>'Table 1.14 (b)'!Print_Area</vt:lpstr>
      <vt:lpstr>'Table 1.14 (c)'!Print_Area</vt:lpstr>
      <vt:lpstr>'Table 1.15'!Print_Area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2016-07-13T13:43:23Z</cp:lastPrinted>
  <dcterms:created xsi:type="dcterms:W3CDTF">2016-06-20T14:33:04Z</dcterms:created>
  <dcterms:modified xsi:type="dcterms:W3CDTF">2017-07-13T13:06:45Z</dcterms:modified>
</cp:coreProperties>
</file>