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63" tabRatio="777" activeTab="1"/>
  </bookViews>
  <sheets>
    <sheet name="Guidance" sheetId="1" r:id="rId1"/>
    <sheet name="Confirmation" sheetId="2" r:id="rId2"/>
    <sheet name="Reconciliation" sheetId="3" r:id="rId3"/>
    <sheet name="Organisation" sheetId="4" r:id="rId4"/>
    <sheet name="MRs for Data tab" sheetId="5" r:id="rId5"/>
    <sheet name="Data" sheetId="6" r:id="rId6"/>
    <sheet name="CG List of SCOAs" sheetId="7" r:id="rId7"/>
    <sheet name="CG List of MR SCOAs" sheetId="8" r:id="rId8"/>
  </sheets>
  <externalReferences>
    <externalReference r:id="rId11"/>
  </externalReferences>
  <definedNames>
    <definedName name="_xlnm._FilterDatabase" localSheetId="7" hidden="1">'CG List of MR SCOAs'!$A$6:$B$6</definedName>
    <definedName name="_xlnm._FilterDatabase" localSheetId="3" hidden="1">'Organisation'!$A$3:$B$3</definedName>
    <definedName name="_xlfn.IFNA" hidden="1">#NAME?</definedName>
    <definedName name="allscoas">'CG List of SCOAs'!$A$6:$A$923</definedName>
    <definedName name="cglistofscoas" localSheetId="6">'CG List of SCOAs'!$A$6:$A$923</definedName>
    <definedName name="LotteryCash">'Data'!$Y$4:$Y$5</definedName>
    <definedName name="MR" localSheetId="6">OFFSET('[1]Data'!$C$1,0,0,COUNTA('[1]Data'!$C$1:$C$17)-COUNTBLANK('[1]Data'!$C$1:$C$17),1)</definedName>
    <definedName name="MR">OFFSET('Data'!$E$2,0,0,COUNTA('Data'!$E$2:$E$21)-COUNTBLANK('Data'!$E$2:$E$21),1)</definedName>
    <definedName name="MR10">'Data'!$G$4:$G$55</definedName>
    <definedName name="MR11">'Data'!$H$4:$H$46</definedName>
    <definedName name="MR12">'Data'!$I$4:$I$13</definedName>
    <definedName name="MR13">'Data'!$J$4:$J$8</definedName>
    <definedName name="Mr1314">OFFSET('Data'!$E$2,0,0,COUNTA('Data'!$E$2:$E$21)-COUNTBLANK('Data'!$E$2:$E$21),1)</definedName>
    <definedName name="MR14">'Data'!$K$4:$K$6</definedName>
    <definedName name="MR15">'Data'!$L$4:$L$93</definedName>
    <definedName name="MR17">'Data'!$M$4:$M$6</definedName>
    <definedName name="MR18">'Data'!$N$4:$N$8</definedName>
    <definedName name="MR19">'Data'!$O$4:$O$7</definedName>
    <definedName name="MR20">'Data'!$P$4:$P$15</definedName>
    <definedName name="MR21">'Data'!$Q$4:$Q$8</definedName>
    <definedName name="MR22">'Data'!$R$4:$R$7</definedName>
    <definedName name="MR23">'Data'!$S$4:$S$15</definedName>
    <definedName name="MR24">'Data'!$T$4:$T$9</definedName>
    <definedName name="MR25">'Data'!$U$4:$U$15</definedName>
    <definedName name="MR26">'Data'!$V$4:$V$13</definedName>
    <definedName name="MR27">'Data'!$W$4:$W$6</definedName>
    <definedName name="MR28">'Data'!#REF!</definedName>
    <definedName name="MR31">'Data'!$X$4:$X$5</definedName>
    <definedName name="MR39">'Data'!$Y$4:$Y$24</definedName>
    <definedName name="MR40">'Data'!$Z$4:$Z$8</definedName>
    <definedName name="_xlnm.Print_Area" localSheetId="0">'Guidance'!$A$1:$F$63</definedName>
    <definedName name="_xlnm.Print_Area" localSheetId="4">'MRs for Data tab'!$A$1:$H$409</definedName>
  </definedNames>
  <calcPr fullCalcOnLoad="1"/>
</workbook>
</file>

<file path=xl/sharedStrings.xml><?xml version="1.0" encoding="utf-8"?>
<sst xmlns="http://schemas.openxmlformats.org/spreadsheetml/2006/main" count="6289" uniqueCount="5295">
  <si>
    <t>BRL048</t>
  </si>
  <si>
    <t>BRM048</t>
  </si>
  <si>
    <t>GBG048</t>
  </si>
  <si>
    <t>HBL048</t>
  </si>
  <si>
    <t>HLF048</t>
  </si>
  <si>
    <t>IWM048</t>
  </si>
  <si>
    <t>NLL048</t>
  </si>
  <si>
    <t>SPE048</t>
  </si>
  <si>
    <t>GFF048</t>
  </si>
  <si>
    <t>HMM048</t>
  </si>
  <si>
    <t>DFT004</t>
  </si>
  <si>
    <t>BTP004</t>
  </si>
  <si>
    <t>DVL004</t>
  </si>
  <si>
    <t>DOH033</t>
  </si>
  <si>
    <t>MIR033</t>
  </si>
  <si>
    <t>CQC033</t>
  </si>
  <si>
    <t>CLA085</t>
  </si>
  <si>
    <t>Lancashire Teaching Hospitals NHS Foundation Trust</t>
  </si>
  <si>
    <t>WNHT13</t>
  </si>
  <si>
    <t>WNHT14</t>
  </si>
  <si>
    <t>HSST14</t>
  </si>
  <si>
    <t>NISCT1</t>
  </si>
  <si>
    <t>NISCT2</t>
  </si>
  <si>
    <t>BBC048</t>
  </si>
  <si>
    <t>CFT048</t>
  </si>
  <si>
    <t>NBA033</t>
  </si>
  <si>
    <t>NSP033</t>
  </si>
  <si>
    <t>FSC085</t>
  </si>
  <si>
    <t>COH084</t>
  </si>
  <si>
    <t>OFC084</t>
  </si>
  <si>
    <t>REL032</t>
  </si>
  <si>
    <t>DMB075</t>
  </si>
  <si>
    <t>THC209</t>
  </si>
  <si>
    <t>IHE210</t>
  </si>
  <si>
    <t>VTA206</t>
  </si>
  <si>
    <t>NIW099</t>
  </si>
  <si>
    <t>BCL027</t>
  </si>
  <si>
    <t>FCS027</t>
  </si>
  <si>
    <t>TCW090</t>
  </si>
  <si>
    <t>WNU085</t>
  </si>
  <si>
    <t>EIT084</t>
  </si>
  <si>
    <t>HEF084</t>
  </si>
  <si>
    <t>SSC084</t>
  </si>
  <si>
    <t>STF084</t>
  </si>
  <si>
    <t>SLC084</t>
  </si>
  <si>
    <t>TST084</t>
  </si>
  <si>
    <t>UKC084</t>
  </si>
  <si>
    <t>SSO075</t>
  </si>
  <si>
    <t>SDS075</t>
  </si>
  <si>
    <t>ONS005</t>
  </si>
  <si>
    <t>ORR088</t>
  </si>
  <si>
    <t>OSS907</t>
  </si>
  <si>
    <t>PCS901</t>
  </si>
  <si>
    <t>PPS912</t>
  </si>
  <si>
    <t>RCP906</t>
  </si>
  <si>
    <t>SFO019</t>
  </si>
  <si>
    <t>SIV007</t>
  </si>
  <si>
    <t>SNI909</t>
  </si>
  <si>
    <t>SNP914</t>
  </si>
  <si>
    <t>Taxpayer Equity</t>
  </si>
  <si>
    <t>Assets</t>
  </si>
  <si>
    <t>Liabilities</t>
  </si>
  <si>
    <t>Income</t>
  </si>
  <si>
    <t>Expenditure</t>
  </si>
  <si>
    <t>negative</t>
  </si>
  <si>
    <t>positive</t>
  </si>
  <si>
    <t>either</t>
  </si>
  <si>
    <t>Form CG01</t>
  </si>
  <si>
    <t>For period ended:</t>
  </si>
  <si>
    <t>(counter parties) that are within the WGA boundary. The second step is the mapping by both bodies of the transactions streams and balances to SCOAs</t>
  </si>
  <si>
    <t>that are in the same group - "Match relationship". Failure by bodies to use SCOAs that are in the same Match Relationship will mean that counterparty</t>
  </si>
  <si>
    <t xml:space="preserve">the same match relationship. </t>
  </si>
  <si>
    <t>COR211</t>
  </si>
  <si>
    <t>NIO097</t>
  </si>
  <si>
    <t>PBN097</t>
  </si>
  <si>
    <t>PSN097</t>
  </si>
  <si>
    <t>SCT075</t>
  </si>
  <si>
    <t>CRA075</t>
  </si>
  <si>
    <t>EPA075</t>
  </si>
  <si>
    <t>HIE075</t>
  </si>
  <si>
    <t>LAB075</t>
  </si>
  <si>
    <t>NGS075</t>
  </si>
  <si>
    <t>NLS075</t>
  </si>
  <si>
    <t>NMU075</t>
  </si>
  <si>
    <t>RBG075</t>
  </si>
  <si>
    <t>SCF842</t>
  </si>
  <si>
    <t>SEN075</t>
  </si>
  <si>
    <t>SNH075</t>
  </si>
  <si>
    <t>SPS075</t>
  </si>
  <si>
    <t>SQA075</t>
  </si>
  <si>
    <t>STB075</t>
  </si>
  <si>
    <t>SFC075</t>
  </si>
  <si>
    <t>SPA075</t>
  </si>
  <si>
    <t>CAB010</t>
  </si>
  <si>
    <t>Engineering and Physical Sciences Research Council</t>
  </si>
  <si>
    <t>AFS902</t>
  </si>
  <si>
    <t>CHC009</t>
  </si>
  <si>
    <t>CPS016</t>
  </si>
  <si>
    <t>DID030</t>
  </si>
  <si>
    <t>FCO027</t>
  </si>
  <si>
    <t>FPS911</t>
  </si>
  <si>
    <t>FSA026</t>
  </si>
  <si>
    <t>GAD031</t>
  </si>
  <si>
    <t>HGT089</t>
  </si>
  <si>
    <t>HMT087</t>
  </si>
  <si>
    <t>HPS910</t>
  </si>
  <si>
    <t>IIF848</t>
  </si>
  <si>
    <t>NISCT3</t>
  </si>
  <si>
    <t>NISCT4</t>
  </si>
  <si>
    <t>NISCT5</t>
  </si>
  <si>
    <t>NCF843</t>
  </si>
  <si>
    <t>NHP903</t>
  </si>
  <si>
    <t>NIF822</t>
  </si>
  <si>
    <t>OFT074</t>
  </si>
  <si>
    <t>OGE020</t>
  </si>
  <si>
    <t>CAA004</t>
  </si>
  <si>
    <t>DSA004</t>
  </si>
  <si>
    <t>VOS004</t>
  </si>
  <si>
    <t>CDC030</t>
  </si>
  <si>
    <t>MHP033</t>
  </si>
  <si>
    <t>STP913</t>
  </si>
  <si>
    <t>TPS904</t>
  </si>
  <si>
    <t>UKP905</t>
  </si>
  <si>
    <t>VED837</t>
  </si>
  <si>
    <t>WCF854</t>
  </si>
  <si>
    <t>General receivables and payables (including provisions)</t>
  </si>
  <si>
    <t>DEC066</t>
  </si>
  <si>
    <t>CNC066</t>
  </si>
  <si>
    <t>BWB003</t>
  </si>
  <si>
    <t>FEA028</t>
  </si>
  <si>
    <t>RMT087</t>
  </si>
  <si>
    <t>FSS034</t>
  </si>
  <si>
    <t>DST017</t>
  </si>
  <si>
    <t>HYO017</t>
  </si>
  <si>
    <t>SWA075</t>
  </si>
  <si>
    <t>CMB075</t>
  </si>
  <si>
    <t>ROS075</t>
  </si>
  <si>
    <t>COL066</t>
  </si>
  <si>
    <t>NDA066</t>
  </si>
  <si>
    <t>PAO084</t>
  </si>
  <si>
    <t>Local Government Grants</t>
  </si>
  <si>
    <t xml:space="preserve">transactions and balances are not eliminated. As a consquence income, expenditure or balances will be overstated in WGA.  </t>
  </si>
  <si>
    <t>transactions streams and balances by counterparties and to ensure that transactions streams and balances are more easily mapped to SCOAs that are in</t>
  </si>
  <si>
    <t>Pensions Transactions</t>
  </si>
  <si>
    <t>MATCH RELATIONSHIP</t>
  </si>
  <si>
    <t>SCOA</t>
  </si>
  <si>
    <t>SCOA DESCRIPTION</t>
  </si>
  <si>
    <t>CTF888</t>
  </si>
  <si>
    <t>DMA888</t>
  </si>
  <si>
    <t>EEA888</t>
  </si>
  <si>
    <t>PWL888</t>
  </si>
  <si>
    <t>DCM048</t>
  </si>
  <si>
    <t>ACE048</t>
  </si>
  <si>
    <t>ACL048</t>
  </si>
  <si>
    <t>BFI048</t>
  </si>
  <si>
    <t>IRT813</t>
  </si>
  <si>
    <t>JPS908</t>
  </si>
  <si>
    <t>See the Match Relationships sheet for information on specific codes</t>
  </si>
  <si>
    <t>CAD022</t>
  </si>
  <si>
    <t>CIT084</t>
  </si>
  <si>
    <t>Purchaser:</t>
  </si>
  <si>
    <t>Purchaser Name</t>
  </si>
  <si>
    <t>NMN202</t>
  </si>
  <si>
    <t>National Museums and Galleries of Northern Ireland</t>
  </si>
  <si>
    <t>NTB204</t>
  </si>
  <si>
    <t>PMD208</t>
  </si>
  <si>
    <t>REG212</t>
  </si>
  <si>
    <t>SCN202</t>
  </si>
  <si>
    <t>SNL851</t>
  </si>
  <si>
    <t>USE207</t>
  </si>
  <si>
    <t>NIL206</t>
  </si>
  <si>
    <t>SIB211</t>
  </si>
  <si>
    <t>NIS202</t>
  </si>
  <si>
    <t>ECN211</t>
  </si>
  <si>
    <t>ENI203</t>
  </si>
  <si>
    <t>FHA201</t>
  </si>
  <si>
    <t>FIA208</t>
  </si>
  <si>
    <t>HSP208</t>
  </si>
  <si>
    <t>INL204</t>
  </si>
  <si>
    <t>The agreement of transaction streams and balances is the first step in the elimination of transaction streams and balances between bodies</t>
  </si>
  <si>
    <t>Match Relationship Code</t>
  </si>
  <si>
    <t>Match Relationship</t>
  </si>
  <si>
    <t>Taxation and Social Security Balances</t>
  </si>
  <si>
    <t>Public Dividend Capital Balances</t>
  </si>
  <si>
    <t xml:space="preserve">Balances With The Consolidated Fund </t>
  </si>
  <si>
    <t>Corporation Tax</t>
  </si>
  <si>
    <t>Social Security Employers' Contributions</t>
  </si>
  <si>
    <t>Public Dividend Capital Dividends Payable</t>
  </si>
  <si>
    <t>Interest</t>
  </si>
  <si>
    <t>Emissions Allowances</t>
  </si>
  <si>
    <t>BSO208</t>
  </si>
  <si>
    <t>NXS004</t>
  </si>
  <si>
    <t>NLY202</t>
  </si>
  <si>
    <t>NLF888</t>
  </si>
  <si>
    <t>COF888</t>
  </si>
  <si>
    <t>Central and North West London NHS Foundation Trust</t>
  </si>
  <si>
    <t>Select the Match Relationship and then the SCOA, then add details (if necessary) and amounts</t>
  </si>
  <si>
    <t>Providor:</t>
  </si>
  <si>
    <t>Select the Match Relationship and then the SCOA, then add details (if necessary) and amounts.</t>
  </si>
  <si>
    <t>CRC075</t>
  </si>
  <si>
    <t>WNHT15</t>
  </si>
  <si>
    <t>Name</t>
  </si>
  <si>
    <t>Guidance for Completion</t>
  </si>
  <si>
    <t>FRC084</t>
  </si>
  <si>
    <t>CFW003</t>
  </si>
  <si>
    <t>NFC003</t>
  </si>
  <si>
    <t>CWA090</t>
  </si>
  <si>
    <t>SCL090</t>
  </si>
  <si>
    <t>RAI208</t>
  </si>
  <si>
    <t>NIP097</t>
  </si>
  <si>
    <t>PON097</t>
  </si>
  <si>
    <t>VTS085</t>
  </si>
  <si>
    <t>HCA085</t>
  </si>
  <si>
    <t>AHC084</t>
  </si>
  <si>
    <t>BRC084</t>
  </si>
  <si>
    <t>EPS084</t>
  </si>
  <si>
    <t>ESR084</t>
  </si>
  <si>
    <t>MRC084</t>
  </si>
  <si>
    <t>NER084</t>
  </si>
  <si>
    <t>UKA084</t>
  </si>
  <si>
    <t>DWP032</t>
  </si>
  <si>
    <t>TPR032</t>
  </si>
  <si>
    <t>ECG025</t>
  </si>
  <si>
    <t>GEF025</t>
  </si>
  <si>
    <t>EFR003</t>
  </si>
  <si>
    <t>ENV003</t>
  </si>
  <si>
    <t>KEW003</t>
  </si>
  <si>
    <t>SIA003</t>
  </si>
  <si>
    <t>AHD003</t>
  </si>
  <si>
    <t>HOF034</t>
  </si>
  <si>
    <t>IPO034</t>
  </si>
  <si>
    <t>SIY034</t>
  </si>
  <si>
    <t>LEC047</t>
  </si>
  <si>
    <t>OIC047</t>
  </si>
  <si>
    <t>CIC047</t>
  </si>
  <si>
    <t>YJB047</t>
  </si>
  <si>
    <t>MOD017</t>
  </si>
  <si>
    <t>RHC017</t>
  </si>
  <si>
    <t>NAM017</t>
  </si>
  <si>
    <t>RAF017</t>
  </si>
  <si>
    <t>ACW090</t>
  </si>
  <si>
    <t>CLW090</t>
  </si>
  <si>
    <t>EST090</t>
  </si>
  <si>
    <t>HFW090</t>
  </si>
  <si>
    <t>NLW090</t>
  </si>
  <si>
    <t>NMW090</t>
  </si>
  <si>
    <t>SCW090</t>
  </si>
  <si>
    <t>WAG090</t>
  </si>
  <si>
    <t>ACI202</t>
  </si>
  <si>
    <t>ANL850</t>
  </si>
  <si>
    <t>ARI201</t>
  </si>
  <si>
    <t>BTS208</t>
  </si>
  <si>
    <t>CEA203</t>
  </si>
  <si>
    <t>SCOA Code</t>
  </si>
  <si>
    <t>Description</t>
  </si>
  <si>
    <t>Amount (£000s)</t>
  </si>
  <si>
    <t>Total:</t>
  </si>
  <si>
    <t>Is this considered a material amount?</t>
  </si>
  <si>
    <t>Outcome</t>
  </si>
  <si>
    <t>A listing of invoices and accruals comprising these totals is attached</t>
  </si>
  <si>
    <t>Confirmed by:</t>
  </si>
  <si>
    <t>Name:</t>
  </si>
  <si>
    <t>Email:</t>
  </si>
  <si>
    <t>Contact phone no:</t>
  </si>
  <si>
    <t xml:space="preserve">Date: </t>
  </si>
  <si>
    <t>Date:</t>
  </si>
  <si>
    <t>Additional Information</t>
  </si>
  <si>
    <t>Detail</t>
  </si>
  <si>
    <t>Optional text to help identify transactions and balances</t>
  </si>
  <si>
    <t>Loans and Deposits / Financial Assets &amp; Liabilities</t>
  </si>
  <si>
    <t>wga.team@hmtreasury.gsi.gov.uk</t>
  </si>
  <si>
    <t>The worksheet "Reconciliation" is where you should document the reasons for any differences between counter-party balances and transactions.</t>
  </si>
  <si>
    <t xml:space="preserve">SCOAs which start with a: </t>
  </si>
  <si>
    <t>refer to:</t>
  </si>
  <si>
    <t>and tend to have the sign convention:</t>
  </si>
  <si>
    <t>Acronyms</t>
  </si>
  <si>
    <t>SCOA - Standard Chart of Accounts</t>
  </si>
  <si>
    <t>CPID - Counter-party identifier</t>
  </si>
  <si>
    <t>MR  - Match Relationship</t>
  </si>
  <si>
    <t>Key points to note</t>
  </si>
  <si>
    <t>This form is to document the agreement of transaction streams and balances between WGA bodies.</t>
  </si>
  <si>
    <t>If the Purchaser has SCOA codes in a MR which the Provider has not selected, they can press the "Add another Match Relationship" button and continue entering their codes.</t>
  </si>
  <si>
    <t>Once the Purchaser has entered all their codes, the spreadsheet will indicate which balances require reconcilliation.  There is space for this to the right of each pair of MR boxes - otherwise additional information can be placed in the "Reconciliation" sheet.  We recommend that a history of month 9 and year-end reconciliations is maintained for each counterparty exchange on the same working agreement form by updating the reconciliation.</t>
  </si>
  <si>
    <t>Explanation of worksheets</t>
  </si>
  <si>
    <t>Steps to complete this form:</t>
  </si>
  <si>
    <t>1.</t>
  </si>
  <si>
    <t>2.</t>
  </si>
  <si>
    <t>3.</t>
  </si>
  <si>
    <t>4.</t>
  </si>
  <si>
    <t>5.</t>
  </si>
  <si>
    <t>6.</t>
  </si>
  <si>
    <t>7.</t>
  </si>
  <si>
    <t>8.</t>
  </si>
  <si>
    <t>9.</t>
  </si>
  <si>
    <t>10.</t>
  </si>
  <si>
    <t>The worksheets "Organisation", "Match Relationships" and "Data" (hidden) are used as the basis for automatic calculations and are provided for reference.  There is no need to enter data in these sheets.</t>
  </si>
  <si>
    <t>NUL066</t>
  </si>
  <si>
    <t>For more information on Match Relationships, and why we use them, see the Match Relationships sheet</t>
  </si>
  <si>
    <t>The Provider then uses the drop down menus in the "SCOA Code" column to select the appropriate SCOA, and enters the amount in the appropriate column.</t>
  </si>
  <si>
    <t xml:space="preserve">For any subsequent SCOA code in that MR, use the additional lines in the box.  </t>
  </si>
  <si>
    <t>Once all SCOAs and amounts have been entered, the form must be sent to the Purchaser.</t>
  </si>
  <si>
    <t>The Provider and the Purchaser must both sign off at the bottom of the sheet.</t>
  </si>
  <si>
    <t>CONFIRMATION OF BALANCES AND TRANSACTION STREAMS</t>
  </si>
  <si>
    <t>Light green cells are where you can enter data.</t>
  </si>
  <si>
    <t>Grey cells are protected and automatic.</t>
  </si>
  <si>
    <t>Balances and Transactions Between</t>
  </si>
  <si>
    <t>and</t>
  </si>
  <si>
    <t>Materiality set at (in £000s):</t>
  </si>
  <si>
    <t>(£5,000k is default)</t>
  </si>
  <si>
    <t>Agreement level set at (in £000s):</t>
  </si>
  <si>
    <t>(200k is default)</t>
  </si>
  <si>
    <r>
      <t>To see what match relationship a SCOA is in</t>
    </r>
    <r>
      <rPr>
        <sz val="12"/>
        <rFont val="Arial"/>
        <family val="2"/>
      </rPr>
      <t>, enter the SCOA here:</t>
    </r>
  </si>
  <si>
    <t>The entered SCOA code has this SCOA description</t>
  </si>
  <si>
    <t>The entered SCOA code is in this Match Relationship</t>
  </si>
  <si>
    <t>The Match Relationship description is</t>
  </si>
  <si>
    <t>Provider Name</t>
  </si>
  <si>
    <t>CPID</t>
  </si>
  <si>
    <t>Optional entry here if the above isn't sufficient</t>
  </si>
  <si>
    <t>Income and Expenditure including Grants</t>
  </si>
  <si>
    <t>EU Grants</t>
  </si>
  <si>
    <t>Principal Grants from DCLG</t>
  </si>
  <si>
    <t>Specific Grants from DWP</t>
  </si>
  <si>
    <t>CSS010</t>
  </si>
  <si>
    <t>BOE091</t>
  </si>
  <si>
    <t>NNL066</t>
  </si>
  <si>
    <t>NST032</t>
  </si>
  <si>
    <t>MMO003</t>
  </si>
  <si>
    <t>DOJ213</t>
  </si>
  <si>
    <t>PRS214</t>
  </si>
  <si>
    <t>SIGN-OFF: On completion send one signed copy to your Department and one signed copy to your auditor.</t>
  </si>
  <si>
    <t>Consolidation Managers should keep completed forms as part of their working papers.  HM Treasury may need to review
completed forms if bodies are not able to agree balances.</t>
  </si>
  <si>
    <t>Consolidation Managers should ensure that the form is completed in respect of all balances and transactions above £5million with other WGA bodies.</t>
  </si>
  <si>
    <t>Where there are significant differences (more than £200,000) between amounts recorded by two bodies:</t>
  </si>
  <si>
    <r>
      <t>·</t>
    </r>
    <r>
      <rPr>
        <sz val="10"/>
        <rFont val="Courier New"/>
        <family val="3"/>
      </rPr>
      <t>      </t>
    </r>
    <r>
      <rPr>
        <sz val="12"/>
        <rFont val="Times New Roman"/>
        <family val="1"/>
      </rPr>
      <t xml:space="preserve"> </t>
    </r>
    <r>
      <rPr>
        <sz val="10"/>
        <rFont val="Calibri"/>
        <family val="2"/>
      </rPr>
      <t>Provide</t>
    </r>
    <r>
      <rPr>
        <sz val="12"/>
        <rFont val="Times New Roman"/>
        <family val="1"/>
      </rPr>
      <t xml:space="preserve"> </t>
    </r>
    <r>
      <rPr>
        <sz val="10"/>
        <rFont val="Calibri"/>
        <family val="2"/>
      </rPr>
      <t>a detailed explanation</t>
    </r>
    <r>
      <rPr>
        <sz val="12"/>
        <rFont val="Times New Roman"/>
        <family val="1"/>
      </rPr>
      <t xml:space="preserve"> </t>
    </r>
    <r>
      <rPr>
        <sz val="10"/>
        <rFont val="Calibri"/>
        <family val="2"/>
      </rPr>
      <t xml:space="preserve">of the differences below.  </t>
    </r>
  </si>
  <si>
    <r>
      <t>·</t>
    </r>
    <r>
      <rPr>
        <sz val="10"/>
        <rFont val="Courier New"/>
        <family val="3"/>
      </rPr>
      <t>      </t>
    </r>
    <r>
      <rPr>
        <sz val="12"/>
        <rFont val="Times New Roman"/>
        <family val="1"/>
      </rPr>
      <t xml:space="preserve"> </t>
    </r>
    <r>
      <rPr>
        <sz val="10"/>
        <rFont val="Calibri"/>
        <family val="2"/>
      </rPr>
      <t>Attach</t>
    </r>
    <r>
      <rPr>
        <sz val="12"/>
        <rFont val="Times New Roman"/>
        <family val="1"/>
      </rPr>
      <t xml:space="preserve"> </t>
    </r>
    <r>
      <rPr>
        <sz val="10"/>
        <rFont val="Calibri"/>
        <family val="2"/>
      </rPr>
      <t>supporting papers</t>
    </r>
    <r>
      <rPr>
        <sz val="12"/>
        <rFont val="Times New Roman"/>
        <family val="1"/>
      </rPr>
      <t xml:space="preserve"> </t>
    </r>
    <r>
      <rPr>
        <sz val="10"/>
        <rFont val="Calibri"/>
        <family val="2"/>
      </rPr>
      <t>with evidence</t>
    </r>
    <r>
      <rPr>
        <sz val="12"/>
        <rFont val="Times New Roman"/>
        <family val="1"/>
      </rPr>
      <t xml:space="preserve"> </t>
    </r>
    <r>
      <rPr>
        <sz val="10"/>
        <rFont val="Calibri"/>
        <family val="2"/>
      </rPr>
      <t xml:space="preserve">that may be relevant, such as extracts from the accounts and nominal amounts of contracts. </t>
    </r>
  </si>
  <si>
    <t>The worksheet "Confirmation" is where you should document the agreement of balances and transactions.</t>
  </si>
  <si>
    <t>The Purchaser enters their codes and amounts into the existing MR boxes on the RIGHT-HAND side.</t>
  </si>
  <si>
    <t>Specific Grants from DfE</t>
  </si>
  <si>
    <t>The Dudley Group of Hospitals NHS Foundation Trust</t>
  </si>
  <si>
    <t>BYA010</t>
  </si>
  <si>
    <t>QEC085</t>
  </si>
  <si>
    <t>FCM003</t>
  </si>
  <si>
    <t>JNC003</t>
  </si>
  <si>
    <t>PPF032</t>
  </si>
  <si>
    <t>CRC066</t>
  </si>
  <si>
    <t>EAT066</t>
  </si>
  <si>
    <t>CIS075</t>
  </si>
  <si>
    <t>CRE075</t>
  </si>
  <si>
    <t>NRS075</t>
  </si>
  <si>
    <t>In the "Confirmation" worksheet, the Provider enters their name and the name of the Purchaser in the relevent cells.  The CPID must be checked. The Provider should also show the period-end, and choose both a materiality and an agreement level. The default materiality is £5m and the default agreement level is £200,000.</t>
  </si>
  <si>
    <t>The Provider finds which match relationship (MR) their SCOA code belongs in using the tool in cell E21.  They select this MR from the drop down menu in the LEFT-HAND box, under "Match Relationship".</t>
  </si>
  <si>
    <t>ACA084</t>
  </si>
  <si>
    <t>When a new MR box is required, press the "Add another Match Relationship" button- note that the macro will only work if all the existing MR boxes on the left hand side have a MR selected.</t>
  </si>
  <si>
    <t>NSI049</t>
  </si>
  <si>
    <t>E5105X</t>
  </si>
  <si>
    <t>OSE072</t>
  </si>
  <si>
    <t>UKT013</t>
  </si>
  <si>
    <t>WSR057</t>
  </si>
  <si>
    <t>BIS084</t>
  </si>
  <si>
    <t>GIB084</t>
  </si>
  <si>
    <t>COM085</t>
  </si>
  <si>
    <t>BLF048</t>
  </si>
  <si>
    <t>DFE022</t>
  </si>
  <si>
    <t>E3831X</t>
  </si>
  <si>
    <t>E0931X</t>
  </si>
  <si>
    <t>E1031X</t>
  </si>
  <si>
    <t>E3832X</t>
  </si>
  <si>
    <t>E3031X</t>
  </si>
  <si>
    <t>E2231X</t>
  </si>
  <si>
    <t>E7050X</t>
  </si>
  <si>
    <t>E6101X</t>
  </si>
  <si>
    <t>E0431X</t>
  </si>
  <si>
    <t>E3531X</t>
  </si>
  <si>
    <t>E5030X</t>
  </si>
  <si>
    <t>E5031X</t>
  </si>
  <si>
    <t>E4401X</t>
  </si>
  <si>
    <t>E0932X</t>
  </si>
  <si>
    <t>E1531X</t>
  </si>
  <si>
    <t>E1731X</t>
  </si>
  <si>
    <t>E3032X</t>
  </si>
  <si>
    <t>E0101X</t>
  </si>
  <si>
    <t>E0202X</t>
  </si>
  <si>
    <t>E6102X</t>
  </si>
  <si>
    <t>E7002X</t>
  </si>
  <si>
    <t>E6103X</t>
  </si>
  <si>
    <t>E5032X</t>
  </si>
  <si>
    <t>E4601X</t>
  </si>
  <si>
    <t>E2431X</t>
  </si>
  <si>
    <t>E2301X</t>
  </si>
  <si>
    <t>E2302X</t>
  </si>
  <si>
    <t>E1032X</t>
  </si>
  <si>
    <t>E4201X</t>
  </si>
  <si>
    <t>E2531X</t>
  </si>
  <si>
    <t>E1202X</t>
  </si>
  <si>
    <t>E0301X</t>
  </si>
  <si>
    <t>E4701X</t>
  </si>
  <si>
    <t>E1532X</t>
  </si>
  <si>
    <t>E2631X</t>
  </si>
  <si>
    <t>E5033X</t>
  </si>
  <si>
    <t>E1533X</t>
  </si>
  <si>
    <t>E1401X</t>
  </si>
  <si>
    <t>E0102X</t>
  </si>
  <si>
    <t>E2632X</t>
  </si>
  <si>
    <t>E6408X</t>
  </si>
  <si>
    <t>E5034X</t>
  </si>
  <si>
    <t>E1831X</t>
  </si>
  <si>
    <t>E1931X</t>
  </si>
  <si>
    <t>E3033X</t>
  </si>
  <si>
    <t>E6104X</t>
  </si>
  <si>
    <t>E0421X</t>
  </si>
  <si>
    <t>E2333X</t>
  </si>
  <si>
    <t>E4202X</t>
  </si>
  <si>
    <t>E4702X</t>
  </si>
  <si>
    <t>E0531X</t>
  </si>
  <si>
    <t>E6105X</t>
  </si>
  <si>
    <t>E0521X</t>
  </si>
  <si>
    <t>E7005X</t>
  </si>
  <si>
    <t>E5011X</t>
  </si>
  <si>
    <t>E3431X</t>
  </si>
  <si>
    <t>E2232X</t>
  </si>
  <si>
    <t>E0933X</t>
  </si>
  <si>
    <t>E1534X</t>
  </si>
  <si>
    <t>E0203X</t>
  </si>
  <si>
    <t>E2432X</t>
  </si>
  <si>
    <t>E1535X</t>
  </si>
  <si>
    <t>E1631X</t>
  </si>
  <si>
    <t>E3131X</t>
  </si>
  <si>
    <t>E6106X</t>
  </si>
  <si>
    <t>E0603X</t>
  </si>
  <si>
    <t>E7006X</t>
  </si>
  <si>
    <t>E0604X</t>
  </si>
  <si>
    <t>E1033X</t>
  </si>
  <si>
    <t>E3833X</t>
  </si>
  <si>
    <t>E0432X</t>
  </si>
  <si>
    <t>E2334X</t>
  </si>
  <si>
    <t>E1232X</t>
  </si>
  <si>
    <t>E2701X</t>
  </si>
  <si>
    <t>E6107X</t>
  </si>
  <si>
    <t>E7007X</t>
  </si>
  <si>
    <t>E1536X</t>
  </si>
  <si>
    <t>E5010X</t>
  </si>
  <si>
    <t>E0934X</t>
  </si>
  <si>
    <t>E2831X</t>
  </si>
  <si>
    <t>E0801X</t>
  </si>
  <si>
    <t>E1632X</t>
  </si>
  <si>
    <t>E1302X</t>
  </si>
  <si>
    <t>E4602X</t>
  </si>
  <si>
    <t>E2731X</t>
  </si>
  <si>
    <t>E3834X</t>
  </si>
  <si>
    <t>E5035X</t>
  </si>
  <si>
    <t>E0920X</t>
  </si>
  <si>
    <t>E7009X</t>
  </si>
  <si>
    <t>E1932X</t>
  </si>
  <si>
    <t>E1301X</t>
  </si>
  <si>
    <t>E2233X</t>
  </si>
  <si>
    <t>E6401X</t>
  </si>
  <si>
    <t>E2832X</t>
  </si>
  <si>
    <t>E1001X</t>
  </si>
  <si>
    <t>E6110X</t>
  </si>
  <si>
    <t>E1021X</t>
  </si>
  <si>
    <t>E1035X</t>
  </si>
  <si>
    <t>E7010X</t>
  </si>
  <si>
    <t>E7051X</t>
  </si>
  <si>
    <t>E6161X</t>
  </si>
  <si>
    <t>E1121X</t>
  </si>
  <si>
    <t>E4402X</t>
  </si>
  <si>
    <t>E6112X</t>
  </si>
  <si>
    <t>E1221X</t>
  </si>
  <si>
    <t>E7012X</t>
  </si>
  <si>
    <t>E2234X</t>
  </si>
  <si>
    <t>E4603X</t>
  </si>
  <si>
    <t>E6113X</t>
  </si>
  <si>
    <t>E7013X</t>
  </si>
  <si>
    <t>E5036X</t>
  </si>
  <si>
    <t>E0532X</t>
  </si>
  <si>
    <t>E1131X</t>
  </si>
  <si>
    <t>E1233X</t>
  </si>
  <si>
    <t>E1732X</t>
  </si>
  <si>
    <t>E1933X</t>
  </si>
  <si>
    <t>E2532X</t>
  </si>
  <si>
    <t>E6201X</t>
  </si>
  <si>
    <t>E2833X</t>
  </si>
  <si>
    <t>E2001X</t>
  </si>
  <si>
    <t>E3432X</t>
  </si>
  <si>
    <t>E6114X</t>
  </si>
  <si>
    <t>E1421X</t>
  </si>
  <si>
    <t>E1432X</t>
  </si>
  <si>
    <t>E1733X</t>
  </si>
  <si>
    <t>E0935X</t>
  </si>
  <si>
    <t>E3631X</t>
  </si>
  <si>
    <t>E5037X</t>
  </si>
  <si>
    <t>E1537X</t>
  </si>
  <si>
    <t>E3632X</t>
  </si>
  <si>
    <t>E1036X</t>
  </si>
  <si>
    <t>E6115X</t>
  </si>
  <si>
    <t>E1521X</t>
  </si>
  <si>
    <t>E7019X</t>
  </si>
  <si>
    <t>E1132X</t>
  </si>
  <si>
    <t>E6402X</t>
  </si>
  <si>
    <t>E1734X</t>
  </si>
  <si>
    <t>E0533X</t>
  </si>
  <si>
    <t>E3532X</t>
  </si>
  <si>
    <t>E1633X</t>
  </si>
  <si>
    <t>E2335X</t>
  </si>
  <si>
    <t>E4501X</t>
  </si>
  <si>
    <t>E3034X</t>
  </si>
  <si>
    <t>E1634X</t>
  </si>
  <si>
    <t>E1620X</t>
  </si>
  <si>
    <t>E7016X</t>
  </si>
  <si>
    <t>E1735X</t>
  </si>
  <si>
    <t>E2236X</t>
  </si>
  <si>
    <t>E2633X</t>
  </si>
  <si>
    <t>E5100X</t>
  </si>
  <si>
    <t>E6348X</t>
  </si>
  <si>
    <t>E6142X</t>
  </si>
  <si>
    <t>E7042X</t>
  </si>
  <si>
    <t>E6202X</t>
  </si>
  <si>
    <t>E5012X</t>
  </si>
  <si>
    <t>E3633X</t>
  </si>
  <si>
    <t>E5013X</t>
  </si>
  <si>
    <t>E0601X</t>
  </si>
  <si>
    <t>E2732X</t>
  </si>
  <si>
    <t>E5014X</t>
  </si>
  <si>
    <t>E6117X</t>
  </si>
  <si>
    <t>E1721X</t>
  </si>
  <si>
    <t>E7052X</t>
  </si>
  <si>
    <t>E2433X</t>
  </si>
  <si>
    <t>E5038X</t>
  </si>
  <si>
    <t>E1538X</t>
  </si>
  <si>
    <t>E2753X</t>
  </si>
  <si>
    <t>E5039X</t>
  </si>
  <si>
    <t>E1736X</t>
  </si>
  <si>
    <t>E0701X</t>
  </si>
  <si>
    <t>E1433X</t>
  </si>
  <si>
    <t>E1737X</t>
  </si>
  <si>
    <t>E5040X</t>
  </si>
  <si>
    <t>E6118X</t>
  </si>
  <si>
    <t>E1801X</t>
  </si>
  <si>
    <t>E1920X</t>
  </si>
  <si>
    <t>E7055X</t>
  </si>
  <si>
    <t>E1934X</t>
  </si>
  <si>
    <t>E1037X</t>
  </si>
  <si>
    <t>E5041X</t>
  </si>
  <si>
    <t>E2434X</t>
  </si>
  <si>
    <t>E3835X</t>
  </si>
  <si>
    <t>E5042X</t>
  </si>
  <si>
    <t>E6120X</t>
  </si>
  <si>
    <t>E7020X</t>
  </si>
  <si>
    <t>E0551X</t>
  </si>
  <si>
    <t>E2336X</t>
  </si>
  <si>
    <t>E3533X</t>
  </si>
  <si>
    <t>E2101X</t>
  </si>
  <si>
    <t>E4001X</t>
  </si>
  <si>
    <t>E5015X</t>
  </si>
  <si>
    <t>E5016X</t>
  </si>
  <si>
    <t>E6122X</t>
  </si>
  <si>
    <t>E2221X</t>
  </si>
  <si>
    <t>E7022X</t>
  </si>
  <si>
    <t>E2834X</t>
  </si>
  <si>
    <t>E2634X</t>
  </si>
  <si>
    <t>E2002X</t>
  </si>
  <si>
    <t>E5043X</t>
  </si>
  <si>
    <t>E4703X</t>
  </si>
  <si>
    <t>E4301X</t>
  </si>
  <si>
    <t>E6403X</t>
  </si>
  <si>
    <t>E5017X</t>
  </si>
  <si>
    <t>E6123X</t>
  </si>
  <si>
    <t>E2321X</t>
  </si>
  <si>
    <t>E7023X</t>
  </si>
  <si>
    <t>E2337X</t>
  </si>
  <si>
    <t>E6803X</t>
  </si>
  <si>
    <t>E4704X</t>
  </si>
  <si>
    <t>E2401X</t>
  </si>
  <si>
    <t>E6124X</t>
  </si>
  <si>
    <t>E2421X</t>
  </si>
  <si>
    <t>E7024X</t>
  </si>
  <si>
    <t>E1435X</t>
  </si>
  <si>
    <t>E5018X</t>
  </si>
  <si>
    <t>E3433X</t>
  </si>
  <si>
    <t>E2533X</t>
  </si>
  <si>
    <t>E2520X</t>
  </si>
  <si>
    <t>E7025X</t>
  </si>
  <si>
    <t>E4302X</t>
  </si>
  <si>
    <t>E5106X</t>
  </si>
  <si>
    <t>E0201X</t>
  </si>
  <si>
    <t>E2237X</t>
  </si>
  <si>
    <t>E1539X</t>
  </si>
  <si>
    <t>E1851X</t>
  </si>
  <si>
    <t>E4203X</t>
  </si>
  <si>
    <t>E3035X</t>
  </si>
  <si>
    <t>E7060X</t>
  </si>
  <si>
    <t>E2201X</t>
  </si>
  <si>
    <t>E2436X</t>
  </si>
  <si>
    <t>E3331X</t>
  </si>
  <si>
    <t>E6143X</t>
  </si>
  <si>
    <t>E6343X</t>
  </si>
  <si>
    <t>E7043X</t>
  </si>
  <si>
    <t>E6204X</t>
  </si>
  <si>
    <t>E5044X</t>
  </si>
  <si>
    <t>E1133X</t>
  </si>
  <si>
    <t>E3534X</t>
  </si>
  <si>
    <t>E3836X</t>
  </si>
  <si>
    <t>E0702X</t>
  </si>
  <si>
    <t>E0401X</t>
  </si>
  <si>
    <t>E3634X</t>
  </si>
  <si>
    <t>E1738X</t>
  </si>
  <si>
    <t>E6409X</t>
  </si>
  <si>
    <t>E3036X</t>
  </si>
  <si>
    <t>E4502X</t>
  </si>
  <si>
    <t>E3434X</t>
  </si>
  <si>
    <t>E5045X</t>
  </si>
  <si>
    <t>E2620X</t>
  </si>
  <si>
    <t>E7026X</t>
  </si>
  <si>
    <t>E1134X</t>
  </si>
  <si>
    <t>E1234X</t>
  </si>
  <si>
    <t>E1038X</t>
  </si>
  <si>
    <t>E2003X</t>
  </si>
  <si>
    <t>E2534X</t>
  </si>
  <si>
    <t>E2004X</t>
  </si>
  <si>
    <t>E6205X</t>
  </si>
  <si>
    <t>E2635X</t>
  </si>
  <si>
    <t>E0104X</t>
  </si>
  <si>
    <t>E4503X</t>
  </si>
  <si>
    <t>E3731X</t>
  </si>
  <si>
    <t>E2437X</t>
  </si>
  <si>
    <t>E6404X</t>
  </si>
  <si>
    <t>E6127X</t>
  </si>
  <si>
    <t>E2721X</t>
  </si>
  <si>
    <t>E7027X</t>
  </si>
  <si>
    <t>E2835X</t>
  </si>
  <si>
    <t>E2820X</t>
  </si>
  <si>
    <t>E7028X</t>
  </si>
  <si>
    <t>E6405X</t>
  </si>
  <si>
    <t>E2901X</t>
  </si>
  <si>
    <t>E7045X</t>
  </si>
  <si>
    <t>E2636X</t>
  </si>
  <si>
    <t>E3001X</t>
  </si>
  <si>
    <t>E6130X</t>
  </si>
  <si>
    <t>E3021X</t>
  </si>
  <si>
    <t>E7030X</t>
  </si>
  <si>
    <t>E3732X</t>
  </si>
  <si>
    <t>E2438X</t>
  </si>
  <si>
    <t>E4204X</t>
  </si>
  <si>
    <t>E3132X</t>
  </si>
  <si>
    <t>E3120X</t>
  </si>
  <si>
    <t>E6406X</t>
  </si>
  <si>
    <t>E2338X</t>
  </si>
  <si>
    <t>E0501X</t>
  </si>
  <si>
    <t>E1101X</t>
  </si>
  <si>
    <t>E1201X</t>
  </si>
  <si>
    <t>E1701X</t>
  </si>
  <si>
    <t>E2339X</t>
  </si>
  <si>
    <t>E1236X</t>
  </si>
  <si>
    <t>E0303X</t>
  </si>
  <si>
    <t>E5046X</t>
  </si>
  <si>
    <t>E0703X</t>
  </si>
  <si>
    <t>E1835X</t>
  </si>
  <si>
    <t>E3635X</t>
  </si>
  <si>
    <t>E2340X</t>
  </si>
  <si>
    <t>E5047X</t>
  </si>
  <si>
    <t>E2734X</t>
  </si>
  <si>
    <t>E4205X</t>
  </si>
  <si>
    <t>E1540X</t>
  </si>
  <si>
    <t>E2341X</t>
  </si>
  <si>
    <t>E1436X</t>
  </si>
  <si>
    <t>E4403X</t>
  </si>
  <si>
    <t>E3733X</t>
  </si>
  <si>
    <t>E3636X</t>
  </si>
  <si>
    <t>E3038X</t>
  </si>
  <si>
    <t>E1740X</t>
  </si>
  <si>
    <t>E2402X</t>
  </si>
  <si>
    <t>E2755X</t>
  </si>
  <si>
    <t>E4206X</t>
  </si>
  <si>
    <t>E4604X</t>
  </si>
  <si>
    <t>E2736X</t>
  </si>
  <si>
    <t>E3332X</t>
  </si>
  <si>
    <t>E4304X</t>
  </si>
  <si>
    <t>E2757X</t>
  </si>
  <si>
    <t>E2239X</t>
  </si>
  <si>
    <t>E4404X</t>
  </si>
  <si>
    <t>E2240X</t>
  </si>
  <si>
    <t>E6132X</t>
  </si>
  <si>
    <t>E3202X</t>
  </si>
  <si>
    <t>E0304X</t>
  </si>
  <si>
    <t>E4605X</t>
  </si>
  <si>
    <t>E3320X</t>
  </si>
  <si>
    <t>E0434X</t>
  </si>
  <si>
    <t>E0536X</t>
  </si>
  <si>
    <t>E1039X</t>
  </si>
  <si>
    <t>E6410X</t>
  </si>
  <si>
    <t>E0103X</t>
  </si>
  <si>
    <t>E1136X</t>
  </si>
  <si>
    <t>E2535X</t>
  </si>
  <si>
    <t>E2536X</t>
  </si>
  <si>
    <t>E0936X</t>
  </si>
  <si>
    <t>E2637X</t>
  </si>
  <si>
    <t>E2836X</t>
  </si>
  <si>
    <t>E3133X</t>
  </si>
  <si>
    <t>E2342X</t>
  </si>
  <si>
    <t>E3334X</t>
  </si>
  <si>
    <t>E3435X</t>
  </si>
  <si>
    <t>E4504X</t>
  </si>
  <si>
    <t>E6144X</t>
  </si>
  <si>
    <t>E6344X</t>
  </si>
  <si>
    <t>E7044X</t>
  </si>
  <si>
    <t>E1702X</t>
  </si>
  <si>
    <t>E1501X</t>
  </si>
  <si>
    <t>E5019X</t>
  </si>
  <si>
    <t>E3637X</t>
  </si>
  <si>
    <t>E1936X</t>
  </si>
  <si>
    <t>E3535X</t>
  </si>
  <si>
    <t>E4303X</t>
  </si>
  <si>
    <t>E3436X</t>
  </si>
  <si>
    <t>E6134X</t>
  </si>
  <si>
    <t>E3421X</t>
  </si>
  <si>
    <t>E3437X</t>
  </si>
  <si>
    <t>E7034X</t>
  </si>
  <si>
    <t>E1937X</t>
  </si>
  <si>
    <t>E4207X</t>
  </si>
  <si>
    <t>E0704X</t>
  </si>
  <si>
    <t>E3401X</t>
  </si>
  <si>
    <t>E3734X</t>
  </si>
  <si>
    <t>E1635X</t>
  </si>
  <si>
    <t>E3536X</t>
  </si>
  <si>
    <t>E3520X</t>
  </si>
  <si>
    <t>E7035X</t>
  </si>
  <si>
    <t>E4505X</t>
  </si>
  <si>
    <t>E3620X</t>
  </si>
  <si>
    <t>E3638X</t>
  </si>
  <si>
    <t>E7036X</t>
  </si>
  <si>
    <t>E7053X</t>
  </si>
  <si>
    <t>E5048X</t>
  </si>
  <si>
    <t>E2241X</t>
  </si>
  <si>
    <t>E3901X</t>
  </si>
  <si>
    <t>E4208X</t>
  </si>
  <si>
    <t>E3439X</t>
  </si>
  <si>
    <t>E3639X</t>
  </si>
  <si>
    <t>E3333X</t>
  </si>
  <si>
    <t>E1137X</t>
  </si>
  <si>
    <t>E3201X</t>
  </si>
  <si>
    <t>E1542X</t>
  </si>
  <si>
    <t>E1742X</t>
  </si>
  <si>
    <t>E1636X</t>
  </si>
  <si>
    <t>E7054X</t>
  </si>
  <si>
    <t>E2242X</t>
  </si>
  <si>
    <t>E1938X</t>
  </si>
  <si>
    <t>E1502X</t>
  </si>
  <si>
    <t>E2243X</t>
  </si>
  <si>
    <t>E1102X</t>
  </si>
  <si>
    <t>E1139X</t>
  </si>
  <si>
    <t>E5020X</t>
  </si>
  <si>
    <t>E4209X</t>
  </si>
  <si>
    <t>E2244X</t>
  </si>
  <si>
    <t>E6145X</t>
  </si>
  <si>
    <t>E1544X</t>
  </si>
  <si>
    <t>E3134X</t>
  </si>
  <si>
    <t>E4705X</t>
  </si>
  <si>
    <t>E4606X</t>
  </si>
  <si>
    <t>E5049X</t>
  </si>
  <si>
    <t>E5021X</t>
  </si>
  <si>
    <t>E0602X</t>
  </si>
  <si>
    <t>E3735X</t>
  </si>
  <si>
    <t>E3720X</t>
  </si>
  <si>
    <t>E7037X</t>
  </si>
  <si>
    <t>E1939X</t>
  </si>
  <si>
    <t>E3537X</t>
  </si>
  <si>
    <t>E3640X</t>
  </si>
  <si>
    <t>E1437X</t>
  </si>
  <si>
    <t>E2837X</t>
  </si>
  <si>
    <t>E1940X</t>
  </si>
  <si>
    <t>E0302X</t>
  </si>
  <si>
    <t>E1140X</t>
  </si>
  <si>
    <t>E1237X</t>
  </si>
  <si>
    <t>E2343X</t>
  </si>
  <si>
    <t>E2537X</t>
  </si>
  <si>
    <t>E6207X</t>
  </si>
  <si>
    <t>E7015X</t>
  </si>
  <si>
    <t>E6146X</t>
  </si>
  <si>
    <t>E6346X</t>
  </si>
  <si>
    <t>E7046X</t>
  </si>
  <si>
    <t>E3135X</t>
  </si>
  <si>
    <t>E3335X</t>
  </si>
  <si>
    <t>E3820X</t>
  </si>
  <si>
    <t>E6147X</t>
  </si>
  <si>
    <t>E6347X</t>
  </si>
  <si>
    <t>E7047X</t>
  </si>
  <si>
    <t>E6206X</t>
  </si>
  <si>
    <t>E5022X</t>
  </si>
  <si>
    <t>E1238X</t>
  </si>
  <si>
    <t>E4210X</t>
  </si>
  <si>
    <t>E6139X</t>
  </si>
  <si>
    <t>E7039X</t>
  </si>
  <si>
    <t>E3902X</t>
  </si>
  <si>
    <t>E1743X</t>
  </si>
  <si>
    <t>E0305X</t>
  </si>
  <si>
    <t>E4305X</t>
  </si>
  <si>
    <t>E3641X</t>
  </si>
  <si>
    <t>E0306X</t>
  </si>
  <si>
    <t>E4607X</t>
  </si>
  <si>
    <t>E1837X</t>
  </si>
  <si>
    <t>E1821X</t>
  </si>
  <si>
    <t>E3837X</t>
  </si>
  <si>
    <t>E1838X</t>
  </si>
  <si>
    <t>E0435X</t>
  </si>
  <si>
    <t>E2344X</t>
  </si>
  <si>
    <t>E1839X</t>
  </si>
  <si>
    <t>E6407X</t>
  </si>
  <si>
    <t>HMR041</t>
  </si>
  <si>
    <t>MOJ047</t>
  </si>
  <si>
    <t>FTRTQX</t>
  </si>
  <si>
    <t>FTRTVX</t>
  </si>
  <si>
    <t>FTREMX</t>
  </si>
  <si>
    <t>FTRCFX</t>
  </si>
  <si>
    <t>FTRBSX</t>
  </si>
  <si>
    <t>FTRTKX</t>
  </si>
  <si>
    <t>FTRFFX</t>
  </si>
  <si>
    <t>FTRN5X</t>
  </si>
  <si>
    <t>FTRWXX</t>
  </si>
  <si>
    <t>FTRXTX</t>
  </si>
  <si>
    <t>FTRQ3X</t>
  </si>
  <si>
    <t>FTRLUX</t>
  </si>
  <si>
    <t>FTRXLX</t>
  </si>
  <si>
    <t>FTRJFX</t>
  </si>
  <si>
    <t>FTRWYX</t>
  </si>
  <si>
    <t>FTRJXX</t>
  </si>
  <si>
    <t>FTRT1X</t>
  </si>
  <si>
    <t>FTTAFX</t>
  </si>
  <si>
    <t>FTRV3X</t>
  </si>
  <si>
    <t>FTRW3X</t>
  </si>
  <si>
    <t>FTRQMX</t>
  </si>
  <si>
    <t>FTRXAX</t>
  </si>
  <si>
    <t>FTRFSX</t>
  </si>
  <si>
    <t>FTRENX</t>
  </si>
  <si>
    <t>FTRDEX</t>
  </si>
  <si>
    <t>FTRJ8X</t>
  </si>
  <si>
    <t>FTRXPX</t>
  </si>
  <si>
    <t>FTRNNX</t>
  </si>
  <si>
    <t>FTRP5X</t>
  </si>
  <si>
    <t>FTRBDX</t>
  </si>
  <si>
    <t>FTRDYX</t>
  </si>
  <si>
    <t>FTRVVX</t>
  </si>
  <si>
    <t>FTRWKX</t>
  </si>
  <si>
    <t>FTRDUX</t>
  </si>
  <si>
    <t>FTRR7X</t>
  </si>
  <si>
    <t>FTRTEX</t>
  </si>
  <si>
    <t>FTRP4X</t>
  </si>
  <si>
    <t>FTRN3X</t>
  </si>
  <si>
    <t>FTRXVX</t>
  </si>
  <si>
    <t>FTRJ1X</t>
  </si>
  <si>
    <t>FTRW1X</t>
  </si>
  <si>
    <t>FTRCDX</t>
  </si>
  <si>
    <t>FTRR1X</t>
  </si>
  <si>
    <t>FTRWRX</t>
  </si>
  <si>
    <t>FTRQXX</t>
  </si>
  <si>
    <t>FTRV9X</t>
  </si>
  <si>
    <t>FTRGPX</t>
  </si>
  <si>
    <t>FTRNQX</t>
  </si>
  <si>
    <t>FTRJZX</t>
  </si>
  <si>
    <t>FTRW5X</t>
  </si>
  <si>
    <t>FTRXNX</t>
  </si>
  <si>
    <t>FTRGDX</t>
  </si>
  <si>
    <t>FTRP7X</t>
  </si>
  <si>
    <t>FTRBQX</t>
  </si>
  <si>
    <t>FTREPX</t>
  </si>
  <si>
    <t>FTRC9X</t>
  </si>
  <si>
    <t>FTRPAX</t>
  </si>
  <si>
    <t>FTRJDX</t>
  </si>
  <si>
    <t>FTRBTX</t>
  </si>
  <si>
    <t>FTRD8X</t>
  </si>
  <si>
    <t>FTRM1X</t>
  </si>
  <si>
    <t>FTRMYX</t>
  </si>
  <si>
    <t>FTRATX</t>
  </si>
  <si>
    <t>FTRRDX</t>
  </si>
  <si>
    <t>FTRVWX</t>
  </si>
  <si>
    <t>FTRP1X</t>
  </si>
  <si>
    <t>FTRJLX</t>
  </si>
  <si>
    <t>FTRX4X</t>
  </si>
  <si>
    <t>FTRTFX</t>
  </si>
  <si>
    <t>FTRNUX</t>
  </si>
  <si>
    <t>FTRPGX</t>
  </si>
  <si>
    <t>FTRT2X</t>
  </si>
  <si>
    <t>FTRD3X</t>
  </si>
  <si>
    <t>FTRPCX</t>
  </si>
  <si>
    <t>FTRHWX</t>
  </si>
  <si>
    <t>FTRMCX</t>
  </si>
  <si>
    <t>FTRT3X</t>
  </si>
  <si>
    <t>FTRA2X</t>
  </si>
  <si>
    <t>FTRM3X</t>
  </si>
  <si>
    <t>FTRNZX</t>
  </si>
  <si>
    <t>FTTAJX</t>
  </si>
  <si>
    <t>FTRCUX</t>
  </si>
  <si>
    <t>FTTAHX</t>
  </si>
  <si>
    <t>FTRK5X</t>
  </si>
  <si>
    <t>FTRH5X</t>
  </si>
  <si>
    <t>FTRA9X</t>
  </si>
  <si>
    <t>FTRYEX</t>
  </si>
  <si>
    <t>FTRWNX</t>
  </si>
  <si>
    <t>FTRV5X</t>
  </si>
  <si>
    <t>FTRREX</t>
  </si>
  <si>
    <t>FTRTRX</t>
  </si>
  <si>
    <t>FTRE9X</t>
  </si>
  <si>
    <t>FTRJCX</t>
  </si>
  <si>
    <t>FTRXGX</t>
  </si>
  <si>
    <t>FTRAJX</t>
  </si>
  <si>
    <t>FTRXXX</t>
  </si>
  <si>
    <t>FTRX2X</t>
  </si>
  <si>
    <t>FTRMPX</t>
  </si>
  <si>
    <t>FTRBAX</t>
  </si>
  <si>
    <t>FTRNKX</t>
  </si>
  <si>
    <t>FTRX3X</t>
  </si>
  <si>
    <t>FTRBVX</t>
  </si>
  <si>
    <t>FTRNAX</t>
  </si>
  <si>
    <t>FTRASX</t>
  </si>
  <si>
    <t>FTRTDX</t>
  </si>
  <si>
    <t>FTRCXX</t>
  </si>
  <si>
    <t>FTRL1X</t>
  </si>
  <si>
    <t>FTRFRX</t>
  </si>
  <si>
    <t>FTRDZX</t>
  </si>
  <si>
    <t>FTRRJX</t>
  </si>
  <si>
    <t>FTRETX</t>
  </si>
  <si>
    <t>FTRRVX</t>
  </si>
  <si>
    <t>FTRM2X</t>
  </si>
  <si>
    <t>FTRHMX</t>
  </si>
  <si>
    <t>FTRA7X</t>
  </si>
  <si>
    <t>FTRTXX</t>
  </si>
  <si>
    <t>FTRWWX</t>
  </si>
  <si>
    <t>FTRGRX</t>
  </si>
  <si>
    <t>FTRBLX</t>
  </si>
  <si>
    <t>FTRRFX</t>
  </si>
  <si>
    <t>FTRA4X</t>
  </si>
  <si>
    <t>FTRCBX</t>
  </si>
  <si>
    <t>NFTRVN</t>
  </si>
  <si>
    <t>NFTRF4</t>
  </si>
  <si>
    <t>NFTRRP</t>
  </si>
  <si>
    <t>NFTRC1</t>
  </si>
  <si>
    <t>NFTRXH</t>
  </si>
  <si>
    <t>NFTRXQ</t>
  </si>
  <si>
    <t>NFTRYV</t>
  </si>
  <si>
    <t>NFTRYX</t>
  </si>
  <si>
    <t>NFTRYG</t>
  </si>
  <si>
    <t>NFTRJ6</t>
  </si>
  <si>
    <t>NFTRN7</t>
  </si>
  <si>
    <t>NFTRWV</t>
  </si>
  <si>
    <t>NFTRYK</t>
  </si>
  <si>
    <t>NFTRWH</t>
  </si>
  <si>
    <t>NFTRJN</t>
  </si>
  <si>
    <t>NFTRXR</t>
  </si>
  <si>
    <t>NFTRX9</t>
  </si>
  <si>
    <t>NFTRYC</t>
  </si>
  <si>
    <t>NFTRXC</t>
  </si>
  <si>
    <t>NFTRVR</t>
  </si>
  <si>
    <t>NFTRLT</t>
  </si>
  <si>
    <t>NFTRLQ</t>
  </si>
  <si>
    <t>NFTRY4</t>
  </si>
  <si>
    <t>NFTRQQ</t>
  </si>
  <si>
    <t>NFTRWA</t>
  </si>
  <si>
    <t>NFTRYJ</t>
  </si>
  <si>
    <t>NFTRGQ</t>
  </si>
  <si>
    <t>NFTRXY</t>
  </si>
  <si>
    <t>NFTRR8</t>
  </si>
  <si>
    <t>NFTRT5</t>
  </si>
  <si>
    <t>NFTRJ2</t>
  </si>
  <si>
    <t>NFTRY1</t>
  </si>
  <si>
    <t>NFTRRU</t>
  </si>
  <si>
    <t>NFTRWF</t>
  </si>
  <si>
    <t>NFTTAE</t>
  </si>
  <si>
    <t>NFTRQ8</t>
  </si>
  <si>
    <t>NFTRXF</t>
  </si>
  <si>
    <t>NFTRY3</t>
  </si>
  <si>
    <t>NFTRVJ</t>
  </si>
  <si>
    <t>NFTRNL</t>
  </si>
  <si>
    <t>NFTRAP</t>
  </si>
  <si>
    <t>NFTRLY</t>
  </si>
  <si>
    <t>NFTRX7</t>
  </si>
  <si>
    <t>NFTRNS</t>
  </si>
  <si>
    <t>NFTRBZ</t>
  </si>
  <si>
    <t>NFTRX1</t>
  </si>
  <si>
    <t>NFTRW6</t>
  </si>
  <si>
    <t>NFTRK9</t>
  </si>
  <si>
    <t>NFTRHU</t>
  </si>
  <si>
    <t>NFTRQW</t>
  </si>
  <si>
    <t>NFTREF</t>
  </si>
  <si>
    <t>NFTRQ6</t>
  </si>
  <si>
    <t>NFTRAN</t>
  </si>
  <si>
    <t>NFTRL4</t>
  </si>
  <si>
    <t>NFTRXK</t>
  </si>
  <si>
    <t>NFTRXW</t>
  </si>
  <si>
    <t>NFTR1D</t>
  </si>
  <si>
    <t>NFTRQY</t>
  </si>
  <si>
    <t>NFTRVY</t>
  </si>
  <si>
    <t>NFTRBN</t>
  </si>
  <si>
    <t>NFTR1E</t>
  </si>
  <si>
    <t>NFTRTP</t>
  </si>
  <si>
    <t>NFTRDR</t>
  </si>
  <si>
    <t>NFTRY9</t>
  </si>
  <si>
    <t>NFTRY6</t>
  </si>
  <si>
    <t>NFTRY5</t>
  </si>
  <si>
    <t>NFTR1C</t>
  </si>
  <si>
    <t>NFTRWD</t>
  </si>
  <si>
    <t>NFTRJE</t>
  </si>
  <si>
    <t>NFTRKB</t>
  </si>
  <si>
    <t>NFTRWE</t>
  </si>
  <si>
    <t>NFTRBK</t>
  </si>
  <si>
    <t>NFTRWG</t>
  </si>
  <si>
    <t>NFTRKL</t>
  </si>
  <si>
    <t>NFTRA3</t>
  </si>
  <si>
    <t>NFTRKE</t>
  </si>
  <si>
    <t>NFTRWP</t>
  </si>
  <si>
    <t>NFTR1A</t>
  </si>
  <si>
    <t>NFTRX8</t>
  </si>
  <si>
    <t>NI027X</t>
  </si>
  <si>
    <t>NI024X</t>
  </si>
  <si>
    <t>LRG084</t>
  </si>
  <si>
    <t>SCO042</t>
  </si>
  <si>
    <t>HIA075</t>
  </si>
  <si>
    <t>S001XX</t>
  </si>
  <si>
    <t>S002XX</t>
  </si>
  <si>
    <t>S003XX</t>
  </si>
  <si>
    <t>S004XX</t>
  </si>
  <si>
    <t>S005XX</t>
  </si>
  <si>
    <t>S006XX</t>
  </si>
  <si>
    <t>S007XX</t>
  </si>
  <si>
    <t>S008XX</t>
  </si>
  <si>
    <t>S009XX</t>
  </si>
  <si>
    <t>S010XX</t>
  </si>
  <si>
    <t>S011XX</t>
  </si>
  <si>
    <t>S012XX</t>
  </si>
  <si>
    <t>S013XX</t>
  </si>
  <si>
    <t>S014XX</t>
  </si>
  <si>
    <t>S015XX</t>
  </si>
  <si>
    <t>S016XX</t>
  </si>
  <si>
    <t>S017XX</t>
  </si>
  <si>
    <t>S018XX</t>
  </si>
  <si>
    <t>S019XX</t>
  </si>
  <si>
    <t>S020XX</t>
  </si>
  <si>
    <t>S021XX</t>
  </si>
  <si>
    <t>S022XX</t>
  </si>
  <si>
    <t>S023XX</t>
  </si>
  <si>
    <t>S025XX</t>
  </si>
  <si>
    <t>S026XX</t>
  </si>
  <si>
    <t>S027XX</t>
  </si>
  <si>
    <t>S099XX</t>
  </si>
  <si>
    <t>S028XX</t>
  </si>
  <si>
    <t>S029XX</t>
  </si>
  <si>
    <t>S030XX</t>
  </si>
  <si>
    <t>S049XX</t>
  </si>
  <si>
    <t>S031XX</t>
  </si>
  <si>
    <t>S046XX</t>
  </si>
  <si>
    <t>S056XX</t>
  </si>
  <si>
    <t>S032XX</t>
  </si>
  <si>
    <t>S033XX</t>
  </si>
  <si>
    <t>WOF091</t>
  </si>
  <si>
    <t>ACW048</t>
  </si>
  <si>
    <t>LGB090</t>
  </si>
  <si>
    <t>NRW090</t>
  </si>
  <si>
    <t>OPC090</t>
  </si>
  <si>
    <t>WLC090</t>
  </si>
  <si>
    <t>W545XX</t>
  </si>
  <si>
    <t>W536XX</t>
  </si>
  <si>
    <t>W544XX</t>
  </si>
  <si>
    <t>W552XX</t>
  </si>
  <si>
    <t>W530XX</t>
  </si>
  <si>
    <t>W526XX</t>
  </si>
  <si>
    <t>W516XX</t>
  </si>
  <si>
    <t>W518XX</t>
  </si>
  <si>
    <t>W562XX</t>
  </si>
  <si>
    <t>W520XX</t>
  </si>
  <si>
    <t>W564XX</t>
  </si>
  <si>
    <t>W514XX</t>
  </si>
  <si>
    <t>W512XX</t>
  </si>
  <si>
    <t>W542XX</t>
  </si>
  <si>
    <t>W572XX</t>
  </si>
  <si>
    <t>W548XX</t>
  </si>
  <si>
    <t>W534XX</t>
  </si>
  <si>
    <t>W550XX</t>
  </si>
  <si>
    <t>W574XX</t>
  </si>
  <si>
    <t>W566XX</t>
  </si>
  <si>
    <t>W584XX</t>
  </si>
  <si>
    <t>W528XX</t>
  </si>
  <si>
    <t>W524XX</t>
  </si>
  <si>
    <t>W540XX</t>
  </si>
  <si>
    <t>W586XX</t>
  </si>
  <si>
    <t>W576XX</t>
  </si>
  <si>
    <t>W568XX</t>
  </si>
  <si>
    <t>W532XX</t>
  </si>
  <si>
    <t>W546XX</t>
  </si>
  <si>
    <t>W538XX</t>
  </si>
  <si>
    <t>W522XX</t>
  </si>
  <si>
    <t>IA - EMISSIONS ALLOWANCES - COST - ADDITIONS</t>
  </si>
  <si>
    <t>IA - EMISSIONS ALLOWANCES - COST - DISPOSALS</t>
  </si>
  <si>
    <t>NCA - PUBLIC DIVIDEND CAPITAL (PDC)</t>
  </si>
  <si>
    <t>NCA - TRADE RECEIVABLES</t>
  </si>
  <si>
    <t>NCA - OTHER RECEIVABLES</t>
  </si>
  <si>
    <t>NCA - OCCUPATIONAL PENSION RECEIVABLES</t>
  </si>
  <si>
    <t>NCA - PREPAYMENTS (NON-PFI)</t>
  </si>
  <si>
    <t>NCA - GOVERNMENT GRANTS RECEIVABLE</t>
  </si>
  <si>
    <t>NCA - TAXATION AND DUTIES DUE</t>
  </si>
  <si>
    <t>CA - TRADE RECEIVABLES</t>
  </si>
  <si>
    <t>CA - OTHER RECEIVABLES (CA)</t>
  </si>
  <si>
    <t>CA - TAXATION &amp; DUTIES DUE</t>
  </si>
  <si>
    <t>CA - OCCUPATIONAL PENSION RECEIVABLES</t>
  </si>
  <si>
    <t>CA - PREPAYMENTS (NON-PFI)</t>
  </si>
  <si>
    <t>CA - PREPAYMENT OF TAXES</t>
  </si>
  <si>
    <t>CA - VAT ASSET</t>
  </si>
  <si>
    <t>CA - SUPPLY RECEIVABLE FROM THE CONSOLIDATED FUND</t>
  </si>
  <si>
    <t>CA - GOVERNMENT GRANTS RECEIVABLE</t>
  </si>
  <si>
    <t>CA - ACCRUED INCOME RELATING TO EU FUNDING</t>
  </si>
  <si>
    <t>CA - FUNDS HELD WITH NATIONAL LOTTERY DIST FUND</t>
  </si>
  <si>
    <t>CL - OTHER PAYABLES</t>
  </si>
  <si>
    <t>CL - ACCRUED EXPENSES</t>
  </si>
  <si>
    <t>CL - TRADE PAYABLES</t>
  </si>
  <si>
    <t>CL - REFUNDS OF TAXATION</t>
  </si>
  <si>
    <t>CL - TAXATION AND SOCIAL SECURITY PAYABLE TO HMRC</t>
  </si>
  <si>
    <t>CL - TAXATION AND SOCIAL SECURITY PAYABLE TO NIF</t>
  </si>
  <si>
    <t>CL - AMOUNTS DUE TO THE CONSOLIDATED FUND</t>
  </si>
  <si>
    <t>CL - GOVERNMENT GRANTS UNAPPLIED - OPENING BALANCE</t>
  </si>
  <si>
    <t>CL - OCCUPATIONAL PENSION LOANS PAYABLE</t>
  </si>
  <si>
    <t>NCL - TRADE PAYABLES</t>
  </si>
  <si>
    <t>NCL - OTHER PAYABLES</t>
  </si>
  <si>
    <t>NCL - TAXATION &amp; SOCIAL SECURITY PAYABLE/REFUNDS</t>
  </si>
  <si>
    <t>NCL - ACCRUED EXPENSES</t>
  </si>
  <si>
    <t>NCL - GOVERNMENT GRANTS PAYABLE</t>
  </si>
  <si>
    <t>NCL - PROV - EARLY DEP - INCREASE</t>
  </si>
  <si>
    <t>NCL - PROV - EARLY DEP - UTILISATION</t>
  </si>
  <si>
    <t>NCL - PROV - EARLY DEP - TRANSFERS IN YEAR</t>
  </si>
  <si>
    <t>NCL - PROV - ENV DAMAGE - INCREASE</t>
  </si>
  <si>
    <t>NCL - PROV - ENV DAMAGE - UTILISATION</t>
  </si>
  <si>
    <t>NCL - PROV - ENV DAMAGE - TRANSFERS IN YEAR</t>
  </si>
  <si>
    <t>NCL - PROV - NUCLEAR DECOM - INCREASE</t>
  </si>
  <si>
    <t>NCL - PROV - NUCLEAR DECOM - UTILISATION</t>
  </si>
  <si>
    <t>NCL - PROV - NUCLEAR DECOM - TRANSFERS IN YEAR</t>
  </si>
  <si>
    <t>NCL - PROV - CLINICAL NEGLIGENCE - INCREASE</t>
  </si>
  <si>
    <t>NCL - PROV - CLINICAL NEGLIGENCE - UTILISATION</t>
  </si>
  <si>
    <t>NCL - PROV - CLINICAL NEGLIGENCE - TRANS IN YEAR</t>
  </si>
  <si>
    <t>NCL - PROV - OTHER - INCREASE</t>
  </si>
  <si>
    <t>NCL - PROV - OTHER - UTILISATION</t>
  </si>
  <si>
    <t>NCL - PROV - OTHER - TRANSFERS IN YEAR</t>
  </si>
  <si>
    <t>NCL - FUNDED SCH LIAB - GRP TRANS TO PUB UNFUNDED</t>
  </si>
  <si>
    <t>NCL - FUNDED SCH LIAB - EMPLOYER CONTRIBUTIONS</t>
  </si>
  <si>
    <t>NCL - UNF SCH LIAB - GRP TRANS TO PUBLIC UNFUNDED</t>
  </si>
  <si>
    <t>NCL - FUNDED SCH LIAB - EMPLOYEES CONTRIBUTIONS</t>
  </si>
  <si>
    <t>RES - I&amp;E - GEN FUND - OTHER MVMENT - ASSETS TRANS</t>
  </si>
  <si>
    <t>RES - PDC RESERVE - O/BAL</t>
  </si>
  <si>
    <t>RES - PDC RESERVE - ADDITIONS</t>
  </si>
  <si>
    <t>RES - PDC RESERVE - TRANS TO/FROM OTHER RESERVES</t>
  </si>
  <si>
    <t>RES - PDC RESERVE - REPAYMENTS</t>
  </si>
  <si>
    <t>INC - CORPORATION TAX</t>
  </si>
  <si>
    <t>INC - SOCIAL SECURITY CONTRIBUTIONS</t>
  </si>
  <si>
    <t>INC - RENTAL INCOME - OTHER</t>
  </si>
  <si>
    <t>INC - CURRENT GRANTS FROM OVERSEAS (DEPT AN AGENT)</t>
  </si>
  <si>
    <t>INC - CAPITAL GRANTS FROM OVERSEAS DEPT AN AGENT</t>
  </si>
  <si>
    <t>INC - PENSION CONTRIBUTIONS REC - FROM EMPLOYER</t>
  </si>
  <si>
    <t>INC - PENSION CONTRIBUTIONS REC - OTHER INCOME</t>
  </si>
  <si>
    <t>INC - PENSION GRP TRANS IN - FROM PUBLIC UNFUNDED</t>
  </si>
  <si>
    <t>FI - INTEREST REC FROM OTHER PRIVATE SECTOR</t>
  </si>
  <si>
    <t>FI - INTEREST REC FROM LOCAL GOVERNMENT</t>
  </si>
  <si>
    <t>FI - INTEREST REC FROM PUBLIC CORPORATIONS (PCS)</t>
  </si>
  <si>
    <t>FI - INTEREST REC FROM CG - NLF NIF NLDF</t>
  </si>
  <si>
    <t>FI - INTEREST REC FROM CG - NOT NLF NIF NLDF</t>
  </si>
  <si>
    <t>FI - DIVIDENDS REC FROM PC - PUBLIC DIVIDEND CAP</t>
  </si>
  <si>
    <t>FI - DIVIDENDS REC FROM PC - JV&amp;A</t>
  </si>
  <si>
    <t>FI - DIVIDENDS REC FROM PC - SHARES &amp; SIMILAR</t>
  </si>
  <si>
    <t>EXP - PERMANENT UK STAFF - EMPLOYER SOCIAL SEC</t>
  </si>
  <si>
    <t>EXP - PERMANENT UK STAFF - EMPLOYER PENSION COSTS</t>
  </si>
  <si>
    <t>EXP - MINISTERIAL - EMPLOYER SOCIAL SEC</t>
  </si>
  <si>
    <t>EXP - SPECIAL ADVISORS - EMPLOYER SOCIAL SEC</t>
  </si>
  <si>
    <t>EXP - MINISTERIAL - EMPLOYER PENSION COSTS</t>
  </si>
  <si>
    <t>EXP - SPECIAL ADVISORS - EMPLOYER PENSION COSTS</t>
  </si>
  <si>
    <t>EXP - LOCALLY EMP STAFF - EMPLOYER SOCIAL SEC</t>
  </si>
  <si>
    <t>EXP - LOCALLY EMP STAFF - EMPLOYER PENSION COSTS</t>
  </si>
  <si>
    <t>EXP - PENSION COSTS - ENHANCEMENTS</t>
  </si>
  <si>
    <t>EXP - PENSION GRP TRANS IN - FROM UNFUNDED PUBLIC</t>
  </si>
  <si>
    <t>EXP - PENSION BENEFITS PAYABLE - INJURY BENEFITS</t>
  </si>
  <si>
    <t>EXP - PENSION BENEFITS PAYABLE - AGENCY ARRANGE</t>
  </si>
  <si>
    <t>EXP - PENSION BENEFITS PAYABLE - MINOR AGENCY ETC</t>
  </si>
  <si>
    <t>EXP - RENTALS UNDER NON-PFI OP LEASES - LAND</t>
  </si>
  <si>
    <t>EXP - CORPORATION TAXATION</t>
  </si>
  <si>
    <t>EXP - IMPAIRMENT - LOANS (PUBLIC CORP) (INC PDC)</t>
  </si>
  <si>
    <t>EXP - CURRENT GRANTS TO LG - NON HRA RENT REBATES</t>
  </si>
  <si>
    <t>EXP - CURRENT GRANTS TO LG - HRA RENT REBATES</t>
  </si>
  <si>
    <t>EXP - CURRENT GRANTS TO LG - RENT ALLOWANCES</t>
  </si>
  <si>
    <t>EXP - CURRENT GRANTS TO LG - COUNCIL TAX BENEFIT</t>
  </si>
  <si>
    <t>EXP - CURRENT GRANTS TO LG - REVENUE SUPPORT GRANT</t>
  </si>
  <si>
    <t>EXP - EU CAPITAL GRANTS TO LOCAL GOVERNMENT</t>
  </si>
  <si>
    <t>EXP - EU CURRENT GRANTS TO LOCAL GOVERNMENT</t>
  </si>
  <si>
    <t>FE - INTEREST PAYABLE TO CENTRAL GOVERNMENT</t>
  </si>
  <si>
    <t>FE - INTEREST PAYABLE TO LOCAL GOVERNMENT</t>
  </si>
  <si>
    <t>FE - INTEREST PAYABLE TO PUBLIC CORPORATIONS (PCS)</t>
  </si>
  <si>
    <t>FE - INTEREST TO PRIV SECTOR - NON-PFI FIN LEASE</t>
  </si>
  <si>
    <t>FE - DIVIDENDS PAYABLE BY PCS - OTHER (NON PDC)</t>
  </si>
  <si>
    <t>FE - DIVIDENDS PAYABLE BY PCS - PDC</t>
  </si>
  <si>
    <t>This document describes the Match Relationships set up in OSCAR.</t>
  </si>
  <si>
    <t>OSCAR</t>
  </si>
  <si>
    <t>CA - COUN TAX DR BTW PRECEPTOR &amp; BILLING AUTHORITY</t>
  </si>
  <si>
    <t>CL - Council Tax - PRECEPTOR &amp; BILLING AUTHORITY</t>
  </si>
  <si>
    <t>INC - Curr GRANTS FROM CG - NON HRA RENT REBATES</t>
  </si>
  <si>
    <t>INC - CURRENT GRANTS FROM CG - HRA RENT REBATES</t>
  </si>
  <si>
    <t>INC - CURRENT GRANTS FROM CG - RENT ALLOWANCES</t>
  </si>
  <si>
    <t>INC - CURRENT GRANTS FROM CG - COUNCIL TAX BENEFIT</t>
  </si>
  <si>
    <t>MR10</t>
  </si>
  <si>
    <t>MR11</t>
  </si>
  <si>
    <t>MR12</t>
  </si>
  <si>
    <t>MR13</t>
  </si>
  <si>
    <t>MR14</t>
  </si>
  <si>
    <t>MR15</t>
  </si>
  <si>
    <t>MR39</t>
  </si>
  <si>
    <t>MR26</t>
  </si>
  <si>
    <t>MR25</t>
  </si>
  <si>
    <t>MR23</t>
  </si>
  <si>
    <t>MR22</t>
  </si>
  <si>
    <t>MR40</t>
  </si>
  <si>
    <t>MR20</t>
  </si>
  <si>
    <t>MR19</t>
  </si>
  <si>
    <t>MR17</t>
  </si>
  <si>
    <t>MR18</t>
  </si>
  <si>
    <t>Income/ Expenditure</t>
  </si>
  <si>
    <t>negative / positive</t>
  </si>
  <si>
    <t>EXP - RENTALS UNDER NON-PFI OP LEASES - OTHER</t>
  </si>
  <si>
    <t>TNA067</t>
  </si>
  <si>
    <t>SJS048</t>
  </si>
  <si>
    <t>SMG048</t>
  </si>
  <si>
    <t>NGL048</t>
  </si>
  <si>
    <t>NHF048</t>
  </si>
  <si>
    <t>NMM048</t>
  </si>
  <si>
    <t>NMG048</t>
  </si>
  <si>
    <t>NPG048</t>
  </si>
  <si>
    <t>RAM048</t>
  </si>
  <si>
    <t>WFC048</t>
  </si>
  <si>
    <t>UKS048</t>
  </si>
  <si>
    <t>VAM048</t>
  </si>
  <si>
    <t>VGB048</t>
  </si>
  <si>
    <t>WCO048</t>
  </si>
  <si>
    <t>YCN099</t>
  </si>
  <si>
    <t>FEA075</t>
  </si>
  <si>
    <t>FCM075</t>
  </si>
  <si>
    <t>EHR064</t>
  </si>
  <si>
    <t>MLK211</t>
  </si>
  <si>
    <t>VSS211</t>
  </si>
  <si>
    <t>BAP091</t>
  </si>
  <si>
    <t>PRA091</t>
  </si>
  <si>
    <t>This is Version 1.0  If you have problems please contact</t>
  </si>
  <si>
    <t>CSF047</t>
  </si>
  <si>
    <t>FFL020</t>
  </si>
  <si>
    <t>CAP074</t>
  </si>
  <si>
    <t>SUP072</t>
  </si>
  <si>
    <t>FFA085</t>
  </si>
  <si>
    <t>FAS032</t>
  </si>
  <si>
    <t>E5102X</t>
  </si>
  <si>
    <t>E5104X</t>
  </si>
  <si>
    <t>RMP915</t>
  </si>
  <si>
    <t>BOI091</t>
  </si>
  <si>
    <t>BNC084</t>
  </si>
  <si>
    <t>MEO084</t>
  </si>
  <si>
    <t>FTRXMX</t>
  </si>
  <si>
    <t>FTRYDX</t>
  </si>
  <si>
    <t>FTRYFX</t>
  </si>
  <si>
    <t>GMP004</t>
  </si>
  <si>
    <t>LCR004</t>
  </si>
  <si>
    <t>NES084</t>
  </si>
  <si>
    <t>NLB048</t>
  </si>
  <si>
    <t>ODA888</t>
  </si>
  <si>
    <t>NCE299</t>
  </si>
  <si>
    <t>ORD084</t>
  </si>
  <si>
    <t xml:space="preserve">NCA - ACCRUED INCOME                              </t>
  </si>
  <si>
    <t xml:space="preserve">CA - ACCRUED INCOME                               </t>
  </si>
  <si>
    <t>CA - NNDR debtor billing / precepting authority</t>
  </si>
  <si>
    <t>CA - BUSINESS RATE SUPPLEMENT DEBTOR</t>
  </si>
  <si>
    <t>INC - Curr GRANTS FROM CG - GLA TRANSPORT GRANT</t>
  </si>
  <si>
    <t>NCL - BUSINESS RATE SUPPLEMENT</t>
  </si>
  <si>
    <t>NCL - LG TRANSFERRED DEBT</t>
  </si>
  <si>
    <t>CL - NNDR Creditor billing / precepting authority</t>
  </si>
  <si>
    <t>CA - INPUT VAT</t>
  </si>
  <si>
    <t>CA - OUTPUT VAT</t>
  </si>
  <si>
    <t>CA - LARGE PREPAYMENTS - OTHER (IN BUD) ADD</t>
  </si>
  <si>
    <t>CL - RIA - REV GRANT ADDITIONS</t>
  </si>
  <si>
    <t>CL - RIA - CAP GRANT ADDITIONS</t>
  </si>
  <si>
    <t>CL - Gov grants unpld  - REPAID REV GRANT</t>
  </si>
  <si>
    <t>CL - Gov grants unpld  - REPAID CAP GRANT</t>
  </si>
  <si>
    <t>EXP - GOODS/SERVICES - OTHER PROFESSIONAL SERVICES</t>
  </si>
  <si>
    <t>EXP - GOODS/SERVICES - TOTAL FIN ASSET FEE EXPENSE</t>
  </si>
  <si>
    <t>EXP - HIGHWAYS RENEWALS MAINTENANCE</t>
  </si>
  <si>
    <t>OTH I&amp;E -SHARE OF PENS INT &amp; EXP RTN OF ASSOC &amp; JV</t>
  </si>
  <si>
    <t>OTHER I&amp;E - (SCOTLAND ONLY) POLICE, FIRE &amp; SESTRAN</t>
  </si>
  <si>
    <t>OTHER I&amp;E - SHARE OF TAX OF Assoc &amp; JV</t>
  </si>
  <si>
    <t>OTHER I&amp;E - SHARE OF INT PAYABLE OF Assoc &amp; JV</t>
  </si>
  <si>
    <t>Rentals</t>
  </si>
  <si>
    <t>EXP - RENTALS UNDER NON-PFI OP LEASES - BUILDINGS</t>
  </si>
  <si>
    <t>EXP - RENTALS UNDER NON-PFI OP LEASES - P&amp;M</t>
  </si>
  <si>
    <t>CA - LAND ALLOWANCE ASSET</t>
  </si>
  <si>
    <t>PFI Special Grant (Current)</t>
  </si>
  <si>
    <t>INC - Curr GRANT FROM CG - HB &amp; COUNTIL TAX ADMIN</t>
  </si>
  <si>
    <t>EXP - Curr GRANTS TO LG - HB &amp; COUNTIL TAX ADMIN</t>
  </si>
  <si>
    <t>NCL - FUNDED SCH LIAB - PAST SERVICE ENHANCEMENTS</t>
  </si>
  <si>
    <t>NCL - FUNDED SCH LIAB - IND TRANS TO PUB UNFUNDED</t>
  </si>
  <si>
    <t>NCL - UNF SCH LIAB - IND TRANS TO PUBLIC UNFUNDED</t>
  </si>
  <si>
    <t>NCL - UNF SCH LIAB - EMPLOYER CONTRIBUTION</t>
  </si>
  <si>
    <t>Pension transactions</t>
  </si>
  <si>
    <t>EU Grants (departments as agents)</t>
  </si>
  <si>
    <t>PFI Special Grants (Current)</t>
  </si>
  <si>
    <t>MR21</t>
  </si>
  <si>
    <t>MR24</t>
  </si>
  <si>
    <t>CENTRAL GOVERNMENT OSCAR SCOA LIST</t>
  </si>
  <si>
    <t>The 8 and 9 series account codes are also not given, as they do not form part of the trial balance mapping excercise</t>
  </si>
  <si>
    <t>OSCAR code</t>
  </si>
  <si>
    <t>OSCAR description</t>
  </si>
  <si>
    <t>NCA - ACCRUED INCOME</t>
  </si>
  <si>
    <t xml:space="preserve">NCA - IMF Special Drawing Rights                  </t>
  </si>
  <si>
    <t>CA - ACCRUED INCOME</t>
  </si>
  <si>
    <t xml:space="preserve">RES - I&amp;E - GEN FUND - CHARITABLE FUNDS EARM RES  </t>
  </si>
  <si>
    <t>INC - RENTAL INCOME - LAND AND NON-PRODUCED ASSETS</t>
  </si>
  <si>
    <t>INC - FINES AND PENALTIES</t>
  </si>
  <si>
    <t xml:space="preserve">EXP - OTHER EXPENSES                              </t>
  </si>
  <si>
    <t>EXP - PROFIT ON DISPOSAL - INVENTORIES (NET'D OFF)</t>
  </si>
  <si>
    <t>FE - GILT INTEREST EXPENSE</t>
  </si>
  <si>
    <t>This shows the mapping for central government account codes</t>
  </si>
  <si>
    <t xml:space="preserve">NCA - INTEREST RECEIVABLE                         </t>
  </si>
  <si>
    <t xml:space="preserve">NCA - DEPOSITS                                    </t>
  </si>
  <si>
    <t xml:space="preserve">NCA - DERIVATIVES                                 </t>
  </si>
  <si>
    <t xml:space="preserve">NCA - SHARES AND EQUITY                           </t>
  </si>
  <si>
    <t xml:space="preserve">NCA - OTHER LOANS                                 </t>
  </si>
  <si>
    <t xml:space="preserve">NCA - OTHER FINANCIAL ASSETS                      </t>
  </si>
  <si>
    <t xml:space="preserve">CA - INTEREST RECEIVABLE                          </t>
  </si>
  <si>
    <t xml:space="preserve">CA - LIQUID DEPOSITS                              </t>
  </si>
  <si>
    <t xml:space="preserve">CA - DEPOSITS                                     </t>
  </si>
  <si>
    <t xml:space="preserve">CA - DERIVATIVES                                  </t>
  </si>
  <si>
    <t xml:space="preserve">CA - SHARES AND EQUITY TYPE INV                   </t>
  </si>
  <si>
    <t xml:space="preserve">CA - LOANS                                        </t>
  </si>
  <si>
    <t xml:space="preserve">CA - OTHER CURRENT FINANCIAL ASSETS               </t>
  </si>
  <si>
    <t xml:space="preserve">NCL - BANK AND OTHER BORROWINGS                   </t>
  </si>
  <si>
    <t xml:space="preserve">NCL - FINANCE LEASE OBLIGATIONS &amp; HIRE PURCHASE   </t>
  </si>
  <si>
    <t xml:space="preserve">NCL - INTEREST PAYABLE                            </t>
  </si>
  <si>
    <t xml:space="preserve">NCL - OCCUPATIONAL PENSION LOANS PAYABLE          </t>
  </si>
  <si>
    <t xml:space="preserve">NCL - FINANCIAL GUARANTEES                        </t>
  </si>
  <si>
    <t xml:space="preserve">NCL - DERIVATIVES                                 </t>
  </si>
  <si>
    <t xml:space="preserve">NCL - GILT EDGED STOCK - ADDITIONS                </t>
  </si>
  <si>
    <t>NCL - DEBT SECURITIES</t>
  </si>
  <si>
    <t xml:space="preserve">NCL - OTHER FINANCIAL LIABILITIES                 </t>
  </si>
  <si>
    <t xml:space="preserve">CL - OTHER BORROWINGS                             </t>
  </si>
  <si>
    <t xml:space="preserve">CL - FINANCE LEASE OBLIGATIONS &amp; HIRE PURCHASE    </t>
  </si>
  <si>
    <t xml:space="preserve">CL - INTEREST PAYABLE                             </t>
  </si>
  <si>
    <t xml:space="preserve">CL - INTEREST PAYABLE - GILT EDGED STOCK          </t>
  </si>
  <si>
    <t xml:space="preserve">CL - CONTINGENCIES FUND ADVANCES                  </t>
  </si>
  <si>
    <t xml:space="preserve">CL - FINANCIAL GUARANTEES                         </t>
  </si>
  <si>
    <t xml:space="preserve">CL - DERIVATIVES                                  </t>
  </si>
  <si>
    <t xml:space="preserve">CL - GILT EDGED STOCK - ADDITIONS                 </t>
  </si>
  <si>
    <t xml:space="preserve">CL - OTHER CURRENT FINANCIAL LIAB                 </t>
  </si>
  <si>
    <t xml:space="preserve">EXP - LOSS ON DISPOSAL - FINANCIAL ASSETS         </t>
  </si>
  <si>
    <t xml:space="preserve">EXP - LOSS ON DISPOSAL - NCA HELD FOR SALE        </t>
  </si>
  <si>
    <t xml:space="preserve">FI - INCREASE IN FAIR VALUE - FINANCIAL ASSETS    </t>
  </si>
  <si>
    <t xml:space="preserve">FI - DECREASE IN FAIR VALUE - FINANCIAL LIAB      </t>
  </si>
  <si>
    <t xml:space="preserve">FE - INCREASE IN FAIR VALUE - FINANCIAL LIAB      </t>
  </si>
  <si>
    <t xml:space="preserve">FE - DECREASE IN FAIR VALUE - FINANCIAL ASSETS    </t>
  </si>
  <si>
    <t xml:space="preserve">RES - I&amp;E - GEN FUND - GRANT IN AID REC BY ALBS   </t>
  </si>
  <si>
    <t xml:space="preserve">RES - REVAL RESERVE - ADDITIONS                   </t>
  </si>
  <si>
    <t xml:space="preserve">INC - VALUE ADDED TAX (VAT)                       </t>
  </si>
  <si>
    <t xml:space="preserve">INC - REGULATORY FEES                             </t>
  </si>
  <si>
    <t xml:space="preserve">INC - BROADCAST LICENSE FEE                       </t>
  </si>
  <si>
    <t xml:space="preserve">INC - OTHER TAXATION INCOME                       </t>
  </si>
  <si>
    <t xml:space="preserve">INC - CURRENT GRANTS FROM CENTRAL GOVERNMENT      </t>
  </si>
  <si>
    <t xml:space="preserve">INC - CURRENT GRANTS FROM LOTTERY DISTRIBUTORS    </t>
  </si>
  <si>
    <t xml:space="preserve">INC - CURRENT GRANTS FROM LOCAL GOVERNMENT        </t>
  </si>
  <si>
    <t xml:space="preserve">INC - CURRENT GRANTS RECEIPTS IN ADVANCE          </t>
  </si>
  <si>
    <t xml:space="preserve">INC - CAPITAL GRANTS FROM CENTRAL GOVERNMENT      </t>
  </si>
  <si>
    <t xml:space="preserve">INC - CAPITAL GRANTS FROM LOCAL GOVERNMENT        </t>
  </si>
  <si>
    <t xml:space="preserve">INC - INCREASE IN FAIR VALUE - FINANCIAL ASSETS   </t>
  </si>
  <si>
    <t xml:space="preserve">INC - RECEIPT OF FEES AND CHARGES                 </t>
  </si>
  <si>
    <t xml:space="preserve">INC - LICENCES                                    </t>
  </si>
  <si>
    <t>INC - RECHARGE RECEIPTS</t>
  </si>
  <si>
    <t xml:space="preserve">INC - RECEIPTS IN ADVANCE                         </t>
  </si>
  <si>
    <t xml:space="preserve">INC - RECOVERY OF SECONDEE COSTS                  </t>
  </si>
  <si>
    <t xml:space="preserve">INC - FINES AND PENALTIES                         </t>
  </si>
  <si>
    <t xml:space="preserve">INC - INCOME FROM NATIONAL LOTTERY DIST FUND      </t>
  </si>
  <si>
    <t xml:space="preserve">INC - HOUSING REVENUE ACCOUNT SURPLUSES           </t>
  </si>
  <si>
    <t xml:space="preserve">INC - SALES OF OTHER GOODS AND SERVICES           </t>
  </si>
  <si>
    <t xml:space="preserve">INC - MISCELLANEOUS INCOME                        </t>
  </si>
  <si>
    <t xml:space="preserve">INC - EDUCATION AND TRAINING                      </t>
  </si>
  <si>
    <t xml:space="preserve">EXP - PERMANENT UK STAFF - BASIC SALARY           </t>
  </si>
  <si>
    <t xml:space="preserve">EXP - PERMANENT UK STAFF - NET MVMNT EMP BENEFITS </t>
  </si>
  <si>
    <t xml:space="preserve">EXP - MINISTERIAL - NET MVMNT EMP BENEFITS        </t>
  </si>
  <si>
    <t xml:space="preserve">EXP - SPECIAL ADVISORS - NET MVMNT EMP BENEFITS   </t>
  </si>
  <si>
    <t xml:space="preserve">EXP - LOCALLY EMPLOYED STAFF - BASIC SALARY       </t>
  </si>
  <si>
    <t xml:space="preserve">EXP - LOCALLY EMP STAFF - NET MVMNT EMP BENEFITS  </t>
  </si>
  <si>
    <t xml:space="preserve">EXP - GOODS/SERVICES - CONSULTANCY                </t>
  </si>
  <si>
    <t xml:space="preserve">EXP - GOODS/SERVICES - TRAINING &amp; DEVELOPMENT     </t>
  </si>
  <si>
    <t xml:space="preserve">EXP - GOODS/SERVICES - AUDIT SERVICES - CASH      </t>
  </si>
  <si>
    <t xml:space="preserve">EXP - GOODS/SERVICES - ASSURANCE SERVICES - CASH  </t>
  </si>
  <si>
    <t xml:space="preserve">EXP - GOODS/SERVICES - SOCIAL CARE                </t>
  </si>
  <si>
    <t xml:space="preserve">EXP - GOODS/SERVICES - ACCOMM &amp; BLDNG MANAGEMENT  </t>
  </si>
  <si>
    <t xml:space="preserve">EXP - GOODS/SERVICES - CLINICAL &amp; MEDICAL         </t>
  </si>
  <si>
    <t xml:space="preserve">EXP - GOODS/SERVICES - ICT OUTSOURCING &amp; SUPPORT  </t>
  </si>
  <si>
    <t xml:space="preserve">EXP - GOODS/SERVICES - TELECOMS                   </t>
  </si>
  <si>
    <t xml:space="preserve">EXP - GOODS/SERVICES - VEHICLE MAINTENANCE        </t>
  </si>
  <si>
    <t xml:space="preserve">EXP - GOODS/SERVICES - OTHER                      </t>
  </si>
  <si>
    <t xml:space="preserve">EXP - RESEARCH &amp; DEVELOPMENT COSTS                </t>
  </si>
  <si>
    <t xml:space="preserve">EXP - IMPAIRMENT - LOANS (CENTRAL GOVERNMENT)     </t>
  </si>
  <si>
    <t xml:space="preserve">EXP - CAPITAL GRANTS TO CENTRAL GOVERNMENT        </t>
  </si>
  <si>
    <t xml:space="preserve">EXP - CAPITAL GRANTS TO LOCAL GOVERNMENT          </t>
  </si>
  <si>
    <t xml:space="preserve">EXP - CURRENT GRANTS TO CENTRAL GOVERNMENT        </t>
  </si>
  <si>
    <t xml:space="preserve">EXP - CURRENT GRANTS TO LOCAL GOVERNMENT          </t>
  </si>
  <si>
    <t xml:space="preserve">EXP - Curr GRANTS TO LG - HRA SUBSIDY             </t>
  </si>
  <si>
    <t xml:space="preserve">EXP - SUBSIDIES TO PUBLIC CORPORATIONS (PCS)      </t>
  </si>
  <si>
    <t xml:space="preserve">EXP - GRANT-IN-AID TO ARMS LENGTH BODIES          </t>
  </si>
  <si>
    <t xml:space="preserve">EXP - TRANSFERS TO DEVOLVED ADMINISTRATIONS       </t>
  </si>
  <si>
    <t xml:space="preserve">EXP - OTHER BENEFITS                              </t>
  </si>
  <si>
    <t xml:space="preserve">EXP - HIGHWAYS RENEWALS MAINTENANCE               </t>
  </si>
  <si>
    <t xml:space="preserve">OTHER I&amp;E - SHARE OF LOSS JV&amp;A                    </t>
  </si>
  <si>
    <t xml:space="preserve">OTHER I&amp;E - MINORITY INTEREST P/L OF SUBSIDIARIES </t>
  </si>
  <si>
    <t>INC - CURRENT GRANTS FROM CG - NEW HOMES BONUS</t>
  </si>
  <si>
    <t>INC- CURRENT GRANTS FROM CG- NDR TOP UP PAYMENTS</t>
  </si>
  <si>
    <t>INC- CURRENT GRANTS FROM CG- NDR TARIFF PAYMENTS</t>
  </si>
  <si>
    <t>INC- CURRENT GRANTS FROM CG- NDR LEVY PAYMENTS</t>
  </si>
  <si>
    <t>EXP- CURRENT GRANTS TO LG- NEW HOMES BONUS</t>
  </si>
  <si>
    <t>EXP - BUSINESS RATES TOP UP TO LG</t>
  </si>
  <si>
    <t>EXP - BUSINESS RATES TARIFF FROM LG</t>
  </si>
  <si>
    <t>EXP - BUSINESS RATES SAFETY NET TO LG</t>
  </si>
  <si>
    <t>EXP - BUSINESS RATES LEVY FROM LG</t>
  </si>
  <si>
    <t xml:space="preserve">EXP - CURRENT GRANTS TO LG - PFI SPECIAL GRANT    </t>
  </si>
  <si>
    <t xml:space="preserve">EXP - GENERAL GLA (CURRENT) GRANT (LG)            </t>
  </si>
  <si>
    <t>INC - CURRENT GRANTS FROM CG - PUPIL PREMIUM</t>
  </si>
  <si>
    <t xml:space="preserve">EXP - Curr GRANTS TO LG - DEDICATED SCHOOLS GRANT </t>
  </si>
  <si>
    <t>EXP- CURRENT GRANTS TO LG- PUPIL PREMIUM</t>
  </si>
  <si>
    <t>Police Grants (Home Office)</t>
  </si>
  <si>
    <t>INC- CURRENT GRANTS FROM CG- POLICE GRANT</t>
  </si>
  <si>
    <t>EXP- CURRENT GRANTS TO LG- POLICE GRANT</t>
  </si>
  <si>
    <t>CL - Gov grants unpld - GLA TRANSPORT GRANT</t>
  </si>
  <si>
    <t xml:space="preserve">EXP - CURRENT GRANTS TO LG - GLA TRANSPORT GRANT  </t>
  </si>
  <si>
    <t>INC - CURRENT GRANTS FROM CG - PUBLIC HEALTH GRANT</t>
  </si>
  <si>
    <t>EXP - CURRENT GRANTS TO LG- PUBLIC HEALTH GRANT</t>
  </si>
  <si>
    <t>Specific Grants from Dep of Health (DOH)</t>
  </si>
  <si>
    <t>Specific grants from Dep of Health (DOH)</t>
  </si>
  <si>
    <t>MR27</t>
  </si>
  <si>
    <t>MR31</t>
  </si>
  <si>
    <t>For lottery cash streams, agree the amounts on an accruals basis as any other grant.</t>
  </si>
  <si>
    <t>Lottery bodies have now changed to accruals accounting.</t>
  </si>
  <si>
    <t>Competition and Markets Authority</t>
  </si>
  <si>
    <t>Electricity Settlements Company Limited</t>
  </si>
  <si>
    <t>Financial Services Compensation Scheme</t>
  </si>
  <si>
    <t>Royal United Hospitals Bath NHS FT</t>
  </si>
  <si>
    <t>Nottinghamshire Healthcare NHS FT</t>
  </si>
  <si>
    <t>Hampshire Hospitals NHS Foundation Trust</t>
  </si>
  <si>
    <t>North East Ambulance Service NHSFT</t>
  </si>
  <si>
    <t>Bridgewater Community Healthcare NHS FT</t>
  </si>
  <si>
    <t>Derbyshire Community Health Services NHS FT</t>
  </si>
  <si>
    <t>Kent Community Health NHS FT</t>
  </si>
  <si>
    <t>Genomics England Limited</t>
  </si>
  <si>
    <t>Low Carbon Contracts Company Limited</t>
  </si>
  <si>
    <t>NHS Litigation Authority</t>
  </si>
  <si>
    <t>NDA Archives Limited</t>
  </si>
  <si>
    <t>NHS Charitable Trusts</t>
  </si>
  <si>
    <t>London North West Healthcare NHS Trust</t>
  </si>
  <si>
    <t>Network Rail</t>
  </si>
  <si>
    <t>Planning Inspectorate</t>
  </si>
  <si>
    <t>Radioactive Waste Management Limited</t>
  </si>
  <si>
    <t>Skipton Fund Limited</t>
  </si>
  <si>
    <t>NHS Trust Development Authority</t>
  </si>
  <si>
    <t>Disclosure and Barring Service</t>
  </si>
  <si>
    <t>BSA033</t>
  </si>
  <si>
    <t>CHP033</t>
  </si>
  <si>
    <t>COP034</t>
  </si>
  <si>
    <t>CRP033</t>
  </si>
  <si>
    <t>DMO087</t>
  </si>
  <si>
    <t>DSR066</t>
  </si>
  <si>
    <t>FCA087</t>
  </si>
  <si>
    <t>FOL087</t>
  </si>
  <si>
    <t>HEE033</t>
  </si>
  <si>
    <t>HFE033</t>
  </si>
  <si>
    <t>HIC033</t>
  </si>
  <si>
    <t>HRA033</t>
  </si>
  <si>
    <t>HTA033</t>
  </si>
  <si>
    <t>HTB087</t>
  </si>
  <si>
    <t>LLW066</t>
  </si>
  <si>
    <t>MAL066</t>
  </si>
  <si>
    <t>MAS087</t>
  </si>
  <si>
    <t>NAF017</t>
  </si>
  <si>
    <t>NCA073</t>
  </si>
  <si>
    <t>NCE033</t>
  </si>
  <si>
    <t>NPS033</t>
  </si>
  <si>
    <t>PFT087</t>
  </si>
  <si>
    <t>PHE033</t>
  </si>
  <si>
    <t>POL084</t>
  </si>
  <si>
    <t>RHH087</t>
  </si>
  <si>
    <t>RSR066</t>
  </si>
  <si>
    <t>S100XX</t>
  </si>
  <si>
    <t>S200XX</t>
  </si>
  <si>
    <t>SFL066</t>
  </si>
  <si>
    <t>THO085</t>
  </si>
  <si>
    <t>UKF087</t>
  </si>
  <si>
    <t>UKR087</t>
  </si>
  <si>
    <t>VTE085</t>
  </si>
  <si>
    <t>WNHT16</t>
  </si>
  <si>
    <t>WNHT17</t>
  </si>
  <si>
    <t>WNHT18</t>
  </si>
  <si>
    <t>WNHT19</t>
  </si>
  <si>
    <t>WNHT20</t>
  </si>
  <si>
    <t>WNHT21</t>
  </si>
  <si>
    <t>WNHT22</t>
  </si>
  <si>
    <t>CBA033</t>
  </si>
  <si>
    <t>CCG00C</t>
  </si>
  <si>
    <t>CCG00D</t>
  </si>
  <si>
    <t>CCG00F</t>
  </si>
  <si>
    <t>CCG00G</t>
  </si>
  <si>
    <t>CCG00H</t>
  </si>
  <si>
    <t>CCG00J</t>
  </si>
  <si>
    <t>CCG00K</t>
  </si>
  <si>
    <t>CCG00L</t>
  </si>
  <si>
    <t>CCG00M</t>
  </si>
  <si>
    <t>CCG00N</t>
  </si>
  <si>
    <t>CCG00P</t>
  </si>
  <si>
    <t>CCG00Q</t>
  </si>
  <si>
    <t>CCG00R</t>
  </si>
  <si>
    <t>CCG00T</t>
  </si>
  <si>
    <t>CCG00V</t>
  </si>
  <si>
    <t>CCG00W</t>
  </si>
  <si>
    <t>CCG00X</t>
  </si>
  <si>
    <t>CCG00Y</t>
  </si>
  <si>
    <t>CCG01A</t>
  </si>
  <si>
    <t>CCG01C</t>
  </si>
  <si>
    <t>CCG01D</t>
  </si>
  <si>
    <t>CCG01E</t>
  </si>
  <si>
    <t>CCG01F</t>
  </si>
  <si>
    <t>CCG01G</t>
  </si>
  <si>
    <t>CCG01H</t>
  </si>
  <si>
    <t>CCG01J</t>
  </si>
  <si>
    <t>CCG01K</t>
  </si>
  <si>
    <t>CCG01M</t>
  </si>
  <si>
    <t>CCG01N</t>
  </si>
  <si>
    <t>CCG01R</t>
  </si>
  <si>
    <t>CCG01T</t>
  </si>
  <si>
    <t>CCG01V</t>
  </si>
  <si>
    <t>CCG01W</t>
  </si>
  <si>
    <t>CCG01X</t>
  </si>
  <si>
    <t>CCG01Y</t>
  </si>
  <si>
    <t>CCG02A</t>
  </si>
  <si>
    <t>CCG02D</t>
  </si>
  <si>
    <t>CCG02E</t>
  </si>
  <si>
    <t>CCG02F</t>
  </si>
  <si>
    <t>CCG02G</t>
  </si>
  <si>
    <t>CCG02H</t>
  </si>
  <si>
    <t>CCG02M</t>
  </si>
  <si>
    <t>CCG02N</t>
  </si>
  <si>
    <t>CCG02P</t>
  </si>
  <si>
    <t>CCG02Q</t>
  </si>
  <si>
    <t>CCG02R</t>
  </si>
  <si>
    <t>CCG02T</t>
  </si>
  <si>
    <t>CCG02V</t>
  </si>
  <si>
    <t>CCG02W</t>
  </si>
  <si>
    <t>CCG02X</t>
  </si>
  <si>
    <t>CCG02Y</t>
  </si>
  <si>
    <t>CCG03A</t>
  </si>
  <si>
    <t>CCG03C</t>
  </si>
  <si>
    <t>CCG03D</t>
  </si>
  <si>
    <t>CCG03E</t>
  </si>
  <si>
    <t>CCG03F</t>
  </si>
  <si>
    <t>CCG03G</t>
  </si>
  <si>
    <t>CCG03H</t>
  </si>
  <si>
    <t>CCG03J</t>
  </si>
  <si>
    <t>CCG03K</t>
  </si>
  <si>
    <t>CCG03L</t>
  </si>
  <si>
    <t>CCG03M</t>
  </si>
  <si>
    <t>CCG03N</t>
  </si>
  <si>
    <t>CCG03Q</t>
  </si>
  <si>
    <t>CCG03R</t>
  </si>
  <si>
    <t>CCG03T</t>
  </si>
  <si>
    <t>CCG03V</t>
  </si>
  <si>
    <t>CCG03W</t>
  </si>
  <si>
    <t>CCG03X</t>
  </si>
  <si>
    <t>CCG03Y</t>
  </si>
  <si>
    <t>CCG04C</t>
  </si>
  <si>
    <t>CCG04D</t>
  </si>
  <si>
    <t>CCG04E</t>
  </si>
  <si>
    <t>CCG04F</t>
  </si>
  <si>
    <t>CCG04G</t>
  </si>
  <si>
    <t>CCG04H</t>
  </si>
  <si>
    <t>CCG04J</t>
  </si>
  <si>
    <t>CCG04K</t>
  </si>
  <si>
    <t>CCG04L</t>
  </si>
  <si>
    <t>CCG04M</t>
  </si>
  <si>
    <t>CCG04N</t>
  </si>
  <si>
    <t>CCG04Q</t>
  </si>
  <si>
    <t>CCG04R</t>
  </si>
  <si>
    <t>CCG04V</t>
  </si>
  <si>
    <t>CCG04X</t>
  </si>
  <si>
    <t>CCG04Y</t>
  </si>
  <si>
    <t>CCG05A</t>
  </si>
  <si>
    <t>CCG05C</t>
  </si>
  <si>
    <t>CCG05D</t>
  </si>
  <si>
    <t>CCG05F</t>
  </si>
  <si>
    <t>CCG05G</t>
  </si>
  <si>
    <t>CCG05H</t>
  </si>
  <si>
    <t>CCG05J</t>
  </si>
  <si>
    <t>CCG05L</t>
  </si>
  <si>
    <t>CCG05N</t>
  </si>
  <si>
    <t>CCG05P</t>
  </si>
  <si>
    <t>CCG05Q</t>
  </si>
  <si>
    <t>CCG05R</t>
  </si>
  <si>
    <t>CCG05T</t>
  </si>
  <si>
    <t>CCG05V</t>
  </si>
  <si>
    <t>CCG05W</t>
  </si>
  <si>
    <t>CCG05X</t>
  </si>
  <si>
    <t>CCG05Y</t>
  </si>
  <si>
    <t>CCG06A</t>
  </si>
  <si>
    <t>CCG06D</t>
  </si>
  <si>
    <t>CCG06F</t>
  </si>
  <si>
    <t>CCG06H</t>
  </si>
  <si>
    <t>CCG06K</t>
  </si>
  <si>
    <t>CCG06L</t>
  </si>
  <si>
    <t>CCG06M</t>
  </si>
  <si>
    <t>CCG06N</t>
  </si>
  <si>
    <t>CCG06P</t>
  </si>
  <si>
    <t>CCG06Q</t>
  </si>
  <si>
    <t>CCG06T</t>
  </si>
  <si>
    <t>CCG06V</t>
  </si>
  <si>
    <t>CCG06W</t>
  </si>
  <si>
    <t>CCG06Y</t>
  </si>
  <si>
    <t>CCG07G</t>
  </si>
  <si>
    <t>CCG07H</t>
  </si>
  <si>
    <t>CCG07J</t>
  </si>
  <si>
    <t>CCG07K</t>
  </si>
  <si>
    <t>CCG07L</t>
  </si>
  <si>
    <t>CCG07M</t>
  </si>
  <si>
    <t>CCG07N</t>
  </si>
  <si>
    <t>CCG07P</t>
  </si>
  <si>
    <t>CCG07Q</t>
  </si>
  <si>
    <t>CCG07R</t>
  </si>
  <si>
    <t>CCG07T</t>
  </si>
  <si>
    <t>CCG07V</t>
  </si>
  <si>
    <t>CCG07W</t>
  </si>
  <si>
    <t>CCG07X</t>
  </si>
  <si>
    <t>CCG07Y</t>
  </si>
  <si>
    <t>CCG08A</t>
  </si>
  <si>
    <t>CCG08C</t>
  </si>
  <si>
    <t>CCG08D</t>
  </si>
  <si>
    <t>CCG08E</t>
  </si>
  <si>
    <t>CCG08F</t>
  </si>
  <si>
    <t>CCG08G</t>
  </si>
  <si>
    <t>CCG08H</t>
  </si>
  <si>
    <t>CCG08J</t>
  </si>
  <si>
    <t>CCG08K</t>
  </si>
  <si>
    <t>CCG08L</t>
  </si>
  <si>
    <t>CCG08M</t>
  </si>
  <si>
    <t>CCG08N</t>
  </si>
  <si>
    <t>CCG08P</t>
  </si>
  <si>
    <t>CCG08Q</t>
  </si>
  <si>
    <t>CCG08R</t>
  </si>
  <si>
    <t>CCG08T</t>
  </si>
  <si>
    <t>CCG08V</t>
  </si>
  <si>
    <t>CCG08W</t>
  </si>
  <si>
    <t>CCG08X</t>
  </si>
  <si>
    <t>CCG08Y</t>
  </si>
  <si>
    <t>CCG09A</t>
  </si>
  <si>
    <t>CCG09C</t>
  </si>
  <si>
    <t>CCG09D</t>
  </si>
  <si>
    <t>CCG09E</t>
  </si>
  <si>
    <t>CCG09F</t>
  </si>
  <si>
    <t>CCG09G</t>
  </si>
  <si>
    <t>CCG09H</t>
  </si>
  <si>
    <t>CCG09J</t>
  </si>
  <si>
    <t>CCG09L</t>
  </si>
  <si>
    <t>CCG09N</t>
  </si>
  <si>
    <t>CCG09P</t>
  </si>
  <si>
    <t>CCG09W</t>
  </si>
  <si>
    <t>CCG09X</t>
  </si>
  <si>
    <t>CCG09Y</t>
  </si>
  <si>
    <t>CCG10A</t>
  </si>
  <si>
    <t>CCG10C</t>
  </si>
  <si>
    <t>CCG10D</t>
  </si>
  <si>
    <t>CCG10E</t>
  </si>
  <si>
    <t>CCG10G</t>
  </si>
  <si>
    <t>CCG10H</t>
  </si>
  <si>
    <t>CCG10J</t>
  </si>
  <si>
    <t>CCG10K</t>
  </si>
  <si>
    <t>CCG10L</t>
  </si>
  <si>
    <t>CCG10M</t>
  </si>
  <si>
    <t>CCG10N</t>
  </si>
  <si>
    <t>CCG10Q</t>
  </si>
  <si>
    <t>CCG10R</t>
  </si>
  <si>
    <t>CCG10T</t>
  </si>
  <si>
    <t>CCG10V</t>
  </si>
  <si>
    <t>CCG10W</t>
  </si>
  <si>
    <t>CCG10X</t>
  </si>
  <si>
    <t>CCG10Y</t>
  </si>
  <si>
    <t>CCG11A</t>
  </si>
  <si>
    <t>CCG11C</t>
  </si>
  <si>
    <t>CCG11D</t>
  </si>
  <si>
    <t>CCG11E</t>
  </si>
  <si>
    <t>CCG11H</t>
  </si>
  <si>
    <t>CCG11J</t>
  </si>
  <si>
    <t>CCG11M</t>
  </si>
  <si>
    <t>CCG11N</t>
  </si>
  <si>
    <t>CCG11T</t>
  </si>
  <si>
    <t>CCG11X</t>
  </si>
  <si>
    <t>CCG12A</t>
  </si>
  <si>
    <t>CCG12D</t>
  </si>
  <si>
    <t>CCG12F</t>
  </si>
  <si>
    <t>CCG13P</t>
  </si>
  <si>
    <t>CCG99A</t>
  </si>
  <si>
    <t>CCG99C</t>
  </si>
  <si>
    <t>CCG99D</t>
  </si>
  <si>
    <t>CCG99E</t>
  </si>
  <si>
    <t>CCG99F</t>
  </si>
  <si>
    <t>CCG99G</t>
  </si>
  <si>
    <t>CCG99H</t>
  </si>
  <si>
    <t>CCG99J</t>
  </si>
  <si>
    <t>CCG99K</t>
  </si>
  <si>
    <t>CCG99M</t>
  </si>
  <si>
    <t>CCG99N</t>
  </si>
  <si>
    <t>CCG99P</t>
  </si>
  <si>
    <t>CCG99Q</t>
  </si>
  <si>
    <t>FTRAEX</t>
  </si>
  <si>
    <t>FTRALX</t>
  </si>
  <si>
    <t>FTRAXX</t>
  </si>
  <si>
    <t>FTRDDX</t>
  </si>
  <si>
    <t>FTRGMX</t>
  </si>
  <si>
    <t>FTRGNX</t>
  </si>
  <si>
    <t>FTRGTX</t>
  </si>
  <si>
    <t>FTRH8X</t>
  </si>
  <si>
    <t>FTRHQX</t>
  </si>
  <si>
    <t>FTRJRX</t>
  </si>
  <si>
    <t>FTRLNX</t>
  </si>
  <si>
    <t>FTRP6X</t>
  </si>
  <si>
    <t>FTRPYX</t>
  </si>
  <si>
    <t>FTRRKX</t>
  </si>
  <si>
    <t>FTRTGX</t>
  </si>
  <si>
    <t>FTRWJX</t>
  </si>
  <si>
    <t>FTRXEX</t>
  </si>
  <si>
    <t>FTRYAX</t>
  </si>
  <si>
    <t>FTRYRX</t>
  </si>
  <si>
    <t>NFTR1F</t>
  </si>
  <si>
    <t>NFTR1H</t>
  </si>
  <si>
    <t>NFTR1J</t>
  </si>
  <si>
    <t>CMA084</t>
  </si>
  <si>
    <t>ESC066</t>
  </si>
  <si>
    <t>FSC087</t>
  </si>
  <si>
    <t>FTRD1X</t>
  </si>
  <si>
    <t>FTRHAX</t>
  </si>
  <si>
    <t>FTRJ7X</t>
  </si>
  <si>
    <t>FTRX6X</t>
  </si>
  <si>
    <t>FTRY2X</t>
  </si>
  <si>
    <t>FTRY8X</t>
  </si>
  <si>
    <t>FTRYYX</t>
  </si>
  <si>
    <t>GEE033</t>
  </si>
  <si>
    <t>GLA034</t>
  </si>
  <si>
    <t>LCC066</t>
  </si>
  <si>
    <t>LIT033</t>
  </si>
  <si>
    <t>NDL066</t>
  </si>
  <si>
    <t>NFTCHR</t>
  </si>
  <si>
    <t>NFTR1K</t>
  </si>
  <si>
    <t>NWR004</t>
  </si>
  <si>
    <t>ONR032</t>
  </si>
  <si>
    <t>OQE022</t>
  </si>
  <si>
    <t>ORC010</t>
  </si>
  <si>
    <t>PIN085</t>
  </si>
  <si>
    <t>RWM066</t>
  </si>
  <si>
    <t>SKF033</t>
  </si>
  <si>
    <t>TDA033</t>
  </si>
  <si>
    <t>DBS034</t>
  </si>
  <si>
    <t>RES - I&amp;E - GEN FUND - TRANSFER FROM RESERVE TO GF</t>
  </si>
  <si>
    <t>Further guidance is in Chapter 9 of the latest Guidance.</t>
  </si>
  <si>
    <t>2gether NHS Foundation Trust</t>
  </si>
  <si>
    <t>Aberdeen City Council</t>
  </si>
  <si>
    <t>Aberdeenshire Council</t>
  </si>
  <si>
    <t>Abertawe Bro Morgannwg Univ Local Health Board</t>
  </si>
  <si>
    <t>Adur District Council</t>
  </si>
  <si>
    <t>Aintree University Hospitals NHS Foundation Trust</t>
  </si>
  <si>
    <t>Allerdale Borough Council</t>
  </si>
  <si>
    <t>Amber Valley Borough Council</t>
  </si>
  <si>
    <t>Aneurin Bevan Local Health Board</t>
  </si>
  <si>
    <t>Angus Council</t>
  </si>
  <si>
    <t>Animal Health and Veterinary Laboratories Agency</t>
  </si>
  <si>
    <t>Argyll and Bute Council</t>
  </si>
  <si>
    <t>Arts and Humanities Research Council</t>
  </si>
  <si>
    <t>Arts Council of England Lottery</t>
  </si>
  <si>
    <t>Arts Council of Northern Ireland</t>
  </si>
  <si>
    <t>Arts Council of Wales</t>
  </si>
  <si>
    <t>Arun District Council</t>
  </si>
  <si>
    <t>Ashfield District Council</t>
  </si>
  <si>
    <t>Ashford Borough Council</t>
  </si>
  <si>
    <t>Avon and Wiltshire Mental Health Partner NFT</t>
  </si>
  <si>
    <t>Aylesbury Vale District Council</t>
  </si>
  <si>
    <t>Babergh District Council</t>
  </si>
  <si>
    <t>Bank of England Issue Department</t>
  </si>
  <si>
    <t>Barking &amp; Dagenham London Borough Council</t>
  </si>
  <si>
    <t>Barnet London Borough Council</t>
  </si>
  <si>
    <t>Barnsley Hospital NHS Foundation Trust</t>
  </si>
  <si>
    <t>Barnsley Metropolitan Borough Council</t>
  </si>
  <si>
    <t>Barrow-in-Furness Borough Council</t>
  </si>
  <si>
    <t>Barts Health NHS Trust</t>
  </si>
  <si>
    <t>Basildon and Thurrock University Hospital NHSFT</t>
  </si>
  <si>
    <t>Basildon District Council</t>
  </si>
  <si>
    <t>Basingstoke and Deane Borough Council</t>
  </si>
  <si>
    <t>Bassetlaw District Council</t>
  </si>
  <si>
    <t>Bath &amp; North East Somerset Council</t>
  </si>
  <si>
    <t>Bedford Hospitals NFT</t>
  </si>
  <si>
    <t>Bedford Unitary Authority</t>
  </si>
  <si>
    <t>Belfast City Council</t>
  </si>
  <si>
    <t>Berkshire Healthcare NHS Foundation Trust</t>
  </si>
  <si>
    <t>Betsi Cadwaladr University Local Health Board</t>
  </si>
  <si>
    <t>Bexley London Borough Council</t>
  </si>
  <si>
    <t>Birmingham City Council</t>
  </si>
  <si>
    <t>Blaby District Council</t>
  </si>
  <si>
    <t>Black Country Partnership NHS Foundation Trust</t>
  </si>
  <si>
    <t>Blaenau Gwent County Borough Council</t>
  </si>
  <si>
    <t>Bolsover District Council</t>
  </si>
  <si>
    <t>Bolton Metropolitan Borough Council</t>
  </si>
  <si>
    <t>Boston Borough Council</t>
  </si>
  <si>
    <t>Bournemouth Council</t>
  </si>
  <si>
    <t>Bracknell Forest Borough Council</t>
  </si>
  <si>
    <t>Bradford City Council</t>
  </si>
  <si>
    <t>Bradford Teaching Hospitals NHSFT</t>
  </si>
  <si>
    <t>Braintree District Council</t>
  </si>
  <si>
    <t>Breckland District Council</t>
  </si>
  <si>
    <t>Brent London Borough Council</t>
  </si>
  <si>
    <t>Brentwood Borough Council</t>
  </si>
  <si>
    <t>Bridgend County Borough Council</t>
  </si>
  <si>
    <t>Brighton &amp; Hove City Council</t>
  </si>
  <si>
    <t>Brighton and Sussex University Hospitals NFT</t>
  </si>
  <si>
    <t>Bristol City Council</t>
  </si>
  <si>
    <t>British Council</t>
  </si>
  <si>
    <t>British Film Institute</t>
  </si>
  <si>
    <t>British Library</t>
  </si>
  <si>
    <t>British Museum</t>
  </si>
  <si>
    <t>British Nuclear Fuels</t>
  </si>
  <si>
    <t>Broadland District Council</t>
  </si>
  <si>
    <t>Broads Authority (The)</t>
  </si>
  <si>
    <t>Bromley London Borough Council</t>
  </si>
  <si>
    <t>Bromsgrove District Council</t>
  </si>
  <si>
    <t>Broxbourne Borough Council</t>
  </si>
  <si>
    <t>Broxtowe Borough Council</t>
  </si>
  <si>
    <t>Buckinghamshire County Council</t>
  </si>
  <si>
    <t>Buckinghamshire Hospitals NFT</t>
  </si>
  <si>
    <t>Burnley Borough Council</t>
  </si>
  <si>
    <t>Burton Hospitals NHS Foundation Trust</t>
  </si>
  <si>
    <t>Bury Metropolitan Borough Council</t>
  </si>
  <si>
    <t>Cabinet Office</t>
  </si>
  <si>
    <t>Caerphilly County Borough Council</t>
  </si>
  <si>
    <t>Calderdale and Huddersfield NHS Foundation Trust</t>
  </si>
  <si>
    <t>Calderdale Metropolitan Borough Council</t>
  </si>
  <si>
    <t>Calderstones Partnership NHS Foundation Trust</t>
  </si>
  <si>
    <t>Caledonian Maritime Assets Ltd</t>
  </si>
  <si>
    <t>Cambridge City Council</t>
  </si>
  <si>
    <t>Cambridge University Hospitals NHSFT</t>
  </si>
  <si>
    <t>Cambridgeshire Community Services NFT</t>
  </si>
  <si>
    <t>Cambridgeshire County Council</t>
  </si>
  <si>
    <t>Camden and Islington NHS Foundation Trust</t>
  </si>
  <si>
    <t>Camden London Borough Council</t>
  </si>
  <si>
    <t>Cannock Chase District Council</t>
  </si>
  <si>
    <t>Canterbury City Council</t>
  </si>
  <si>
    <t>Carbon Reduction Commitment Trust Statement</t>
  </si>
  <si>
    <t>Cardiff and Vale University Local Health Board</t>
  </si>
  <si>
    <t>Cardiff City and County Council</t>
  </si>
  <si>
    <t>Care Council for Wales</t>
  </si>
  <si>
    <t>Care Inspectorate (SCSWIS)</t>
  </si>
  <si>
    <t>Care Quality Commission</t>
  </si>
  <si>
    <t>Carlisle City Council</t>
  </si>
  <si>
    <t>Carmarthenshire County Council</t>
  </si>
  <si>
    <t>Castle Point Borough Council</t>
  </si>
  <si>
    <t>Central Bedfordshire Unitary Authority</t>
  </si>
  <si>
    <t>Central London Community Healthcare NFT</t>
  </si>
  <si>
    <t>Ceredigion County Council</t>
  </si>
  <si>
    <t>Channel Four Television Corporation</t>
  </si>
  <si>
    <t>Charity Commission</t>
  </si>
  <si>
    <t>Charnwood Borough Council</t>
  </si>
  <si>
    <t>Chelmsford Borough Council</t>
  </si>
  <si>
    <t>Cheltenham Borough Council</t>
  </si>
  <si>
    <t>Cherwell District Council</t>
  </si>
  <si>
    <t>Cheshire East Unitary Authority</t>
  </si>
  <si>
    <t>Cheshire West and Chester Unitary Authority</t>
  </si>
  <si>
    <t>Chesterfield Borough Council</t>
  </si>
  <si>
    <t>Chesterfield Royal Hospital NHS Foundation Trust</t>
  </si>
  <si>
    <t>Chichester District Council</t>
  </si>
  <si>
    <t>Children's Commissioner for Wales</t>
  </si>
  <si>
    <t>Chiltern District Council</t>
  </si>
  <si>
    <t>Chorley Borough Council</t>
  </si>
  <si>
    <t>Christchurch Borough Council</t>
  </si>
  <si>
    <t>City Hospitals Sunderland NHSFT</t>
  </si>
  <si>
    <t>City of York Council</t>
  </si>
  <si>
    <t>Civil Aviation Authority</t>
  </si>
  <si>
    <t>Civil Service Commission</t>
  </si>
  <si>
    <t>Coal Authority</t>
  </si>
  <si>
    <t>Colchester Borough Council</t>
  </si>
  <si>
    <t>College of Policing</t>
  </si>
  <si>
    <t>Common Council of the City of London</t>
  </si>
  <si>
    <t>Commonwealth Development Corporation</t>
  </si>
  <si>
    <t>Community Health Partnerships Ltd</t>
  </si>
  <si>
    <t>Companies House</t>
  </si>
  <si>
    <t>Consolidated Fund</t>
  </si>
  <si>
    <t>Consumer Council for Water</t>
  </si>
  <si>
    <t>Contingencies Fund</t>
  </si>
  <si>
    <t>Conwy County Borough Council</t>
  </si>
  <si>
    <t>Copeland Borough Council</t>
  </si>
  <si>
    <t>Corby Borough Council</t>
  </si>
  <si>
    <t>Cornwall Unitary Authority</t>
  </si>
  <si>
    <t>Cotswold District Council</t>
  </si>
  <si>
    <t>Countess of Chester Hospital NHSFT</t>
  </si>
  <si>
    <t>County Durham and Darlington NHS Foundation Trust</t>
  </si>
  <si>
    <t>County Durham Unitary Authority</t>
  </si>
  <si>
    <t>Coventry and Warwickshire Partnership NHS Trust</t>
  </si>
  <si>
    <t>Coventry City Council</t>
  </si>
  <si>
    <t>Craven District Council</t>
  </si>
  <si>
    <t>Crawley Borough Council</t>
  </si>
  <si>
    <t>Creative Scotland</t>
  </si>
  <si>
    <t>Criminal Injuries Compensation Authority</t>
  </si>
  <si>
    <t>Croydon London Borough Council</t>
  </si>
  <si>
    <t>Cumbria County Council</t>
  </si>
  <si>
    <t>Cumbria Partnership NHS Foundation Trust</t>
  </si>
  <si>
    <t>Cwm Taf Local Health Board</t>
  </si>
  <si>
    <t>Dacorum Borough Council</t>
  </si>
  <si>
    <t>Darlington Borough Council</t>
  </si>
  <si>
    <t>Dartford and Gravesham NFT</t>
  </si>
  <si>
    <t>Dartford Borough Council</t>
  </si>
  <si>
    <t>Dartmoor National Park Authority</t>
  </si>
  <si>
    <t>Daventry District Council</t>
  </si>
  <si>
    <t>David MacBrayne Ltd</t>
  </si>
  <si>
    <t>Defence Science and Technology Laboratory</t>
  </si>
  <si>
    <t>Denbighshire County Council</t>
  </si>
  <si>
    <t>Department for Education</t>
  </si>
  <si>
    <t>Department for International Development</t>
  </si>
  <si>
    <t>Department for Transport</t>
  </si>
  <si>
    <t>Department of Education - Northern Ireland</t>
  </si>
  <si>
    <t>Department of Energy and Climate Change</t>
  </si>
  <si>
    <t>Department of Health</t>
  </si>
  <si>
    <t>Department of Justice - Northern Ireland</t>
  </si>
  <si>
    <t>Derby City Council</t>
  </si>
  <si>
    <t>Derby Hospitals NHSFT</t>
  </si>
  <si>
    <t>Derbyshire County Council</t>
  </si>
  <si>
    <t>Derbyshire Dales District Council</t>
  </si>
  <si>
    <t>Devon County Council</t>
  </si>
  <si>
    <t>Devon Partnership NFT</t>
  </si>
  <si>
    <t>Doncaster Metropolitan Borough Council</t>
  </si>
  <si>
    <t>Dorset County Council</t>
  </si>
  <si>
    <t>Dorset County Hospital NHS Foundation Trust</t>
  </si>
  <si>
    <t>Dorset Healthcare NHS Foundation Trust</t>
  </si>
  <si>
    <t>Dounreay Site Restoration Limited</t>
  </si>
  <si>
    <t>Dover District Council</t>
  </si>
  <si>
    <t>Driver and Vehicle Licensing Agency</t>
  </si>
  <si>
    <t>Driving Standards Agency</t>
  </si>
  <si>
    <t>Dudley Metropolitan Borough Council</t>
  </si>
  <si>
    <t>Dumfries and Galloway Council</t>
  </si>
  <si>
    <t>Dundee City Council</t>
  </si>
  <si>
    <t>Dyfed Powys Police and Crime Commissioner</t>
  </si>
  <si>
    <t>Ealing London Borough Council</t>
  </si>
  <si>
    <t>East And North Hertfordshire NFT</t>
  </si>
  <si>
    <t>East Ayrshire Council</t>
  </si>
  <si>
    <t>East Cambridgeshire District Council</t>
  </si>
  <si>
    <t>East Cheshire NFT</t>
  </si>
  <si>
    <t>East Devon District Council</t>
  </si>
  <si>
    <t>East Dorset District Council</t>
  </si>
  <si>
    <t>East Dunbartonshire Council</t>
  </si>
  <si>
    <t>East Hampshire District Council</t>
  </si>
  <si>
    <t>East Hertfordshire District Council</t>
  </si>
  <si>
    <t>East Lancashire Hospitals NFT</t>
  </si>
  <si>
    <t>East Lindsey District Council</t>
  </si>
  <si>
    <t>East London NHS Foundation Trust</t>
  </si>
  <si>
    <t>East London Waste Authority</t>
  </si>
  <si>
    <t>East Lothian Council</t>
  </si>
  <si>
    <t>East Midlands Ambulance Service NHS Trust</t>
  </si>
  <si>
    <t>East Northamptonshire District Council</t>
  </si>
  <si>
    <t>East of England Ambulance Service NHS Trust</t>
  </si>
  <si>
    <t>East Renfrewshire Council</t>
  </si>
  <si>
    <t>East Riding of Yorkshire Council</t>
  </si>
  <si>
    <t>East Staffordshire Borough Council</t>
  </si>
  <si>
    <t>East Sussex County Council</t>
  </si>
  <si>
    <t>East Sussex Hospitals NFT</t>
  </si>
  <si>
    <t>Eastbourne Borough Council</t>
  </si>
  <si>
    <t>Eastleigh Borough Council</t>
  </si>
  <si>
    <t>Economic and Social Research Council</t>
  </si>
  <si>
    <t>Eden District Council</t>
  </si>
  <si>
    <t>Edinburgh City Council</t>
  </si>
  <si>
    <t>Elmbridge Borough Council</t>
  </si>
  <si>
    <t>Enfield London Borough Council</t>
  </si>
  <si>
    <t>Engineering Construction Industry Training Board</t>
  </si>
  <si>
    <t>Environment Agency</t>
  </si>
  <si>
    <t>Epping Forest District Council</t>
  </si>
  <si>
    <t>Epsom and Ewell Borough Council</t>
  </si>
  <si>
    <t>Epsom and St Helier University Hospitals NFT</t>
  </si>
  <si>
    <t>Equality Commission for Northern Ireland</t>
  </si>
  <si>
    <t>Erewash Borough Council</t>
  </si>
  <si>
    <t>Essex County Council</t>
  </si>
  <si>
    <t>Exchange Equalisation Account</t>
  </si>
  <si>
    <t>Exeter City Council</t>
  </si>
  <si>
    <t>Exmoor National Park Authority</t>
  </si>
  <si>
    <t>Export Credits Guarantee Department</t>
  </si>
  <si>
    <t>Falkirk Council</t>
  </si>
  <si>
    <t>Fareham Borough Council</t>
  </si>
  <si>
    <t>FCO Services</t>
  </si>
  <si>
    <t>Fenland District Council</t>
  </si>
  <si>
    <t>Fife Council</t>
  </si>
  <si>
    <t>Financial Conduct Authority</t>
  </si>
  <si>
    <t>Financial Ombudsman Services Limited</t>
  </si>
  <si>
    <t>Financial Reporting Council</t>
  </si>
  <si>
    <t>Fire Service College</t>
  </si>
  <si>
    <t>Fire Service Scotland</t>
  </si>
  <si>
    <t>Flintshire County Council</t>
  </si>
  <si>
    <t>Food &amp; Environment Research Agency</t>
  </si>
  <si>
    <t>Food Standards Agency</t>
  </si>
  <si>
    <t>Foreign and Commonwealth Office</t>
  </si>
  <si>
    <t>Forensic Science Service</t>
  </si>
  <si>
    <t>Forest Heath District Council</t>
  </si>
  <si>
    <t>Forest of Dean District Council</t>
  </si>
  <si>
    <t>Frimley Park Hospital NHS Foundation Trust</t>
  </si>
  <si>
    <t>Fylde Borough Council</t>
  </si>
  <si>
    <t>Gateshead Council</t>
  </si>
  <si>
    <t>Gateshead Health NHS Foundation Trust</t>
  </si>
  <si>
    <t>Gedling Borough Council</t>
  </si>
  <si>
    <t>Geffrye Museum</t>
  </si>
  <si>
    <t>General Lighthouse Fund</t>
  </si>
  <si>
    <t>George Eliot Hospital NFT</t>
  </si>
  <si>
    <t>Glasgow City Council</t>
  </si>
  <si>
    <t>Gloucester City Council</t>
  </si>
  <si>
    <t>Gloucestershire Care Services NHS Trust</t>
  </si>
  <si>
    <t>Gloucestershire County Council</t>
  </si>
  <si>
    <t>Gloucestershire Hospitals NHS Foundation Trust</t>
  </si>
  <si>
    <t>Gosport Borough Council</t>
  </si>
  <si>
    <t>Gravesham Borough Council</t>
  </si>
  <si>
    <t>Great Western Hospitals NHS Foundation Trust</t>
  </si>
  <si>
    <t>Great Yarmouth Borough Council</t>
  </si>
  <si>
    <t>Greater London Authority</t>
  </si>
  <si>
    <t>Greater Manchester Combined Authority</t>
  </si>
  <si>
    <t>Greater Manchester Waste Disposal Authority</t>
  </si>
  <si>
    <t>Greenwich London Borough Council</t>
  </si>
  <si>
    <t>Guaranteed Export Finance Corporation</t>
  </si>
  <si>
    <t>Guildford Borough Council</t>
  </si>
  <si>
    <t>Gwent Police and Crime Commissioner</t>
  </si>
  <si>
    <t>Gwynedd County Council</t>
  </si>
  <si>
    <t>Hackney London Borough Council</t>
  </si>
  <si>
    <t>Halton Borough Council</t>
  </si>
  <si>
    <t>Hambleton District Council</t>
  </si>
  <si>
    <t>Hammersmith and Fulham London Borough Council</t>
  </si>
  <si>
    <t>Hampshire County Council</t>
  </si>
  <si>
    <t>Harborough District Council</t>
  </si>
  <si>
    <t>Haringey London Borough Council</t>
  </si>
  <si>
    <t>Harlow District Council</t>
  </si>
  <si>
    <t>Harrogate and District NHS Foundation Trust</t>
  </si>
  <si>
    <t>Harrogate Borough Council</t>
  </si>
  <si>
    <t>Harrow London Borough Council</t>
  </si>
  <si>
    <t>Hart District Council</t>
  </si>
  <si>
    <t>Hartlepool Borough Council</t>
  </si>
  <si>
    <t>Hastings Borough Council</t>
  </si>
  <si>
    <t>Havant Borough Council</t>
  </si>
  <si>
    <t>Havering London Borough Council</t>
  </si>
  <si>
    <t>Health Education England</t>
  </si>
  <si>
    <t>Health Research Authority</t>
  </si>
  <si>
    <t>Heart of England NHS Foundation Trust</t>
  </si>
  <si>
    <t>Help to Buy (HMT) Limited</t>
  </si>
  <si>
    <t>Herefordshire Council</t>
  </si>
  <si>
    <t>Heritage Lottery Fund</t>
  </si>
  <si>
    <t>Hertfordshire Community NFT</t>
  </si>
  <si>
    <t>Hertfordshire County Council</t>
  </si>
  <si>
    <t>Hertfordshire Partnership NHS Foundation Trust</t>
  </si>
  <si>
    <t>Hertsmere Borough Council</t>
  </si>
  <si>
    <t>High Peak Borough Council</t>
  </si>
  <si>
    <t>Higher Education Funding Council for England</t>
  </si>
  <si>
    <t>Higher Education Funding Council for Wales</t>
  </si>
  <si>
    <t>Highland Council</t>
  </si>
  <si>
    <t>Hillingdon London Borough Council</t>
  </si>
  <si>
    <t>Hinchingbrooke Health Care NFT</t>
  </si>
  <si>
    <t>Hinckley and Bosworth Borough Council</t>
  </si>
  <si>
    <t>HM Treasury</t>
  </si>
  <si>
    <t>Home Office</t>
  </si>
  <si>
    <t>Horserace Betting Levy Board</t>
  </si>
  <si>
    <t>Horsham District Council</t>
  </si>
  <si>
    <t>Hounslow London Borough Council</t>
  </si>
  <si>
    <t>Hull and East Yorkshire Hospitals NFT</t>
  </si>
  <si>
    <t>Human Fertilisation and Embryology Authority</t>
  </si>
  <si>
    <t>Human Tissue Authority</t>
  </si>
  <si>
    <t>Humber NHS Foundation Trust</t>
  </si>
  <si>
    <t>Huntingdonshire District Council</t>
  </si>
  <si>
    <t>Hyndburn Borough Council</t>
  </si>
  <si>
    <t>Hywel Dda Health Board</t>
  </si>
  <si>
    <t>Imperial College Healthcare NFT</t>
  </si>
  <si>
    <t>Imperial War Museum</t>
  </si>
  <si>
    <t>Independent Police Complaints Commission</t>
  </si>
  <si>
    <t>Infrastructure Finance Unit Limited</t>
  </si>
  <si>
    <t>Innovate UK</t>
  </si>
  <si>
    <t>Inverclyde Council</t>
  </si>
  <si>
    <t>Ipswich Borough Council</t>
  </si>
  <si>
    <t>Ipswich Hospital NFT</t>
  </si>
  <si>
    <t>Isle of Anglesey County Council</t>
  </si>
  <si>
    <t>Isle of Wight Council</t>
  </si>
  <si>
    <t>Isle of Wight NHS Trust</t>
  </si>
  <si>
    <t>Isles of Scilly (Council of the)</t>
  </si>
  <si>
    <t>Islington London Borough Council</t>
  </si>
  <si>
    <t>Joint Nature Conservation Committee</t>
  </si>
  <si>
    <t>Kensington and Chelsea Council (Royal Borough of)</t>
  </si>
  <si>
    <t>Kent County Council</t>
  </si>
  <si>
    <t>Kettering Borough Council</t>
  </si>
  <si>
    <t>Kings Lynn and West Norfolk Borough Council</t>
  </si>
  <si>
    <t>Kingston Hospital NHSFT</t>
  </si>
  <si>
    <t>Kingston upon Hull City Council</t>
  </si>
  <si>
    <t>Kingston upon Thames Council (Royal Borough of)</t>
  </si>
  <si>
    <t>Kirklees Metropolitan Council</t>
  </si>
  <si>
    <t>Knowsley Metropolitan Borough Council</t>
  </si>
  <si>
    <t>Lake District National Park Authority</t>
  </si>
  <si>
    <t>Lambeth London Borough Council</t>
  </si>
  <si>
    <t>Lancashire Care NHS Foundation Trust</t>
  </si>
  <si>
    <t>Lancashire County Council</t>
  </si>
  <si>
    <t>Lancaster City Council</t>
  </si>
  <si>
    <t>Land Registry</t>
  </si>
  <si>
    <t>Lee Valley Regional Park Authority</t>
  </si>
  <si>
    <t>Leeds City Council</t>
  </si>
  <si>
    <t>Leeds Partnerships NHS Foundation Trust</t>
  </si>
  <si>
    <t>Leeds Teaching Hospitals NFT</t>
  </si>
  <si>
    <t>Leicester City Council</t>
  </si>
  <si>
    <t>Leicestershire County Council</t>
  </si>
  <si>
    <t>Leicestershire Partnership NFT</t>
  </si>
  <si>
    <t>Lewes District Council</t>
  </si>
  <si>
    <t>Lewisham &amp; Greenwich NHS Trust</t>
  </si>
  <si>
    <t>Lewisham London Borough Council</t>
  </si>
  <si>
    <t>Lichfield District Council</t>
  </si>
  <si>
    <t>Lincoln City Council</t>
  </si>
  <si>
    <t>Lincolnshire County Council</t>
  </si>
  <si>
    <t>Lincolnshire Partnership NHS Foundation Trust</t>
  </si>
  <si>
    <t>Liverpool City Council</t>
  </si>
  <si>
    <t>Liverpool Community Healthcare NFT</t>
  </si>
  <si>
    <t>LLW Repository Limited</t>
  </si>
  <si>
    <t>Local Government Boundary Commission for Wales</t>
  </si>
  <si>
    <t>London Ambulance Service NFT</t>
  </si>
  <si>
    <t>London Fire and Emergency Planning Authority</t>
  </si>
  <si>
    <t>London Legacy Development Corporation</t>
  </si>
  <si>
    <t>Luton and Dunstable Hospital NHS Foundation Trust</t>
  </si>
  <si>
    <t>Luton Borough Council</t>
  </si>
  <si>
    <t>Magnox Limited</t>
  </si>
  <si>
    <t>Maidstone and Tunbridge Wells NFT</t>
  </si>
  <si>
    <t>Maidstone Borough Council</t>
  </si>
  <si>
    <t>Maldon District Council</t>
  </si>
  <si>
    <t>Malvern Hills District Council</t>
  </si>
  <si>
    <t>Manchester City Council</t>
  </si>
  <si>
    <t>Manchester Mental Health and Social Care NFT</t>
  </si>
  <si>
    <t>Mansfield District Council</t>
  </si>
  <si>
    <t>Marine Management Organisation</t>
  </si>
  <si>
    <t>Medical Research Council</t>
  </si>
  <si>
    <t>Melton Borough Council</t>
  </si>
  <si>
    <t>Mendip District Council</t>
  </si>
  <si>
    <t>Merseyside Waste Disposal Authority</t>
  </si>
  <si>
    <t>Merthyr Tydfil County Borough Council</t>
  </si>
  <si>
    <t>Merton Borough Council</t>
  </si>
  <si>
    <t>Meteorological Office</t>
  </si>
  <si>
    <t>Mid and West Wales Fire Authority</t>
  </si>
  <si>
    <t>Mid Devon District Council</t>
  </si>
  <si>
    <t>Mid Essex Hospital Services NFT</t>
  </si>
  <si>
    <t>Mid Staffordshire NHS Foundation Trust</t>
  </si>
  <si>
    <t>Mid Suffolk District Council</t>
  </si>
  <si>
    <t>Mid Sussex District Council</t>
  </si>
  <si>
    <t>Mid Yorkshire Hospitals NFT</t>
  </si>
  <si>
    <t>Middlesbrough Council</t>
  </si>
  <si>
    <t>Midlothian Council</t>
  </si>
  <si>
    <t>Milton Keynes Council</t>
  </si>
  <si>
    <t>Milton Keynes Hospital NHS Foundation Trust</t>
  </si>
  <si>
    <t>Ministry of Defence</t>
  </si>
  <si>
    <t>Ministry of Justice</t>
  </si>
  <si>
    <t>Ministry of Justice: Judicial Pensions Scheme</t>
  </si>
  <si>
    <t>Mole Valley District Council</t>
  </si>
  <si>
    <t>Money Advice Service</t>
  </si>
  <si>
    <t>Monmouthshire County Council</t>
  </si>
  <si>
    <t>Moorfields Eye Hospital NHSFT</t>
  </si>
  <si>
    <t>Moray Council</t>
  </si>
  <si>
    <t>Museum of London</t>
  </si>
  <si>
    <t>National Army Museum</t>
  </si>
  <si>
    <t>National Crime Agency</t>
  </si>
  <si>
    <t>National Forest Company</t>
  </si>
  <si>
    <t>National Galleries of Scotland</t>
  </si>
  <si>
    <t>National Gallery</t>
  </si>
  <si>
    <t>National Health Service Pension Scheme</t>
  </si>
  <si>
    <t>National Heritage Memorial Fund</t>
  </si>
  <si>
    <t>National Insurance Fund</t>
  </si>
  <si>
    <t>National Library of Scotland</t>
  </si>
  <si>
    <t>National Library of Wales</t>
  </si>
  <si>
    <t>National Loans Fund</t>
  </si>
  <si>
    <t>National Maritime Museum</t>
  </si>
  <si>
    <t>National Museums and Galleries of Wales</t>
  </si>
  <si>
    <t>National Museums of Scotland</t>
  </si>
  <si>
    <t>National Nuclear Laboratory Ltd</t>
  </si>
  <si>
    <t>National Portrait Gallery</t>
  </si>
  <si>
    <t>National Records of Scotland</t>
  </si>
  <si>
    <t>National Savings and Investments</t>
  </si>
  <si>
    <t>Natural England</t>
  </si>
  <si>
    <t>Natural Environment Research Council</t>
  </si>
  <si>
    <t>Natural History Museum</t>
  </si>
  <si>
    <t>Natural Resources Wales</t>
  </si>
  <si>
    <t>Navy, Army and Air Force Institute</t>
  </si>
  <si>
    <t>Neath Port Talbot County Borough Council</t>
  </si>
  <si>
    <t>New Forest District Council</t>
  </si>
  <si>
    <t>New Forest National Park Authority</t>
  </si>
  <si>
    <t>Newark and Sherwood District Council</t>
  </si>
  <si>
    <t>Newcastle upon Tyne City Council</t>
  </si>
  <si>
    <t>Newcastle-under-Lyme Borough Council</t>
  </si>
  <si>
    <t>Newham London Borough Council</t>
  </si>
  <si>
    <t>Newport City Council</t>
  </si>
  <si>
    <t>Nexus (Tyne &amp; Wear Passenger Transport Executive)</t>
  </si>
  <si>
    <t>NHS Blood and Transplant</t>
  </si>
  <si>
    <t>NHS Business Services Authority</t>
  </si>
  <si>
    <t>NHS England</t>
  </si>
  <si>
    <t>NHS Professionals</t>
  </si>
  <si>
    <t>NHS Property Services Ltd</t>
  </si>
  <si>
    <t>Norfolk Community Health and Care NFT</t>
  </si>
  <si>
    <t>Norfolk County Council</t>
  </si>
  <si>
    <t>North Ayrshire Council</t>
  </si>
  <si>
    <t>North Bristol NFT</t>
  </si>
  <si>
    <t>North Cumbria Acute Hospitals NFT</t>
  </si>
  <si>
    <t>North Devon District Council</t>
  </si>
  <si>
    <t>North Dorset District Council</t>
  </si>
  <si>
    <t>North East Derbyshire District Council</t>
  </si>
  <si>
    <t>North East Lincolnshire Council</t>
  </si>
  <si>
    <t>North East London NHS Foundation Trust</t>
  </si>
  <si>
    <t>North Essex Partnership NHS Foundation Trust</t>
  </si>
  <si>
    <t>North Kesteven District Council</t>
  </si>
  <si>
    <t>North Lanarkshire Council</t>
  </si>
  <si>
    <t>North Lincolnshire Council</t>
  </si>
  <si>
    <t>North London Waste Authority</t>
  </si>
  <si>
    <t>North Middlesex University Hospital NFT</t>
  </si>
  <si>
    <t>North Norfolk District Council</t>
  </si>
  <si>
    <t>North Somerset Council</t>
  </si>
  <si>
    <t>North Staffordshire Combined Healthcare NFT</t>
  </si>
  <si>
    <t>North Tyneside Metropolitan Borough Council</t>
  </si>
  <si>
    <t>North Wales Fire Authority</t>
  </si>
  <si>
    <t>North Wales Police and Crime Commissioner</t>
  </si>
  <si>
    <t>North Warwickshire Borough Council</t>
  </si>
  <si>
    <t>North West Ambulance Service NHS Trust</t>
  </si>
  <si>
    <t>North West Leicestershire District Council</t>
  </si>
  <si>
    <t>North York Moors National Park Authority</t>
  </si>
  <si>
    <t>North Yorkshire County Council</t>
  </si>
  <si>
    <t>Northampton Borough Council</t>
  </si>
  <si>
    <t>Northampton General Hospital NFT</t>
  </si>
  <si>
    <t>Northamptonshire County Council</t>
  </si>
  <si>
    <t>Northamptonshire Healthcare NHS Foundation Trust</t>
  </si>
  <si>
    <t>Northern Devon Healthcare NFT</t>
  </si>
  <si>
    <t>Northern Ireland Blood Transfusion Service</t>
  </si>
  <si>
    <t>Northern Ireland Community Relations Council</t>
  </si>
  <si>
    <t>Northern Ireland Consolidated Fund</t>
  </si>
  <si>
    <t>Northern Ireland Council for Integrated Education</t>
  </si>
  <si>
    <t>Northern Ireland Fire and Rescue Service</t>
  </si>
  <si>
    <t>Northern Ireland Fishery Harbour Authority</t>
  </si>
  <si>
    <t>Northern Ireland Housing Executive</t>
  </si>
  <si>
    <t>Northern Ireland Library Authority</t>
  </si>
  <si>
    <t>Northern Ireland National Insurance Fund</t>
  </si>
  <si>
    <t>Northern Ireland Office</t>
  </si>
  <si>
    <t>Northern Ireland Policing Board</t>
  </si>
  <si>
    <t>Northern Ireland Screen Commission</t>
  </si>
  <si>
    <t>Northern Ireland Tourist Board</t>
  </si>
  <si>
    <t>Northern Ireland Transport Holding Company</t>
  </si>
  <si>
    <t>Northern Ireland Water Ltd</t>
  </si>
  <si>
    <t>Northumberland National Park Authority</t>
  </si>
  <si>
    <t>Northumberland Unitary Authority</t>
  </si>
  <si>
    <t>Northumbria Healthcare NHS Foundation Trust</t>
  </si>
  <si>
    <t>Norwich City Council</t>
  </si>
  <si>
    <t>Nottingham City Council</t>
  </si>
  <si>
    <t>Nottingham University Hospitals NHS Trust</t>
  </si>
  <si>
    <t>Nottinghamshire County Council</t>
  </si>
  <si>
    <t>Nuclear Decommissioning Authority</t>
  </si>
  <si>
    <t>Nuclear Liabilities Fund</t>
  </si>
  <si>
    <t>Nuneaton and Bedworth Borough Council</t>
  </si>
  <si>
    <t>Oadby and Wigston Borough Council</t>
  </si>
  <si>
    <t>Office for Budget Responsibility</t>
  </si>
  <si>
    <t>Office of Fair Trading</t>
  </si>
  <si>
    <t>Office of Rail Regulation</t>
  </si>
  <si>
    <t>Older People's Commissioner for Wales</t>
  </si>
  <si>
    <t>Oldham Metropolitan Borough Council</t>
  </si>
  <si>
    <t>Ordnance Survey</t>
  </si>
  <si>
    <t>Orkney Islands Council</t>
  </si>
  <si>
    <t>Oxford City Council</t>
  </si>
  <si>
    <t>Oxfordshire County Council</t>
  </si>
  <si>
    <t>Oxleas NHS Foundation Trust</t>
  </si>
  <si>
    <t>Papworth Hospital NHSFT</t>
  </si>
  <si>
    <t>Peak District National Park Authority</t>
  </si>
  <si>
    <t>Pembrokeshire Coast National Park Authority</t>
  </si>
  <si>
    <t>Pembrokeshire County Council</t>
  </si>
  <si>
    <t>Pendle Borough Council</t>
  </si>
  <si>
    <t>Pennine Acute Hospitals NFT</t>
  </si>
  <si>
    <t>Pennine Care NHS Foundation Trust</t>
  </si>
  <si>
    <t>Pension Protection Fund (PPF)</t>
  </si>
  <si>
    <t>Perth and Kinross Council</t>
  </si>
  <si>
    <t>Peterborough and Stamford Hospitals NHSFT</t>
  </si>
  <si>
    <t>Peterborough City Council</t>
  </si>
  <si>
    <t>Plymouth City Council</t>
  </si>
  <si>
    <t>Plymouth Hospitals NFT</t>
  </si>
  <si>
    <t>Police Ombudsman for Northern Ireland</t>
  </si>
  <si>
    <t>Police Service Scotland</t>
  </si>
  <si>
    <t>Poole (Borough of)</t>
  </si>
  <si>
    <t>Poole Hospital NHS Foundation Trust</t>
  </si>
  <si>
    <t>Portsmouth City Council</t>
  </si>
  <si>
    <t>Portsmouth Hospitals NFT</t>
  </si>
  <si>
    <t>Post Office Limited</t>
  </si>
  <si>
    <t>Powys County Council</t>
  </si>
  <si>
    <t>Powys Local Health Board</t>
  </si>
  <si>
    <t>Preston City Council</t>
  </si>
  <si>
    <t>Public Health England</t>
  </si>
  <si>
    <t>Public Health Wales NHS Trust</t>
  </si>
  <si>
    <t>Public Prosecution Service - Northern Ireland</t>
  </si>
  <si>
    <t>Public Works Loans Board</t>
  </si>
  <si>
    <t>Purbeck District Council</t>
  </si>
  <si>
    <t>Queen Elizabeth II Conference Centre</t>
  </si>
  <si>
    <t>Reading Borough Council</t>
  </si>
  <si>
    <t>Redbridge London Borough Council</t>
  </si>
  <si>
    <t>Redcar and Cleveland Borough Council</t>
  </si>
  <si>
    <t>Redditch Borough Council</t>
  </si>
  <si>
    <t>Registers of Scotland</t>
  </si>
  <si>
    <t>Reigate and Banstead Borough Council</t>
  </si>
  <si>
    <t>Renfrewshire Council</t>
  </si>
  <si>
    <t>Research Councils Pension Scheme</t>
  </si>
  <si>
    <t>Research Site Restoration Limited</t>
  </si>
  <si>
    <t>Rhondda Cynon Taff County Borough Council</t>
  </si>
  <si>
    <t>Ribble Valley Borough Council</t>
  </si>
  <si>
    <t>Richmond upon Thames Borough Council</t>
  </si>
  <si>
    <t>Richmondshire District Council</t>
  </si>
  <si>
    <t>Rochdale Borough Council</t>
  </si>
  <si>
    <t>Rochford District Council</t>
  </si>
  <si>
    <t>Rossendale Borough Council</t>
  </si>
  <si>
    <t>Rother District Council</t>
  </si>
  <si>
    <t>Rotherham Borough Council</t>
  </si>
  <si>
    <t>Royal Air Force Museum</t>
  </si>
  <si>
    <t>Royal Berkshire NHS Foundation Trust</t>
  </si>
  <si>
    <t>Royal Bolton Hospital NHS Foundation Trust</t>
  </si>
  <si>
    <t>Royal Brompton and Harefield NHS Foundation Trust</t>
  </si>
  <si>
    <t>Royal Cornwall Hospitals NFT</t>
  </si>
  <si>
    <t>Royal Devon &amp; Exeter NHSFT</t>
  </si>
  <si>
    <t>Royal Free London NHSFT</t>
  </si>
  <si>
    <t>Royal Hospital Chelsea</t>
  </si>
  <si>
    <t>Royal Household</t>
  </si>
  <si>
    <t>Royal Liverpool and Broadgreen Universit NFT</t>
  </si>
  <si>
    <t>Royal Mail Pension Scheme</t>
  </si>
  <si>
    <t>Royal Mint</t>
  </si>
  <si>
    <t>Royal National Orthopaedic Hospital NFT</t>
  </si>
  <si>
    <t>Rugby Borough Council</t>
  </si>
  <si>
    <t>Runnymede Borough Council</t>
  </si>
  <si>
    <t>Rural Payments Agency</t>
  </si>
  <si>
    <t>Rushcliffe Borough Council</t>
  </si>
  <si>
    <t>Rushmoor Borough Council</t>
  </si>
  <si>
    <t>Rutland County Council</t>
  </si>
  <si>
    <t>Ryedale District Council</t>
  </si>
  <si>
    <t>Salford City Council</t>
  </si>
  <si>
    <t>Salford Royal NHS Foundation Trust</t>
  </si>
  <si>
    <t>Salisbury NHS Foundation Trust</t>
  </si>
  <si>
    <t>Sandwell and West Birmingham Hospitals NFT</t>
  </si>
  <si>
    <t>Sandwell Metropolitan Borough Council</t>
  </si>
  <si>
    <t>Scarborough Borough Council</t>
  </si>
  <si>
    <t>Science and Technology Facilities Council</t>
  </si>
  <si>
    <t>Science Museum Group</t>
  </si>
  <si>
    <t>Scottish Borders Council</t>
  </si>
  <si>
    <t>Scottish Consolidated Fund</t>
  </si>
  <si>
    <t>Scottish Court Service</t>
  </si>
  <si>
    <t>Scottish Enterprise</t>
  </si>
  <si>
    <t>Scottish Environment Protection Agency</t>
  </si>
  <si>
    <t>Scottish Government</t>
  </si>
  <si>
    <t>Scottish Legal Aid Board</t>
  </si>
  <si>
    <t>Scottish Natural Heritage</t>
  </si>
  <si>
    <t>Scottish Police Services Authority</t>
  </si>
  <si>
    <t>Scottish Qualifications Authority</t>
  </si>
  <si>
    <t>Scottish Teachers Pension Scheme</t>
  </si>
  <si>
    <t>Scottish Water</t>
  </si>
  <si>
    <t>Sea Fish Industry Authority</t>
  </si>
  <si>
    <t>Security and Intelligence Agencies</t>
  </si>
  <si>
    <t>Security Industry Authority</t>
  </si>
  <si>
    <t>Sedgemoor District Council</t>
  </si>
  <si>
    <t>Sefton Metropolitan Borough Council</t>
  </si>
  <si>
    <t>Selby District Council</t>
  </si>
  <si>
    <t>Sellafield Limited</t>
  </si>
  <si>
    <t>Serious Fraud Office</t>
  </si>
  <si>
    <t>Sevenoaks District Council</t>
  </si>
  <si>
    <t>Sheffield City Council</t>
  </si>
  <si>
    <t>Sheffield Teaching Hospitals NHSFT</t>
  </si>
  <si>
    <t>Shepway District Council</t>
  </si>
  <si>
    <t>Sherwood Forest Hospitals NHS Foundation Trust</t>
  </si>
  <si>
    <t>Shetland Charitable Trust</t>
  </si>
  <si>
    <t>Shetland Islands Council</t>
  </si>
  <si>
    <t>Shrewsbury and Telford Hospitals NFT</t>
  </si>
  <si>
    <t>Shropshire Community NHS Trust</t>
  </si>
  <si>
    <t>Shropshire Unitary Authority</t>
  </si>
  <si>
    <t>Skills Development Scotland</t>
  </si>
  <si>
    <t>Slough Borough Council</t>
  </si>
  <si>
    <t>Snowdonia National Park Authority</t>
  </si>
  <si>
    <t>Solihull Metropolitan Borough Council</t>
  </si>
  <si>
    <t>Somerset County Council</t>
  </si>
  <si>
    <t>Somerset Partnership NHS Foundation Trust</t>
  </si>
  <si>
    <t>South Ayrshire Council</t>
  </si>
  <si>
    <t>South Bucks District Council</t>
  </si>
  <si>
    <t>South Cambridgeshire District Council</t>
  </si>
  <si>
    <t>South Derbyshire District Council</t>
  </si>
  <si>
    <t>South Devon Healthcare NHS Foundation Trust</t>
  </si>
  <si>
    <t>South Gloucestershire Council</t>
  </si>
  <si>
    <t>South Hams District Council</t>
  </si>
  <si>
    <t>South Holland District Council</t>
  </si>
  <si>
    <t>South Kesteven District Council</t>
  </si>
  <si>
    <t>South Lakeland District Council</t>
  </si>
  <si>
    <t>South Lanarkshire Council</t>
  </si>
  <si>
    <t>South London and Maudsley NHS Foundation Trust</t>
  </si>
  <si>
    <t>South Norfolk District Council</t>
  </si>
  <si>
    <t>South Northamptonshire Council</t>
  </si>
  <si>
    <t>South Oxfordshire District Council</t>
  </si>
  <si>
    <t>South Ribble Borough Council</t>
  </si>
  <si>
    <t>South Somerset District Council</t>
  </si>
  <si>
    <t>South Staffordshire District Council</t>
  </si>
  <si>
    <t>South Tyneside Council</t>
  </si>
  <si>
    <t>South Tyneside NHS Foundation Trust</t>
  </si>
  <si>
    <t>South Wales Fire Authority</t>
  </si>
  <si>
    <t>South Wales Police and Crime Commissioner</t>
  </si>
  <si>
    <t>South West London and St George's Mental NFT</t>
  </si>
  <si>
    <t>South Western Ambulance Service NHSFT</t>
  </si>
  <si>
    <t>Southampton City Council</t>
  </si>
  <si>
    <t>Southend University Hospital NHS Foundation Trust</t>
  </si>
  <si>
    <t>Southend-on-Sea Borough Council</t>
  </si>
  <si>
    <t>Southern Health NHS Foundation Trust</t>
  </si>
  <si>
    <t>Southport and Ormskirk Hospital NFT</t>
  </si>
  <si>
    <t>Southwark London Borough Council</t>
  </si>
  <si>
    <t>Spelthorne Borough Council</t>
  </si>
  <si>
    <t>Sport England Lottery</t>
  </si>
  <si>
    <t>Sports Council for Northern Ireland</t>
  </si>
  <si>
    <t>Sports Council for Wales</t>
  </si>
  <si>
    <t>Sports Council for Wales National Lottery</t>
  </si>
  <si>
    <t>St Albans City and District Council</t>
  </si>
  <si>
    <t>St Edmundsbury Borough Council</t>
  </si>
  <si>
    <t>St Helens and Knowsley Hospitals NFT</t>
  </si>
  <si>
    <t>St Helens Metropolitan Borough Council</t>
  </si>
  <si>
    <t>Stafford Borough Council</t>
  </si>
  <si>
    <t>Staffordshire County Council</t>
  </si>
  <si>
    <t>Staffordshire Moorlands District Council</t>
  </si>
  <si>
    <t>Stevenage Borough Council</t>
  </si>
  <si>
    <t>Stirling Council</t>
  </si>
  <si>
    <t>Stockport Metropolitan Borough Council</t>
  </si>
  <si>
    <t>Stockport NHSFT</t>
  </si>
  <si>
    <t>Stockton-on-Tees Borough Council</t>
  </si>
  <si>
    <t>Stratford-on-Avon District Council</t>
  </si>
  <si>
    <t>Strathclyde Partnership for Transport</t>
  </si>
  <si>
    <t>Stroud District Council</t>
  </si>
  <si>
    <t>Suffolk Coastal District Council</t>
  </si>
  <si>
    <t>Suffolk County Council</t>
  </si>
  <si>
    <t>Sunderland City Metropolitan Borough Council</t>
  </si>
  <si>
    <t>Surrey And Sussex Healthcare NFT</t>
  </si>
  <si>
    <t>Surrey County Council</t>
  </si>
  <si>
    <t>Surrey Heath Borough Council</t>
  </si>
  <si>
    <t>Sussex Partnership NHS Foundation Trust</t>
  </si>
  <si>
    <t>Sutton London Borough Council</t>
  </si>
  <si>
    <t>Swale Borough Council</t>
  </si>
  <si>
    <t>Swansea City and County Council</t>
  </si>
  <si>
    <t>Tameside Hospital NHS Foundation Trust</t>
  </si>
  <si>
    <t>Tameside Metropolitan Borough Council</t>
  </si>
  <si>
    <t>Tamworth Borough Council</t>
  </si>
  <si>
    <t>Tandridge District Council</t>
  </si>
  <si>
    <t>Tate Gallery</t>
  </si>
  <si>
    <t>Taunton Deane Borough Council</t>
  </si>
  <si>
    <t>Tavistock and Portman NHS Foundation Trust</t>
  </si>
  <si>
    <t>Tay Road Bridge Joint Board</t>
  </si>
  <si>
    <t>Teachers' Pension Scheme (England &amp; Wales)</t>
  </si>
  <si>
    <t>Tees Esk and Wear Valleys NHS Foundation Trust</t>
  </si>
  <si>
    <t>Teignbridge District Council</t>
  </si>
  <si>
    <t>Telford and Wrekin (Borough of)</t>
  </si>
  <si>
    <t>Tendring District Council</t>
  </si>
  <si>
    <t>Test Valley Borough Council</t>
  </si>
  <si>
    <t>Tewkesbury Borough Council</t>
  </si>
  <si>
    <t>Thanet District Council</t>
  </si>
  <si>
    <t>The Christie NHS Foundation Trust</t>
  </si>
  <si>
    <t>The Health and Social Care Information Centre</t>
  </si>
  <si>
    <t>The Hillingdon Hospitals NHS Foundation Trust</t>
  </si>
  <si>
    <t>The Housing Ombudsman</t>
  </si>
  <si>
    <t>The Independent Commission for Aid Impact</t>
  </si>
  <si>
    <t>The Leeds Community NHS Trust</t>
  </si>
  <si>
    <t>The National Archives</t>
  </si>
  <si>
    <t>The NESTA Trust</t>
  </si>
  <si>
    <t>The Rotherham NHS Foundation Trust</t>
  </si>
  <si>
    <t>The Royal Marsden NHSFT</t>
  </si>
  <si>
    <t>The Solent NHS Trust</t>
  </si>
  <si>
    <t>The Walton Centre NHS Foundation Trust</t>
  </si>
  <si>
    <t>Three Rivers District Council</t>
  </si>
  <si>
    <t>Tonbridge and Malling Borough Council</t>
  </si>
  <si>
    <t>Torbay Council</t>
  </si>
  <si>
    <t>Torfaen County Borough Council</t>
  </si>
  <si>
    <t>Torridge District Council</t>
  </si>
  <si>
    <t>Tower Hamlets London Borough Council</t>
  </si>
  <si>
    <t>Trafford Metropolitan Borough Council</t>
  </si>
  <si>
    <t>Transport for London</t>
  </si>
  <si>
    <t>Tunbridge Wells Borough Council</t>
  </si>
  <si>
    <t>UK Debt Management Office</t>
  </si>
  <si>
    <t>UK Financial Investments Limited</t>
  </si>
  <si>
    <t>UK Green Investment Bank plc</t>
  </si>
  <si>
    <t>UK Hydrographic Office</t>
  </si>
  <si>
    <t>UK SBS</t>
  </si>
  <si>
    <t>UKAR Asset Resolution Limited</t>
  </si>
  <si>
    <t>United Kingdom Atomic Energy Authority</t>
  </si>
  <si>
    <t>United Lincolnshire Hospitals NFT</t>
  </si>
  <si>
    <t>University Hospital Birmingham NHSFT</t>
  </si>
  <si>
    <t>University Hospital of North Staffordshi NFT</t>
  </si>
  <si>
    <t>University Hospitals Bristol NHS Foundation Trust</t>
  </si>
  <si>
    <t>University Hospitals Coventry and Warwic NFT</t>
  </si>
  <si>
    <t>University Hospitals of Leicester NFT</t>
  </si>
  <si>
    <t>Uttlesford District Council</t>
  </si>
  <si>
    <t>Vale of Glamorgan County Council</t>
  </si>
  <si>
    <t>Vale of White Horse District Council</t>
  </si>
  <si>
    <t>Valuation Tribunal For England</t>
  </si>
  <si>
    <t>Vehicle and Operator Services Agency</t>
  </si>
  <si>
    <t>Velindre</t>
  </si>
  <si>
    <t>Veterinary Medicines Directorate</t>
  </si>
  <si>
    <t>Victoria and Albert Museum</t>
  </si>
  <si>
    <t>Wakefield City Council</t>
  </si>
  <si>
    <t>Wales Office</t>
  </si>
  <si>
    <t>Wallace Collection</t>
  </si>
  <si>
    <t>Walsall Hospitals NFT</t>
  </si>
  <si>
    <t>Walsall Metropolitan Borough Council</t>
  </si>
  <si>
    <t>Waltham Forest London Borough Council</t>
  </si>
  <si>
    <t>Wandsworth London Borough Council</t>
  </si>
  <si>
    <t>Warrington Borough Council</t>
  </si>
  <si>
    <t>Warwick District Council</t>
  </si>
  <si>
    <t>Warwickshire County Council</t>
  </si>
  <si>
    <t>Water Services Regulation Authority</t>
  </si>
  <si>
    <t>Watford Borough Council</t>
  </si>
  <si>
    <t>Waveney District Council</t>
  </si>
  <si>
    <t>Waverley Borough Council</t>
  </si>
  <si>
    <t>Wealden District Council</t>
  </si>
  <si>
    <t>Wellingborough Borough Council</t>
  </si>
  <si>
    <t>Welsh Ambulance Services</t>
  </si>
  <si>
    <t>Welsh Assembly Government</t>
  </si>
  <si>
    <t>Welsh Consolidated Fund</t>
  </si>
  <si>
    <t>Welsh Language Commissioner</t>
  </si>
  <si>
    <t>Welwyn Hatfield District Council</t>
  </si>
  <si>
    <t>West Berkshire Council</t>
  </si>
  <si>
    <t>West Devon Borough Council</t>
  </si>
  <si>
    <t>West Dorset District Council</t>
  </si>
  <si>
    <t>West Dunbartonshire Council</t>
  </si>
  <si>
    <t>West Hertfordshire Hospitals NFT</t>
  </si>
  <si>
    <t>West Lancashire District Council</t>
  </si>
  <si>
    <t>West Lindsey District Council</t>
  </si>
  <si>
    <t>West London Mental Health NFT</t>
  </si>
  <si>
    <t>West London Waste Authority</t>
  </si>
  <si>
    <t>West Lothian Council</t>
  </si>
  <si>
    <t>West Midlands Ambulance Service NHSFT</t>
  </si>
  <si>
    <t>West Oxfordshire District Council</t>
  </si>
  <si>
    <t>West Somerset District Council</t>
  </si>
  <si>
    <t>West Suffolk NHS Foundation Trust</t>
  </si>
  <si>
    <t>West Sussex County Council</t>
  </si>
  <si>
    <t>Western Riverside Waste Authority</t>
  </si>
  <si>
    <t>Western Sussex Hospitals NHSFT</t>
  </si>
  <si>
    <t>Westminster City Council</t>
  </si>
  <si>
    <t>Weston Area Health NFT</t>
  </si>
  <si>
    <t>Weymouth and Portland Borough Council</t>
  </si>
  <si>
    <t>Wigan Metropolitan Borough Council</t>
  </si>
  <si>
    <t>Wiltshire Unitary Authority</t>
  </si>
  <si>
    <t>Winchester City Council</t>
  </si>
  <si>
    <t>Windsor and Maidenhead (Royal Borough of)</t>
  </si>
  <si>
    <t>Wirral Metropolitan Borough Council</t>
  </si>
  <si>
    <t>Woking Borough Council</t>
  </si>
  <si>
    <t>Wokingham Council</t>
  </si>
  <si>
    <t>Wolverhampton City Council</t>
  </si>
  <si>
    <t>Worcester City Council</t>
  </si>
  <si>
    <t>Worcestershire Acute Hospitals NFT</t>
  </si>
  <si>
    <t>Worcestershire County Council</t>
  </si>
  <si>
    <t>Worthing Borough Council</t>
  </si>
  <si>
    <t>Wrexham County Borough Council</t>
  </si>
  <si>
    <t>Wychavon District Council</t>
  </si>
  <si>
    <t>Wycombe District Council</t>
  </si>
  <si>
    <t>Wyre Borough Council</t>
  </si>
  <si>
    <t>Wyre Forest District Council</t>
  </si>
  <si>
    <t>Yeovil District Hospital NHS Foundation Trust</t>
  </si>
  <si>
    <t>York Hospitals NHS Foundation Trust</t>
  </si>
  <si>
    <t>Yorkshire Ambulance Service NHS Trust</t>
  </si>
  <si>
    <t>Yorkshire Dales National Park Authority</t>
  </si>
  <si>
    <t>Youth Council for Northern Ireland</t>
  </si>
  <si>
    <t>GLF004</t>
  </si>
  <si>
    <t>IUR210</t>
  </si>
  <si>
    <t>LTS075</t>
  </si>
  <si>
    <t>NEN003</t>
  </si>
  <si>
    <t>NHM048</t>
  </si>
  <si>
    <t>OBR087</t>
  </si>
  <si>
    <t>SEL048</t>
  </si>
  <si>
    <t>TGL048</t>
  </si>
  <si>
    <t>2016-17 WGA Agreement of Balances and Transactions Form</t>
  </si>
  <si>
    <r>
      <t xml:space="preserve">The </t>
    </r>
    <r>
      <rPr>
        <u val="single"/>
        <sz val="12"/>
        <rFont val="Arial"/>
        <family val="2"/>
      </rPr>
      <t>deadline</t>
    </r>
    <r>
      <rPr>
        <sz val="12"/>
        <rFont val="Arial"/>
        <family val="2"/>
      </rPr>
      <t xml:space="preserve"> for completion is </t>
    </r>
    <r>
      <rPr>
        <u val="single"/>
        <sz val="12"/>
        <rFont val="Arial"/>
        <family val="2"/>
      </rPr>
      <t>3oth June 2017</t>
    </r>
    <r>
      <rPr>
        <sz val="12"/>
        <rFont val="Arial"/>
        <family val="2"/>
      </rPr>
      <t>, but the process should be started as soon as possible.</t>
    </r>
  </si>
  <si>
    <r>
      <rPr>
        <u val="single"/>
        <sz val="12"/>
        <rFont val="Arial"/>
        <family val="2"/>
      </rPr>
      <t>Significant differences</t>
    </r>
    <r>
      <rPr>
        <sz val="12"/>
        <rFont val="Arial"/>
        <family val="2"/>
      </rPr>
      <t xml:space="preserve"> (above £200,000) must be investigated and a detailed explanation provided in the ‘Reconciliation’ tab and supporting papers attached with further details that may be relevant, such as extracts from the accounts and nominal amounts of contracts.  These will also need to be included in CG-02 'Notification of Completion of the WGA Agreement Process' due to be completed and submitted to Treasury by the </t>
    </r>
    <r>
      <rPr>
        <u val="single"/>
        <sz val="12"/>
        <rFont val="Arial"/>
        <family val="2"/>
      </rPr>
      <t>30th June 2017.</t>
    </r>
  </si>
  <si>
    <t>2016-17 WGA CPID LIST</t>
  </si>
  <si>
    <t>Academies</t>
  </si>
  <si>
    <t>Advisory Committee on Business Appointments</t>
  </si>
  <si>
    <t>Boundary Commission for England</t>
  </si>
  <si>
    <t>Boundary Commission for Wales</t>
  </si>
  <si>
    <t>Office of the Commissioner for Public Appointments</t>
  </si>
  <si>
    <t>Committee on Standards in Public Life</t>
  </si>
  <si>
    <t>House of Lords Appointments Commission</t>
  </si>
  <si>
    <t>Main Honours Advisory Committee</t>
  </si>
  <si>
    <t>Security Vetting Appeals Panel</t>
  </si>
  <si>
    <t>Senior Salaries Review Body</t>
  </si>
  <si>
    <t>The Registrar of Consultant Lobbyists</t>
  </si>
  <si>
    <t>Debt Management Account</t>
  </si>
  <si>
    <t>National Lottery UK Sports Council Lottery</t>
  </si>
  <si>
    <t>National Savings and Investments - Ordinary Deposit Account</t>
  </si>
  <si>
    <t>CMA Trust Statement</t>
  </si>
  <si>
    <t>HM Court Service fines and penalties trust statement</t>
  </si>
  <si>
    <t xml:space="preserve">OFGEM - Fossil Fuel Levy                          </t>
  </si>
  <si>
    <t>Government Actuary’s Department</t>
  </si>
  <si>
    <t>Government Legal Department</t>
  </si>
  <si>
    <t>NESTA</t>
  </si>
  <si>
    <t>Office of Gas and Electricity Markets (OFGEM)</t>
  </si>
  <si>
    <t>UK Statistics Authority (ONS)</t>
  </si>
  <si>
    <t>Office for Standard in Education children's Services and Skills (Ofsted)</t>
  </si>
  <si>
    <t>The UK Supreme Court</t>
  </si>
  <si>
    <t>Advisory Conciliation and Arbitration Service (ACAS)</t>
  </si>
  <si>
    <t>BIS (Postal Services Act 2011) Company Limited</t>
  </si>
  <si>
    <t>British Business Bank PlC</t>
  </si>
  <si>
    <t>British Hallmarking Council</t>
  </si>
  <si>
    <t>Capital for Enterprise Ltd</t>
  </si>
  <si>
    <t>Competition Appeal Tribunal</t>
  </si>
  <si>
    <t>Competition Service</t>
  </si>
  <si>
    <t>Copyright Tribunal</t>
  </si>
  <si>
    <t>Council for Science and Technology</t>
  </si>
  <si>
    <t>Department for Business, Energy and Industrial Strategy</t>
  </si>
  <si>
    <t>Diamond Light Source Ltd</t>
  </si>
  <si>
    <t>Industrial Development Advisory Board</t>
  </si>
  <si>
    <t>Insolvency Practitioners Tribunal</t>
  </si>
  <si>
    <t>Insolvency Service</t>
  </si>
  <si>
    <t>Low Pay Commission</t>
  </si>
  <si>
    <t>National Measurement Office, The</t>
  </si>
  <si>
    <t>Office for Fair Access</t>
  </si>
  <si>
    <t>Office of Manpower Economics</t>
  </si>
  <si>
    <t>Skills Funding Agency</t>
  </si>
  <si>
    <t>STFC Innovations Ltd</t>
  </si>
  <si>
    <t>UK Space Agency</t>
  </si>
  <si>
    <t>Biotechnology and Biological Sciences Research Council (BBSRC)</t>
  </si>
  <si>
    <t>Civil Nuclear Police Authority (CNPA)</t>
  </si>
  <si>
    <t>Committee on Climate Change (CCC)</t>
  </si>
  <si>
    <t>Committee on Radioactive Waste Management</t>
  </si>
  <si>
    <t>Fuel Poverty Advisory Group</t>
  </si>
  <si>
    <t>Nuclear Liabilities Financing Assurance Board</t>
  </si>
  <si>
    <t>EU Emissions Allowance Trust Statement</t>
  </si>
  <si>
    <t>United Kingdom Commission for Employment and Skills</t>
  </si>
  <si>
    <t>Commission for Local Administration in England</t>
  </si>
  <si>
    <t>AWM (Subsidiary) Ltd</t>
  </si>
  <si>
    <t>Building Regulations Advisory Committee</t>
  </si>
  <si>
    <t>Department for Communities and Local Government</t>
  </si>
  <si>
    <t>emEP Limited</t>
  </si>
  <si>
    <t>English Partnerships (LP) Limited</t>
  </si>
  <si>
    <t>Estuary Management Company Ltd</t>
  </si>
  <si>
    <t>NorwePP (NWDA Subsidiary) Limited</t>
  </si>
  <si>
    <t>ONE North East General Partner Limited</t>
  </si>
  <si>
    <t>Ebbsfleet Development Corporation</t>
  </si>
  <si>
    <t>EBF085</t>
  </si>
  <si>
    <t xml:space="preserve">NNDR Trust Statement                              </t>
  </si>
  <si>
    <t>Homes and Communities Agency</t>
  </si>
  <si>
    <t>The Leasehold Advisory Service</t>
  </si>
  <si>
    <t>LAS085</t>
  </si>
  <si>
    <t>Valuation Tribunal Service</t>
  </si>
  <si>
    <t>West Northamptonshire Development Corporation</t>
  </si>
  <si>
    <t>Arts Council of England</t>
  </si>
  <si>
    <t>BBC Free to View (Satellite) Ltd</t>
  </si>
  <si>
    <t>BBC Free to View Ltd</t>
  </si>
  <si>
    <t>BBC News Ltd</t>
  </si>
  <si>
    <t>BBC Property Development Ltd</t>
  </si>
  <si>
    <t>BBC Property Investment Ltd</t>
  </si>
  <si>
    <t>BBC Property Ltd</t>
  </si>
  <si>
    <t>BBC World Service</t>
  </si>
  <si>
    <t>British Broadcasting Corporation</t>
  </si>
  <si>
    <t>Broadcasters’ Audience Research Board Ltd</t>
  </si>
  <si>
    <t>Caversham Lakes Trust Limited</t>
  </si>
  <si>
    <t>Children in Need Ltd</t>
  </si>
  <si>
    <t>Digital UK Limited</t>
  </si>
  <si>
    <t>DSHS Ltd</t>
  </si>
  <si>
    <t>DTT Multiplex Operators Ltd</t>
  </si>
  <si>
    <t>Joint Industry Grading Scheme Ltd</t>
  </si>
  <si>
    <t>Media Applications Technologies Ltd</t>
  </si>
  <si>
    <t>Mortimer Productions Ltd</t>
  </si>
  <si>
    <t>The Commonwealth Broadcasting  Association</t>
  </si>
  <si>
    <t>British Broadcasting Corporation - Licence Fee</t>
  </si>
  <si>
    <t>British Museum Great Court Limited</t>
  </si>
  <si>
    <t>Artco Trading Ltd</t>
  </si>
  <si>
    <t>Churches Conservation Trust</t>
  </si>
  <si>
    <t>Dept. Culture Media and Sport</t>
  </si>
  <si>
    <t>English Institute of Sport</t>
  </si>
  <si>
    <t>Iveagh Bequest</t>
  </si>
  <si>
    <t>Reviewing Committee on the Export of Works of Art</t>
  </si>
  <si>
    <t>Sports Grounds Safety Authority</t>
  </si>
  <si>
    <t>Stratford Village Development (GP) Ltd</t>
  </si>
  <si>
    <t>The Dame Helen Gardner Bequest</t>
  </si>
  <si>
    <t>The Development Fund</t>
  </si>
  <si>
    <t>The Historic Buildings and Monuments Commission for England</t>
  </si>
  <si>
    <t>The Number 3 Trust Fund</t>
  </si>
  <si>
    <t>The Portrait Fund</t>
  </si>
  <si>
    <t>The Sports Council Trust Company</t>
  </si>
  <si>
    <t>Treasure Valuation Committee</t>
  </si>
  <si>
    <t>UK Anti-Doping</t>
  </si>
  <si>
    <t>Gambling Commission</t>
  </si>
  <si>
    <t>Geffrye Museum Trust Ltd</t>
  </si>
  <si>
    <t>Horniman Museum and Public Park Foundation</t>
  </si>
  <si>
    <t>Horniman Museum Enterprises Limited</t>
  </si>
  <si>
    <t>Horniman Public Museum and Public Park Trust</t>
  </si>
  <si>
    <t>Imperial War Museum Trading Company Limited</t>
  </si>
  <si>
    <t>BIG Lottery Fund</t>
  </si>
  <si>
    <t>National Museums and Galleries on Merseyside</t>
  </si>
  <si>
    <t>OFCOM</t>
  </si>
  <si>
    <t>Office of the Information Commissioner</t>
  </si>
  <si>
    <t>Royal Armouries Museum</t>
  </si>
  <si>
    <t xml:space="preserve">Sport England Lottery                             </t>
  </si>
  <si>
    <t>Sir John Soane’s Museum</t>
  </si>
  <si>
    <t>English Sports Council</t>
  </si>
  <si>
    <t>Tate Gallery Projects Limited</t>
  </si>
  <si>
    <t>UK Sport</t>
  </si>
  <si>
    <t>VisitBritain</t>
  </si>
  <si>
    <t>S4C</t>
  </si>
  <si>
    <t>Aggregator Vehicle PLC</t>
  </si>
  <si>
    <t>AGG022</t>
  </si>
  <si>
    <t xml:space="preserve">Construction Industry Training Board              </t>
  </si>
  <si>
    <t>National College</t>
  </si>
  <si>
    <t xml:space="preserve">Office of the Children’s Commissioner </t>
  </si>
  <si>
    <t>School Teachers’ Review Body</t>
  </si>
  <si>
    <t>Schools Mobility and Child Poverty Commssion</t>
  </si>
  <si>
    <t>Standards and Testing Agency</t>
  </si>
  <si>
    <t>The Commission for Equality and Human Rights</t>
  </si>
  <si>
    <t>LocaTED</t>
  </si>
  <si>
    <t>LED022</t>
  </si>
  <si>
    <t>Student Loans Company Limited</t>
  </si>
  <si>
    <t>Agriculture and Horticulture Development Board</t>
  </si>
  <si>
    <t>Advisory Committee on Pesticides</t>
  </si>
  <si>
    <t>Advisory Committee on Releases to the Environment</t>
  </si>
  <si>
    <t>Centre for Environment, Fisheries, Aquaculture &amp; Science</t>
  </si>
  <si>
    <t>Department for Environment, Food and Rural Affairs</t>
  </si>
  <si>
    <t>Independent Agricultural Appeals Panel</t>
  </si>
  <si>
    <t>Meat and Livestock Commercial Services Limited</t>
  </si>
  <si>
    <t>Science Advisory Council</t>
  </si>
  <si>
    <t>Sutton Bridge Experimental Unit Limited</t>
  </si>
  <si>
    <t>Veterinary Products Committee</t>
  </si>
  <si>
    <t>Forestry Commission (England)</t>
  </si>
  <si>
    <t>Flood Re</t>
  </si>
  <si>
    <t>FRE003</t>
  </si>
  <si>
    <t>RBG Kew Enterprises Limited</t>
  </si>
  <si>
    <t>Royal Botanic Gardens, Kew</t>
  </si>
  <si>
    <t>Commonwealth Scholarship Commission in the United Kingdom</t>
  </si>
  <si>
    <t>Department for International Trade</t>
  </si>
  <si>
    <t>British Transport Police Authority (sSRA)</t>
  </si>
  <si>
    <t>Air Travel Trust Fund</t>
  </si>
  <si>
    <t>CTRL Section 1 Finance Plc</t>
  </si>
  <si>
    <t>Disabled Persons Transport Advisory Committee</t>
  </si>
  <si>
    <t>High Speed Two (HS2) Limited</t>
  </si>
  <si>
    <t>LCR Finance Plc</t>
  </si>
  <si>
    <t>Passenger Focus</t>
  </si>
  <si>
    <t>Directly Operated Railways</t>
  </si>
  <si>
    <t>DRS004</t>
  </si>
  <si>
    <t>Transport for Manchester</t>
  </si>
  <si>
    <t>Vehicle Excise Duty (Trust Statement for DVLA)</t>
  </si>
  <si>
    <t>Traffic Commissioners/Licensing Authorities</t>
  </si>
  <si>
    <t>Department for Work and Pensions (DWP)</t>
  </si>
  <si>
    <t>Disability Living Allowance Advisory Board (DLAAB)</t>
  </si>
  <si>
    <t>Health and Safety Executive (HSE)</t>
  </si>
  <si>
    <t>Health and Safety Laboratory (HSL)</t>
  </si>
  <si>
    <t>Industrial Injuries Advisory Council (IIAC)</t>
  </si>
  <si>
    <t>Ombudsman for the Board of the Pension Protection Fund (OPPF)</t>
  </si>
  <si>
    <t>Social Security Advisory Committee (SSAC)</t>
  </si>
  <si>
    <t>The Pension, Disability and Carers Service (PDCS)</t>
  </si>
  <si>
    <t>The Pensions Advisory Service Limited (TPAS)</t>
  </si>
  <si>
    <t>The Pensions Ombudsman (TPO)</t>
  </si>
  <si>
    <t xml:space="preserve">DWP - Financial Assistance Scheme                 </t>
  </si>
  <si>
    <t>The Pensions Regulator (TPR)</t>
  </si>
  <si>
    <t>Professional Standards Authority for Health and Social Care</t>
  </si>
  <si>
    <t>Administration of Radioactive Substances Advisory Committee</t>
  </si>
  <si>
    <t>Advisory Committee on Antimicrobial Resistance and Healthcare Associated Infection</t>
  </si>
  <si>
    <t>Advisory Committee on Dangerous Pathogens</t>
  </si>
  <si>
    <t>Advisory Group on Hepatitis</t>
  </si>
  <si>
    <t>Committee on Carcinogenicity of Chemicals in Food, Consumer Products and the Environment</t>
  </si>
  <si>
    <t>Committee on the Medical Aspects of Radiation in the Environment</t>
  </si>
  <si>
    <t>Committee on the Medical Effects of Air Pollutants</t>
  </si>
  <si>
    <t>Committee on the Mutagenicity of Chemicals in Food, Consumer Products and the Environment</t>
  </si>
  <si>
    <t>Expert Advisory Group on AIDS</t>
  </si>
  <si>
    <t>Human Genetics Commission</t>
  </si>
  <si>
    <t>Joint Committee on Vaccination and Immunisation</t>
  </si>
  <si>
    <t>Review Body on Doctors’ and Dentists’ Remuneration</t>
  </si>
  <si>
    <t>The NHS Pay Review Body</t>
  </si>
  <si>
    <t>Health &amp; Care Professions Council</t>
  </si>
  <si>
    <t>HPC033</t>
  </si>
  <si>
    <t>Monitor – Independent Regulator of NHS Foundation Trusts</t>
  </si>
  <si>
    <t>National Institute for Health and Clinical Excellence</t>
  </si>
  <si>
    <t>The Nursing and Midwifery Council</t>
  </si>
  <si>
    <t>NMC033</t>
  </si>
  <si>
    <t>Thurrock Unitary Authority</t>
  </si>
  <si>
    <t>Medway Towns Unitary Authority (The)</t>
  </si>
  <si>
    <t>Blackburn with Darwen Unitary Authority</t>
  </si>
  <si>
    <t>Blackpool Unitary Authority</t>
  </si>
  <si>
    <t>Stoke-on-Trent Unitary Authority</t>
  </si>
  <si>
    <t>Swindon Unitary Authority</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</si>
  <si>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</si>
  <si>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</si>
  <si>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</si>
  <si>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</si>
  <si>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</si>
  <si>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</si>
  <si>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</si>
  <si>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</si>
  <si>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Dorset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</si>
  <si>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</si>
  <si>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</si>
  <si>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</si>
  <si>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</si>
  <si>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</si>
  <si>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</si>
  <si>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</si>
  <si>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</si>
  <si>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</si>
  <si>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</si>
  <si>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</si>
  <si>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</si>
  <si>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</si>
  <si>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Wiltshire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</si>
  <si>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</si>
  <si>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</si>
  <si>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</si>
  <si>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</si>
  <si>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</si>
  <si>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</si>
  <si>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</si>
  <si>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Dorset And Wiltshire Fire Authority</t>
  </si>
  <si>
    <t>E6162X</t>
  </si>
  <si>
    <t>The Halton, Knowsley, Liverpool, St Helens, Sefton and Wirral Combined Authority</t>
  </si>
  <si>
    <t>The Barnsley, Doncaster, Rotherham and Sheffield Combined Authority</t>
  </si>
  <si>
    <t>West Midlands Combined Authority</t>
  </si>
  <si>
    <t>The West Yorkshire Combined Authority</t>
  </si>
  <si>
    <t>North East Combined Authority</t>
  </si>
  <si>
    <t>E6351X</t>
  </si>
  <si>
    <t>South Downs National Park</t>
  </si>
  <si>
    <t>Bedfordshire Police and Crime Commissioner and Chief Constable</t>
  </si>
  <si>
    <t>Cambridgeshire Police and Crime Commissioner and Chief Constable</t>
  </si>
  <si>
    <t>Cheshire Police and Crime Commissioner and Chief Constable</t>
  </si>
  <si>
    <t>Cleveland Police and Crime Commissioner and Chief Constable</t>
  </si>
  <si>
    <t>Cumbria Police and Crime Commissioner and Chief Constable</t>
  </si>
  <si>
    <t>Derbyshire Police and Crime Commissioner and Chief Constable</t>
  </si>
  <si>
    <t>Dorset Police and Crime Commissioner and Chief Constable</t>
  </si>
  <si>
    <t>Durham Police and Crime Commissioner and Chief Constable</t>
  </si>
  <si>
    <t>West Mercia Police and Crime Commissioner and Chief Constable</t>
  </si>
  <si>
    <t>Gloucestershire Police and Crime Commissioner and Chief Constable</t>
  </si>
  <si>
    <t>Essex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</si>
  <si>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</si>
  <si>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</si>
  <si>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</si>
  <si>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</si>
  <si>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</si>
  <si>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Norfolk Police and Crime Commissioner and Chief Constable</t>
  </si>
  <si>
    <t>North Yorkshire Police and Crime Commissioner and Chief Constable</t>
  </si>
  <si>
    <t>Northamptonshire Police and Crime Commissioner and Chief Constable</t>
  </si>
  <si>
    <t>Nottinghamshire Police and Crime Commissioner and Chief Constable</t>
  </si>
  <si>
    <t>Staffordshire Police and Crime Commissioner and Chief Constable</t>
  </si>
  <si>
    <t>Suffolk Police and Crime Commissioner and Chief Constable</t>
  </si>
  <si>
    <t>Surrey Police and Crime Commissioner and Chief Constable</t>
  </si>
  <si>
    <t>Warwickshire Police and Crime Commissioner and Chief Constable</t>
  </si>
  <si>
    <t>Wiltshire Police and Crime Commissioner and Chief Constable</t>
  </si>
  <si>
    <t>Greater Manchester Police and Crime Commissioner and Chief Constable</t>
  </si>
  <si>
    <t>Merseyside Police and Crime Commissioner and Chief Constable</t>
  </si>
  <si>
    <t>South Yorkshire Police and Crime Commissioner and Chief Constable</t>
  </si>
  <si>
    <t>Northumbria Police and Crime Commissioner and Chief Constable</t>
  </si>
  <si>
    <t>West Midlands Police and Crime Commissioner and Chief Constable</t>
  </si>
  <si>
    <t>West Yorkshire Police and Crime Commissioner and Chief Constable</t>
  </si>
  <si>
    <t>Avon &amp; Somerset Police and Crime Commissioner and Chief Constable</t>
  </si>
  <si>
    <t>Devon &amp; Cornwall Police and Crime Commissioner and Chief Constable</t>
  </si>
  <si>
    <t>Hampshire Police and Crime Commissioner and Chief Constable</t>
  </si>
  <si>
    <t>Sussex Police and Crime Commissioner and Chief Constable</t>
  </si>
  <si>
    <t>Thames Valley Police and Crime Commissioner and Chief Constable</t>
  </si>
  <si>
    <t>Hertfordshire Police and Crime Commissioner and Chief Constable</t>
  </si>
  <si>
    <t>Mayor’s Office for Policing and Crime and Metropolis Police Commissioner</t>
  </si>
  <si>
    <t>Advisory Committee on Animal Feedingstuffs</t>
  </si>
  <si>
    <t>Advisory Committee on Novel Foods and Processes</t>
  </si>
  <si>
    <t>Advisory Committee on the Microbiological Safety of Food</t>
  </si>
  <si>
    <t>Committee on Toxicity of Chemicals in Food, Consumer Products and the Environment</t>
  </si>
  <si>
    <t>Expert Group on Vitamins and Minerals</t>
  </si>
  <si>
    <t>General Advisory Committee on Science</t>
  </si>
  <si>
    <t>Social Science Research Committee</t>
  </si>
  <si>
    <t>Marshall Aid Commemoration Commission</t>
  </si>
  <si>
    <t>The Great Britain-China Centre</t>
  </si>
  <si>
    <t>The Westminster Foundation for Democracy Limited</t>
  </si>
  <si>
    <t xml:space="preserve">Government Internal Audit Agency </t>
  </si>
  <si>
    <t>GIA087</t>
  </si>
  <si>
    <t xml:space="preserve">UK Sovereign Sukuk </t>
  </si>
  <si>
    <t>SUK087</t>
  </si>
  <si>
    <t>HM Revenue and Customs</t>
  </si>
  <si>
    <t>Valuation Office Agency</t>
  </si>
  <si>
    <t>RCDTS</t>
  </si>
  <si>
    <t>RCD041</t>
  </si>
  <si>
    <t>HM Revenue and Customs Trust Statement</t>
  </si>
  <si>
    <t>Asset Protection Agency</t>
  </si>
  <si>
    <t>Financial Reporting Advisory Board</t>
  </si>
  <si>
    <t>Local Partnerships LLP</t>
  </si>
  <si>
    <t>Royal Mint Advisory Committee on the Design of Coins, Medals, Seals and Decorations</t>
  </si>
  <si>
    <t xml:space="preserve">Gangmasters Licensing Authority                   </t>
  </si>
  <si>
    <t>Animals in Science Committee</t>
  </si>
  <si>
    <t>Criminal Records Bureau</t>
  </si>
  <si>
    <t>Her Majesty’s Inspectorate of Constabulary</t>
  </si>
  <si>
    <t>Identity &amp; Passport Service</t>
  </si>
  <si>
    <t>Office of the Chief Inspector of the UK Border Agency</t>
  </si>
  <si>
    <t>Investigatory Powers Tribunal</t>
  </si>
  <si>
    <t>Migration Advisory Committee</t>
  </si>
  <si>
    <t>National DNA Database Ethics Group</t>
  </si>
  <si>
    <t>Office of Surveillance Commissioners</t>
  </si>
  <si>
    <t>Office of the Immigration Services Commissioner</t>
  </si>
  <si>
    <t>Police Advisory Board for England and Wales</t>
  </si>
  <si>
    <t>Police Appeals Tribunal</t>
  </si>
  <si>
    <t>Police Arbitration Tribunal</t>
  </si>
  <si>
    <t>Technical Advisory Board</t>
  </si>
  <si>
    <t>The Advisory Council on the Misuse of Drugs</t>
  </si>
  <si>
    <t>United Kingdom Border Agency</t>
  </si>
  <si>
    <t>NCA034</t>
  </si>
  <si>
    <t>Advisory Committee on Conscientious Objectors</t>
  </si>
  <si>
    <t>Advisory Group on Military Medicine</t>
  </si>
  <si>
    <t>Armed Forces Pay Review Body</t>
  </si>
  <si>
    <t>Central Advisory Committee on Pensions and Compensation</t>
  </si>
  <si>
    <t>Commonwealth War Graves Commission</t>
  </si>
  <si>
    <t>Council of Reserve Forces and Cadet Associations</t>
  </si>
  <si>
    <t>Defence Nuclear Safety Committee</t>
  </si>
  <si>
    <t>Defence Scientific Advisory Council</t>
  </si>
  <si>
    <t>Independent Monitoring Board for the Military Corrective Training Centre (MCTC) Colchester</t>
  </si>
  <si>
    <t>National Employer Advisory Board</t>
  </si>
  <si>
    <t>National Museum of the Royal Navy</t>
  </si>
  <si>
    <t>Nuclear Research Advisory Council</t>
  </si>
  <si>
    <t>Review Board for Government Contracts</t>
  </si>
  <si>
    <t>Science Advisory Committee on the Medical Implications of Less Lethal Weapons</t>
  </si>
  <si>
    <t>Single Source Regulations Office</t>
  </si>
  <si>
    <t>War Pensions Committees</t>
  </si>
  <si>
    <t>Her Majesty's Courts &amp; Tribunals Service</t>
  </si>
  <si>
    <t>HMC047</t>
  </si>
  <si>
    <t>Legal Aid Agency</t>
  </si>
  <si>
    <t>Advisory Committee on Civil Costs</t>
  </si>
  <si>
    <t>Advisory Committees on Justices of the Peace in England and Wales</t>
  </si>
  <si>
    <t>Advisory Council on National Records and Archives</t>
  </si>
  <si>
    <t>Advisory Panel on Public Sector Information</t>
  </si>
  <si>
    <t>Assessor for Compensation of Miscarriages of Justice</t>
  </si>
  <si>
    <t>Civil Justice Council</t>
  </si>
  <si>
    <t>Civil Procedure Rule Committee</t>
  </si>
  <si>
    <t>Commission on a Bill of Rights</t>
  </si>
  <si>
    <t>Criminal Cases Review Commission</t>
  </si>
  <si>
    <t>Criminal Procedure Rule Committee</t>
  </si>
  <si>
    <t>Family Justice Council</t>
  </si>
  <si>
    <t>Family Procedure Rules Committee</t>
  </si>
  <si>
    <t>Her Majesty's Courts and Tribunal Service</t>
  </si>
  <si>
    <t>Independent Advisory Panel on Deaths in Custody</t>
  </si>
  <si>
    <t xml:space="preserve">Independent Monitoring Boards of Prisons, Immigration Removal Centres and Immigration Holding Facilities </t>
  </si>
  <si>
    <t>Insolvency Rules Committee</t>
  </si>
  <si>
    <t>Judicial Appointments and Conduct Ombudsman</t>
  </si>
  <si>
    <t>Judicial Appointments Commission</t>
  </si>
  <si>
    <t>Judicial College</t>
  </si>
  <si>
    <t>Judicial Communications Office</t>
  </si>
  <si>
    <t>Judicial Office</t>
  </si>
  <si>
    <t>Law Commission</t>
  </si>
  <si>
    <t>Legal Services Board</t>
  </si>
  <si>
    <t>National Offender Management Service</t>
  </si>
  <si>
    <t>Office for Legal Complaints</t>
  </si>
  <si>
    <t>Office of HM Inspectorate of Prisons</t>
  </si>
  <si>
    <t>Office of HM Inspectorate of Probation</t>
  </si>
  <si>
    <t>Office of the Judge Advocate General</t>
  </si>
  <si>
    <t>Office of the Public Guardian</t>
  </si>
  <si>
    <t>Official Solicitor and Public Trustee</t>
  </si>
  <si>
    <t>Parole Board for England and Wales</t>
  </si>
  <si>
    <t>Prison Service Pay Review Body</t>
  </si>
  <si>
    <t>Prisons and Probation Ombudsman</t>
  </si>
  <si>
    <t>Probation Trusts (as established under section 5 of the Offender Management Act 2007)</t>
  </si>
  <si>
    <t>Restraint Advisory Board</t>
  </si>
  <si>
    <t>Sentencing Council for England and Wales</t>
  </si>
  <si>
    <t>Tribunal Procedure Committee</t>
  </si>
  <si>
    <t>Victims Advisory Panel</t>
  </si>
  <si>
    <t>Victims’ Commissioner</t>
  </si>
  <si>
    <t>NOM047</t>
  </si>
  <si>
    <t>Youth Justice Board for England and Wales</t>
  </si>
  <si>
    <t>Arts Council of Northern Ireland Lottery Distribution Account</t>
  </si>
  <si>
    <t>Governors of the Armagh Observatory and Planetarium</t>
  </si>
  <si>
    <t>AOP205</t>
  </si>
  <si>
    <t>Agri-Food and Biosciences Institute - Northern Ireland</t>
  </si>
  <si>
    <t>Northern Ireland Council for the Curriculum, Examinations and Assessment</t>
  </si>
  <si>
    <t>Department of Agriculture, Environment and Rural Affairs - NI</t>
  </si>
  <si>
    <t>DAE205</t>
  </si>
  <si>
    <t>Department for Exiting the European Union</t>
  </si>
  <si>
    <t>DEU077</t>
  </si>
  <si>
    <t>Department for The Economy - NI</t>
  </si>
  <si>
    <t>DEY205</t>
  </si>
  <si>
    <t>Department for Communities - NI</t>
  </si>
  <si>
    <t>DFC205</t>
  </si>
  <si>
    <t>Department for Infrastructure - NI</t>
  </si>
  <si>
    <t>DFI205</t>
  </si>
  <si>
    <t>Department of Finance - NI</t>
  </si>
  <si>
    <t>DOF205</t>
  </si>
  <si>
    <t>Education Authority</t>
  </si>
  <si>
    <t>EDA203</t>
  </si>
  <si>
    <t>Department of Health - NI</t>
  </si>
  <si>
    <t xml:space="preserve">Invest Northern Ireland </t>
  </si>
  <si>
    <t>Ilex Urban Regeneration Company Limited - Northern Ireland</t>
  </si>
  <si>
    <t>Maze/Long Kesh Development Corporation - Northern Ireland</t>
  </si>
  <si>
    <t>Northern Ireland Local Government Officers Superannuation Committee</t>
  </si>
  <si>
    <t>Probation Board for Northern Ireland - Northern Ireland</t>
  </si>
  <si>
    <t>Northern Ireland Medical and Dental Training Agency</t>
  </si>
  <si>
    <t xml:space="preserve">Police Service of Northern Ireland </t>
  </si>
  <si>
    <t>Regulation and Quality Improvement Authority - Northern Ireland</t>
  </si>
  <si>
    <t>Northern Ireland Authority for Utility Regulation</t>
  </si>
  <si>
    <t>Strategic Investment Board Limited - Northern Ireland</t>
  </si>
  <si>
    <t>Sports Council for Northern Ireland Lottery Distribution Account - Northern Ireland</t>
  </si>
  <si>
    <t>The Executive Office - NI</t>
  </si>
  <si>
    <t>TEO205</t>
  </si>
  <si>
    <t>Ulster Supported Employment Limited - Northern Ireland</t>
  </si>
  <si>
    <t>Victims and Survivors Service  - Northern Ireland</t>
  </si>
  <si>
    <t>Driver and Vehicle Agency (Trading Fund Element only) - Northern Ireland</t>
  </si>
  <si>
    <t>Business Services Organisation - Northern Ireland</t>
  </si>
  <si>
    <t>NI Ambulance Service HSS Trust - Northern Ireland</t>
  </si>
  <si>
    <t>Belfast Health and Social Care Trust - Northern Ireland</t>
  </si>
  <si>
    <t>Northern Health and Social Care Trust - Northern Ireland</t>
  </si>
  <si>
    <t>South Eastern Health and Social Care Trust - Northern Ireland</t>
  </si>
  <si>
    <t>Southern Health and Social Care Trust - Northern Ireland</t>
  </si>
  <si>
    <t>Western Health and Social Care Trust - Northern Ireland</t>
  </si>
  <si>
    <t>North Down Borough Council - Northern Ireland</t>
  </si>
  <si>
    <t>Arc21 Joint Committee - Northern Ireland</t>
  </si>
  <si>
    <t>Antrim and Newtownabbey Borough Council</t>
  </si>
  <si>
    <t>NI028X</t>
  </si>
  <si>
    <t>Armagh City, Banbridge and Craigavon Borough Council</t>
  </si>
  <si>
    <t>NI029X</t>
  </si>
  <si>
    <t>NI030X</t>
  </si>
  <si>
    <t>Causeway Coast and Glens Borough Council</t>
  </si>
  <si>
    <t>NI031X</t>
  </si>
  <si>
    <t>Derry and Strabane City Council</t>
  </si>
  <si>
    <t>NI032X</t>
  </si>
  <si>
    <t xml:space="preserve">Fermanagh and Omagh District Council </t>
  </si>
  <si>
    <t>NI033X</t>
  </si>
  <si>
    <t>Lisburn and Castlereagh City Council</t>
  </si>
  <si>
    <t>NI034X</t>
  </si>
  <si>
    <t>Mid and East Antrim Borough Council</t>
  </si>
  <si>
    <t>NI035X</t>
  </si>
  <si>
    <t>Mid Ulster District Council</t>
  </si>
  <si>
    <t>NI036X</t>
  </si>
  <si>
    <t>Newry, Mourne and Down District Council</t>
  </si>
  <si>
    <t>NI037X</t>
  </si>
  <si>
    <t>Ards and North Down Borough Council</t>
  </si>
  <si>
    <t>NI038X</t>
  </si>
  <si>
    <t>Belfast Metropolitan College</t>
  </si>
  <si>
    <t>BMC207</t>
  </si>
  <si>
    <t>Northern Ireland Boundary Commission</t>
  </si>
  <si>
    <t>Northern Regional College</t>
  </si>
  <si>
    <t>NRC207</t>
  </si>
  <si>
    <t>North West Regional College</t>
  </si>
  <si>
    <t>NWC207</t>
  </si>
  <si>
    <t>South Eastern Regional College</t>
  </si>
  <si>
    <t>SEC207</t>
  </si>
  <si>
    <t>Southern Regional College</t>
  </si>
  <si>
    <t>SRC207</t>
  </si>
  <si>
    <t>Stranmillis University College</t>
  </si>
  <si>
    <t>SUC207</t>
  </si>
  <si>
    <t>South West College</t>
  </si>
  <si>
    <t>SWC207</t>
  </si>
  <si>
    <t>DFP - Superannuation &amp; Other Allowances - Northern Ireland</t>
  </si>
  <si>
    <t>Health and Social Care Pension Scheme - NI</t>
  </si>
  <si>
    <t>Police Service of Northern Ireland Pension Scheme</t>
  </si>
  <si>
    <t>Teachers Superanuation Scheme Statements - Northern Ireland</t>
  </si>
  <si>
    <t>Armed Forces Retired Pay, Pensions etc</t>
  </si>
  <si>
    <t>Department for International Development: Overseas Superannuation</t>
  </si>
  <si>
    <t>Cabinet Office: Civil superannuation</t>
  </si>
  <si>
    <t>UKAEA pension schemes</t>
  </si>
  <si>
    <t>Bank Of England Asset Purchase Facility (BEAPF)</t>
  </si>
  <si>
    <t>Bank Of England</t>
  </si>
  <si>
    <t>British Waterways Board (Scottish Canals)</t>
  </si>
  <si>
    <t>Crown Commercial Service</t>
  </si>
  <si>
    <t>Driver &amp; Vehicle Standards Agency</t>
  </si>
  <si>
    <t>DVA004</t>
  </si>
  <si>
    <t>Export Guarantees Advisory Council</t>
  </si>
  <si>
    <t>Forest Enterprise Agency (England)</t>
  </si>
  <si>
    <t>Forest Enterprise Agency (Scotland)</t>
  </si>
  <si>
    <t>London and Continental Railways</t>
  </si>
  <si>
    <t>Medicines and Healthcare Products Regulatory Agency</t>
  </si>
  <si>
    <t>National Employment Savings Trust Corporation (NEST)</t>
  </si>
  <si>
    <t>Office of Nuclear Regulation</t>
  </si>
  <si>
    <t>Office of Qualifications and Examinations Regulator</t>
  </si>
  <si>
    <t>Intellectual Property Office</t>
  </si>
  <si>
    <t xml:space="preserve">Prudential Regulation Authority </t>
  </si>
  <si>
    <t>Remploy</t>
  </si>
  <si>
    <t xml:space="preserve">Scotland Office and Office of Advocate General </t>
  </si>
  <si>
    <t>Scottish Children's Reporter Administration</t>
  </si>
  <si>
    <t>Creative Scotland National Lottery Distribution Fund</t>
  </si>
  <si>
    <t>CRF075</t>
  </si>
  <si>
    <t>Forestry Commission (Scotland)</t>
  </si>
  <si>
    <t>Food Standards Scotland</t>
  </si>
  <si>
    <t>FST075</t>
  </si>
  <si>
    <t>Historic Environment Scotland</t>
  </si>
  <si>
    <t>HES075</t>
  </si>
  <si>
    <t>Highlands and Islands Airport</t>
  </si>
  <si>
    <t>Highland and Islands Enterprise</t>
  </si>
  <si>
    <t>Independent Living Fund Scotland</t>
  </si>
  <si>
    <t>ILF075</t>
  </si>
  <si>
    <t xml:space="preserve">Learning and Teaching Scotland                    </t>
  </si>
  <si>
    <t>Royal Botanic Garden, Edinburgh</t>
  </si>
  <si>
    <t>Revenue Scotland</t>
  </si>
  <si>
    <t>RVS075</t>
  </si>
  <si>
    <t xml:space="preserve">Scottish Further and Higher Education Funding Council </t>
  </si>
  <si>
    <t>Scottish FE Colleges</t>
  </si>
  <si>
    <t>SFE075</t>
  </si>
  <si>
    <t>Sports Scotland National Lottery Distribution Fund</t>
  </si>
  <si>
    <t>SPF075</t>
  </si>
  <si>
    <t>Sportscotland</t>
  </si>
  <si>
    <t xml:space="preserve">Scottish Social Services Council </t>
  </si>
  <si>
    <t>VisitScotland</t>
  </si>
  <si>
    <t>Clackmannanshire Council</t>
  </si>
  <si>
    <t>Comhairle nan Eilean Siar (Western Isles Council)</t>
  </si>
  <si>
    <t>South-East of Scotland Transport Partnership (SESTRAN)</t>
  </si>
  <si>
    <t>Loch Lomond and Trossachs National Park</t>
  </si>
  <si>
    <t>S201XX</t>
  </si>
  <si>
    <t>The Scottish NHS Pension Scheme</t>
  </si>
  <si>
    <t>Crown Prosecution Service</t>
  </si>
  <si>
    <t>Future Generations Commissioner for Wales</t>
  </si>
  <si>
    <t>FCW090</t>
  </si>
  <si>
    <t>Qualifications Wales</t>
  </si>
  <si>
    <t>QUW090</t>
  </si>
  <si>
    <t xml:space="preserve">Wales Tourist Board </t>
  </si>
  <si>
    <t>WOB002</t>
  </si>
  <si>
    <t>Transport for Wales Limited</t>
  </si>
  <si>
    <t>WTR090</t>
  </si>
  <si>
    <t>Arts Council of Wales National Lottery</t>
  </si>
  <si>
    <t>Estyn: Her Majesty's Inspectorate for Education &amp; Training for Wales</t>
  </si>
  <si>
    <t>Education Workforce Council</t>
  </si>
  <si>
    <t>Careers Wales Dewis Gyrfa Ltd</t>
  </si>
  <si>
    <t>WOB001</t>
  </si>
  <si>
    <t>Visit Wales</t>
  </si>
  <si>
    <t>WOB003</t>
  </si>
  <si>
    <t>Education Funding Agency</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</si>
  <si>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</si>
  <si>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</si>
  <si>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</si>
  <si>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</si>
  <si>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</si>
  <si>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</si>
  <si>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</si>
  <si>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</si>
  <si>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</si>
  <si>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</si>
  <si>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</si>
  <si>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</si>
  <si>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</si>
  <si>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</si>
  <si>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</si>
  <si>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</si>
  <si>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</si>
  <si>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</si>
  <si>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</si>
  <si>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</si>
  <si>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</si>
  <si>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</si>
  <si>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</si>
  <si>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</si>
  <si>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</si>
  <si>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</si>
  <si>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</si>
  <si>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</si>
  <si>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</si>
  <si>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</si>
  <si>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</si>
  <si>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</si>
  <si>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</si>
  <si>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</si>
  <si>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</si>
  <si>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</si>
  <si>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</si>
  <si>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</si>
  <si>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</si>
  <si>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</si>
  <si>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</si>
  <si>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&amp;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</si>
  <si>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</si>
  <si>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</si>
  <si>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</si>
  <si>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</si>
  <si>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</si>
  <si>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</si>
  <si>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</si>
  <si>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</si>
  <si>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</si>
  <si>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</si>
  <si>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</si>
  <si>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</si>
  <si>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</si>
  <si>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</si>
  <si>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</si>
  <si>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</si>
  <si>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</si>
  <si>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</si>
  <si>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</si>
  <si>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</si>
  <si>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</si>
  <si>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</si>
  <si>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</si>
  <si>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</si>
  <si>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</si>
  <si>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</si>
  <si>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</si>
  <si>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</si>
  <si>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</si>
  <si>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</si>
  <si>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</si>
  <si>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</si>
  <si>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</si>
  <si>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&amp;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</si>
  <si>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</si>
  <si>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</si>
  <si>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</si>
  <si>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</si>
  <si>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</si>
  <si>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</si>
  <si>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</si>
  <si>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</si>
  <si>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</si>
  <si>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</si>
  <si>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</si>
  <si>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</si>
  <si>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</si>
  <si>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</si>
  <si>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</si>
  <si>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</si>
  <si>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</si>
  <si>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</si>
  <si>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</si>
  <si>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</si>
  <si>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</si>
  <si>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</si>
  <si>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</si>
  <si>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</si>
  <si>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</si>
  <si>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</si>
  <si>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</si>
  <si>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</si>
  <si>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</si>
  <si>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</si>
  <si>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</si>
  <si>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</si>
  <si>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</si>
  <si>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</si>
  <si>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</si>
  <si>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</si>
  <si>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</si>
  <si>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</si>
  <si>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</si>
  <si>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</si>
  <si>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</si>
  <si>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</si>
  <si>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</si>
  <si>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</si>
  <si>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</si>
  <si>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</si>
  <si>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</si>
  <si>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</si>
  <si>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</si>
  <si>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</si>
  <si>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</si>
  <si>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</si>
  <si>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</si>
  <si>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</si>
  <si>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</si>
  <si>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</si>
  <si>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</si>
  <si>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</si>
  <si>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</si>
  <si>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</si>
  <si>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</si>
  <si>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</si>
  <si>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</si>
  <si>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</si>
  <si>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</si>
  <si>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</si>
  <si>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</si>
  <si>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</si>
  <si>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</si>
  <si>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</si>
  <si>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</si>
  <si>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</si>
  <si>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</si>
  <si>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</si>
  <si>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</si>
  <si>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(K&amp;C &amp;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</si>
  <si>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</si>
  <si>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</si>
  <si>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</si>
  <si>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</si>
  <si>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</si>
  <si>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</si>
  <si>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</si>
  <si>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</si>
  <si>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</si>
  <si>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</si>
  <si>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</si>
  <si>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</si>
  <si>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</si>
  <si>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</si>
  <si>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</si>
  <si>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</si>
  <si>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</si>
  <si>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</si>
  <si>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BRACKNELL AND ASCOT CCG</t>
  </si>
  <si>
    <t>NHS CHILTERN CCG</t>
  </si>
  <si>
    <t>NHS NORTH HAMPSHIRE CCG</t>
  </si>
  <si>
    <t>NHS FAREHAM AND GOSPORT CCG</t>
  </si>
  <si>
    <t>NHS ISLE OF WIGHT CCG</t>
  </si>
  <si>
    <t>NHS NEWBURY AND DISTRICT CCG</t>
  </si>
  <si>
    <t>NHS NORTH &amp;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</si>
  <si>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</si>
  <si>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</si>
  <si>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</si>
  <si>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</si>
  <si>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</si>
  <si>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</si>
  <si>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</si>
  <si>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</si>
  <si>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</si>
  <si>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</si>
  <si>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</si>
  <si>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</si>
  <si>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</si>
  <si>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</si>
  <si>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</si>
  <si>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</si>
  <si>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</si>
  <si>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</si>
  <si>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</si>
  <si>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</si>
  <si>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</si>
  <si>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Newcastle Gateshead CCG</t>
  </si>
  <si>
    <t>CCG13T</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</si>
  <si>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</si>
  <si>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</si>
  <si>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</si>
  <si>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</si>
  <si>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</si>
  <si>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</si>
  <si>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</si>
  <si>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</si>
  <si>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</si>
  <si>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</si>
  <si>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</si>
  <si>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</si>
  <si>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</si>
  <si>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Torbay and South Devon NHS Foundation Trust</t>
  </si>
  <si>
    <t>FRA9XX</t>
  </si>
  <si>
    <t>Royal Surrey County NHS Foundation Trust</t>
  </si>
  <si>
    <t>Taunton And Somerset NHS Foundation Trust</t>
  </si>
  <si>
    <t>Wirral University Teaching Hospital NHS Foundation Trust</t>
  </si>
  <si>
    <t>Liverpool Heart and Chest NHS Foundation Trust</t>
  </si>
  <si>
    <t>Alder Hey Children's NHS Foundation Trust</t>
  </si>
  <si>
    <t>Mid-Cheshire Hospitals NHS Foundation Trust</t>
  </si>
  <si>
    <t>Airedale NHS Foundation Trust</t>
  </si>
  <si>
    <t>Sheffield Childrens NHS Foundation Trust</t>
  </si>
  <si>
    <t>The Queen Elizabeth Hospital, King’s Lynn, NHS Foundation Trust</t>
  </si>
  <si>
    <t>Colchester Hospital University NHS Foundation Trust</t>
  </si>
  <si>
    <t>The Royal Bournemouth &amp; Christchurch Hospitals NHS Foundation Trust</t>
  </si>
  <si>
    <t>Clatterbridge Centre for Oncology NHS Foundation Trust</t>
  </si>
  <si>
    <t>Liverpool Women's NHS Foundation Trust</t>
  </si>
  <si>
    <t>James Paget University Hospitals NHS Foundation Trust</t>
  </si>
  <si>
    <t>University Hospital Southampton NHS Foundation Trust</t>
  </si>
  <si>
    <t>Guy's and St. Thomas's NHS Foundation Trust</t>
  </si>
  <si>
    <t>St George's University Hospitals NHS Foundation Trust</t>
  </si>
  <si>
    <t>Cornwall Partnership NHS Foundation Trust</t>
  </si>
  <si>
    <t>South Warwickshire NHS Foundation Trust</t>
  </si>
  <si>
    <t>Northern Lincolnshire and Goole Hospitals NHS Foundation Trust</t>
  </si>
  <si>
    <t>King's College Hospital NHS Foundation Trust</t>
  </si>
  <si>
    <t>The Robert Jones and Agnes Hunt Orthopaedic Hospital NHS Foundation Trust</t>
  </si>
  <si>
    <t>Birmingham Women`s NHS Foundation Trust</t>
  </si>
  <si>
    <t>Norfolk and Norwich University Hosptials NHS Foundation Trust</t>
  </si>
  <si>
    <t>University Hospital of South Manchester NHS Foundation Trust</t>
  </si>
  <si>
    <t>Norfolk and Waveney Mental Health Partnership NHS Foundation Trust</t>
  </si>
  <si>
    <t>Hampshire Hospitals NHSFT</t>
  </si>
  <si>
    <t>Kettering General Hospital NHS Foundation Trust</t>
  </si>
  <si>
    <t>Oxford and Buckinghamshire Mental Health NHS Foundation Trust</t>
  </si>
  <si>
    <t>Great Ormond Street Hospital for Children NHS Foundation Trust</t>
  </si>
  <si>
    <t>Doncaster and Bassetlaw Hospitals NHS Foundation Trust</t>
  </si>
  <si>
    <t>Medway NHS Foundation Trust</t>
  </si>
  <si>
    <t>Queen Victoria Hospital NHS Foundation Trust</t>
  </si>
  <si>
    <t>Birmingham Children's Hospital NHS Foundation Trust</t>
  </si>
  <si>
    <t>Chelsea and Westminster Hospital NHS Foundation Trust</t>
  </si>
  <si>
    <t>Homerton University Hospital NHS Foundation Trust</t>
  </si>
  <si>
    <t>South Staffordshire and Shropshire Healthcare NHS Foundation Trust</t>
  </si>
  <si>
    <t>Wrightington, Wigan and Leigh NHS Foundation Trust</t>
  </si>
  <si>
    <t>The Royal Orthopaedic Hospital NHS Foundation Trust</t>
  </si>
  <si>
    <t>University College London Hospitals NHS Foundation Trust</t>
  </si>
  <si>
    <t>Cambridgeshire and Peterborough NHS Foundation Trust</t>
  </si>
  <si>
    <t>The Newcastle Upon Tyne Hospitals NHS Foundation Trust</t>
  </si>
  <si>
    <t>Oxford University Hospitals NHS Foundation Trust</t>
  </si>
  <si>
    <t>FTRTHX</t>
  </si>
  <si>
    <t>Ashford and St Peter's Hospitals NHS Foundation Trust</t>
  </si>
  <si>
    <t>South Tees NHS Foundation Trust</t>
  </si>
  <si>
    <t>5 Boroughs Partnership NHS Foundation Trust</t>
  </si>
  <si>
    <t>University Hospitals of Morecambe Bay NHS Foundation Trust</t>
  </si>
  <si>
    <t xml:space="preserve">East Kent Hospitals University NHS Foundation Trust </t>
  </si>
  <si>
    <t>North Tees &amp; Hartlepool NHS Foundation Trust</t>
  </si>
  <si>
    <t>Central Manchseter University Hospitals NHS Foundation Trust</t>
  </si>
  <si>
    <t>Mersey Care NHS Foundation Trust</t>
  </si>
  <si>
    <t>FTRW4X</t>
  </si>
  <si>
    <t>South Essex Partnership University NHS Foundation Trust</t>
  </si>
  <si>
    <t>Warrington and Halton Hospitals NHS Foundation Trust</t>
  </si>
  <si>
    <t>Northumberland, Tyne &amp; Wear NHS Foundation Trust</t>
  </si>
  <si>
    <t>Cheshire and Wirral Partnership NHS Foundation Trust</t>
  </si>
  <si>
    <t xml:space="preserve">Rotherham Doncaster &amp; South Humber NHSFT </t>
  </si>
  <si>
    <t>South West Yorkshire Partnership NHS foundation trust</t>
  </si>
  <si>
    <t>Blackpool, Fylde And Wyre Hospitals NHS Foundation Trust</t>
  </si>
  <si>
    <t xml:space="preserve">Derbyshire Mental Health Services FT              </t>
  </si>
  <si>
    <t>Birmingham and Solihull Mental Health NHS Foundation Trust</t>
  </si>
  <si>
    <t>Greater Manchester West Mental Health Foundation Trust</t>
  </si>
  <si>
    <t>Surrey and Borders Partnership NHS Foundation Trust</t>
  </si>
  <si>
    <t>Wirral Community NHS Foundation Trust</t>
  </si>
  <si>
    <t>FTRY7X</t>
  </si>
  <si>
    <t>South Central Ambulance Service NHSFT</t>
  </si>
  <si>
    <t>South East Coast Ambulance Service NHSFT</t>
  </si>
  <si>
    <t>South Central Ambulance Service NHS Foundation Trust</t>
  </si>
  <si>
    <t>Birmingham Community Healthcare NHS Foundation Trust</t>
  </si>
  <si>
    <t>FTRYWX</t>
  </si>
  <si>
    <t>Bradford District Care NHS Foundation Trust</t>
  </si>
  <si>
    <t>FTTADX</t>
  </si>
  <si>
    <t>Sheffield Health and Social Care NHS Foundation Trust</t>
  </si>
  <si>
    <t>Worcestshire Health and Care NHS Trust</t>
  </si>
  <si>
    <t xml:space="preserve">Staffordshire and Stoke on Trent Partnership NHS Trust </t>
  </si>
  <si>
    <t>Sussex Community NHS Foundation Trust</t>
  </si>
  <si>
    <t>Barking, Havering and Redbridge Hospital NFT</t>
  </si>
  <si>
    <t>Croydon Health Services NFT</t>
  </si>
  <si>
    <t>Whittington Hospital NFT</t>
  </si>
  <si>
    <t>Royal Wolverhampton Hospitals NFT</t>
  </si>
  <si>
    <t>Wye Valley NHS Trust</t>
  </si>
  <si>
    <t>Princess Alexandra Hospital NFT</t>
  </si>
  <si>
    <t>Barnet, Enfield and Haringey Mental Heal NFT</t>
  </si>
  <si>
    <t>Kent and Medway NHS and Social Care Partnership Trust</t>
  </si>
  <si>
    <t>The Lincolnshire Community Health Services NHS Trust</t>
  </si>
  <si>
    <t>The Hounclow and Richmond  Community Healthcare NHS Trust</t>
  </si>
  <si>
    <t>Dudley and Walsall Mental Health Partnership NHS Trust</t>
  </si>
  <si>
    <t>Wiltshire Health and Care</t>
  </si>
  <si>
    <t>AXG033</t>
  </si>
  <si>
    <t>Match Relationships 2016-17</t>
  </si>
  <si>
    <t>The table below sets out the match relationships for 2016-17. The structure has been constructed to simplify the process of mapping</t>
  </si>
  <si>
    <t xml:space="preserve">CL - LG Met Authority Tranferred Debt             </t>
  </si>
  <si>
    <t>Receiver</t>
  </si>
  <si>
    <t>Initiator</t>
  </si>
  <si>
    <t>11111000</t>
  </si>
  <si>
    <t xml:space="preserve">PPE - LAND (OWNED) - COST - O/BAL                 </t>
  </si>
  <si>
    <t>11112000</t>
  </si>
  <si>
    <t xml:space="preserve">PPE - LAND (OWNED) - COST - ADDITIONS             </t>
  </si>
  <si>
    <t>11112900</t>
  </si>
  <si>
    <t>PPE - LAND (OWNED) - COST - CAPITALISED PROVISIONS</t>
  </si>
  <si>
    <t>11113000</t>
  </si>
  <si>
    <t xml:space="preserve">PPE - LAND (OWNED) - COST - DONATIONS             </t>
  </si>
  <si>
    <t>11114000</t>
  </si>
  <si>
    <t xml:space="preserve">PPE - LAND (OWNED) - COST - IMPAIRMENTS           </t>
  </si>
  <si>
    <t>11115000</t>
  </si>
  <si>
    <t xml:space="preserve">PPE - LAND (OWNED) - COST - IMPAIRMENTS REVERSAL  </t>
  </si>
  <si>
    <t>11116000</t>
  </si>
  <si>
    <t xml:space="preserve">PPE - LAND (OWNED) - COST - REVALUATIONS          </t>
  </si>
  <si>
    <t>11117000</t>
  </si>
  <si>
    <t xml:space="preserve">PPE - LAND (OWNED) - COST - DISPOSALS             </t>
  </si>
  <si>
    <t>11118000</t>
  </si>
  <si>
    <t xml:space="preserve">PPE - LAND (OWNED) - COST - RECLASSIFICATIONS     </t>
  </si>
  <si>
    <t>11119000</t>
  </si>
  <si>
    <t xml:space="preserve">PPE - LAND (OWNED) - COST - TRANSFERS             </t>
  </si>
  <si>
    <t>11211000</t>
  </si>
  <si>
    <t xml:space="preserve">PPE - BUILDINGS (OWNED) - COST - O/BAL            </t>
  </si>
  <si>
    <t>11212000</t>
  </si>
  <si>
    <t xml:space="preserve">PPE - BUILDINGS (OWNED) - COST - ADDITIONS        </t>
  </si>
  <si>
    <t>11212900</t>
  </si>
  <si>
    <t xml:space="preserve">PPE - BUILDINGS (OWNED) - COST - CAPITALISED PROV </t>
  </si>
  <si>
    <t>11213000</t>
  </si>
  <si>
    <t xml:space="preserve">PPE - BUILDINGS (OWNED) - COST - DONATIONS        </t>
  </si>
  <si>
    <t>11214000</t>
  </si>
  <si>
    <t xml:space="preserve">PPE - BUILDINGS (OWNED) - COST - IMPAIRMENTS      </t>
  </si>
  <si>
    <t>11215000</t>
  </si>
  <si>
    <t xml:space="preserve">PPE - BUILDINGS (OWNED) - COST - IMP REV          </t>
  </si>
  <si>
    <t>11216000</t>
  </si>
  <si>
    <t xml:space="preserve">PPE - BUILDINGS (OWNED) - COST - REVALUATIONS     </t>
  </si>
  <si>
    <t>11217000</t>
  </si>
  <si>
    <t xml:space="preserve">PPE - BUILDINGS (OWNED) - COST - DISPOSALS        </t>
  </si>
  <si>
    <t>11218000</t>
  </si>
  <si>
    <t>PPE - BUILDINGS (OWNED) - COST - RECLASSIFICATIONS</t>
  </si>
  <si>
    <t>11219000</t>
  </si>
  <si>
    <t xml:space="preserve">PPE - BUILDINGS (OWNED) - COST - TRANSFERS        </t>
  </si>
  <si>
    <t>11221000</t>
  </si>
  <si>
    <t xml:space="preserve">PPE - BUILDINGS (OWNED) - DEP - O/BAL             </t>
  </si>
  <si>
    <t>11222000</t>
  </si>
  <si>
    <t xml:space="preserve">PPE - BUILDINGS (OWNED) - DEP - IN YEAR           </t>
  </si>
  <si>
    <t>11224000</t>
  </si>
  <si>
    <t xml:space="preserve">PPE - BUILDINGS (OWNED) - DEP - IMPAIRMENTS       </t>
  </si>
  <si>
    <t>11225000</t>
  </si>
  <si>
    <t xml:space="preserve">PPE - BUILDINGS (OWNED) - DEP - IMP REV           </t>
  </si>
  <si>
    <t>11226000</t>
  </si>
  <si>
    <t xml:space="preserve">PPE - BUILDINGS (OWNED) - DEP - REVALUATIONS      </t>
  </si>
  <si>
    <t>11227000</t>
  </si>
  <si>
    <t xml:space="preserve">PPE - BUILDINGS (OWNED) - DEP - DISPOSALS         </t>
  </si>
  <si>
    <t>11228000</t>
  </si>
  <si>
    <t xml:space="preserve">PPE - BUILDINGS (OWNED) - DEP - RECLASSIFICATIONS </t>
  </si>
  <si>
    <t>11229000</t>
  </si>
  <si>
    <t xml:space="preserve">PPE - BUILDINGS (OWNED) - DEP - TRANSFERS         </t>
  </si>
  <si>
    <t>11311000</t>
  </si>
  <si>
    <t xml:space="preserve">PPE - DWELLINGS (OWNED) - COST - O/BAL            </t>
  </si>
  <si>
    <t>11312000</t>
  </si>
  <si>
    <t xml:space="preserve">PPE - DWELLINGS (OWNED) - COST - ADDITIONS        </t>
  </si>
  <si>
    <t>11313000</t>
  </si>
  <si>
    <t xml:space="preserve">PPE - DWELLINGS (OWNED) - COST - DONATIONS        </t>
  </si>
  <si>
    <t>11314000</t>
  </si>
  <si>
    <t xml:space="preserve">PPE - DWELLINGS (OWNED) - COST - IMPAIRMENTS      </t>
  </si>
  <si>
    <t>11315000</t>
  </si>
  <si>
    <t xml:space="preserve">PPE - DWELLINGS (OWNED) - COST - IMP REV          </t>
  </si>
  <si>
    <t>11316000</t>
  </si>
  <si>
    <t xml:space="preserve">PPE - DWELLINGS (OWNED) - COST - REVALUATIONS     </t>
  </si>
  <si>
    <t>11317000</t>
  </si>
  <si>
    <t xml:space="preserve">PPE - DWELLINGS (OWNED) - COST - DISPOSALS        </t>
  </si>
  <si>
    <t>11318000</t>
  </si>
  <si>
    <t>PPE - DWELLINGS (OWNED) - COST - RECLASSIFICATIONS</t>
  </si>
  <si>
    <t>11319000</t>
  </si>
  <si>
    <t xml:space="preserve">PPE - DWELLINGS (OWNED) - COST - TRANSFERS        </t>
  </si>
  <si>
    <t>11321000</t>
  </si>
  <si>
    <t xml:space="preserve">PPE - DWELLINGS (OWNED) - DEP - O/BAL             </t>
  </si>
  <si>
    <t>11322000</t>
  </si>
  <si>
    <t xml:space="preserve">PPE - DWELLINGS (OWNED) - DEP - IN YEAR           </t>
  </si>
  <si>
    <t>11324000</t>
  </si>
  <si>
    <t xml:space="preserve">PPE - DWELLINGS (OWNED) - DEP - IMPAIRMENTS       </t>
  </si>
  <si>
    <t>11325000</t>
  </si>
  <si>
    <t xml:space="preserve">PPE - DWELLINGS (OWNED) - DEP - IMP REV           </t>
  </si>
  <si>
    <t>11326000</t>
  </si>
  <si>
    <t xml:space="preserve">PPE - DWELLINGS (OWNED) - DEP - REVALUATIONS      </t>
  </si>
  <si>
    <t>11327000</t>
  </si>
  <si>
    <t xml:space="preserve">PPE - DWELLINGS (OWNED) - DEP - DISPOSALS         </t>
  </si>
  <si>
    <t>11328000</t>
  </si>
  <si>
    <t xml:space="preserve">PPE - DWELLINGS (OWNED) - DEP - RECLASSIFICATIONS </t>
  </si>
  <si>
    <t>11329000</t>
  </si>
  <si>
    <t xml:space="preserve">PPE - DWELLINGS (OWNED) - DEP - TRANSFERS         </t>
  </si>
  <si>
    <t>11411000</t>
  </si>
  <si>
    <t xml:space="preserve">PPE - IT (OWNED) - COST - O/BAL                   </t>
  </si>
  <si>
    <t>11412000</t>
  </si>
  <si>
    <t xml:space="preserve">PPE - IT (OWNED) - COST - ADDITIONS               </t>
  </si>
  <si>
    <t>11413000</t>
  </si>
  <si>
    <t xml:space="preserve">PPE - IT (OWNED) - COST - DONATIONS               </t>
  </si>
  <si>
    <t>11414000</t>
  </si>
  <si>
    <t xml:space="preserve">PPE - IT (OWNED) - COST - IMPAIRMENTS             </t>
  </si>
  <si>
    <t>11415000</t>
  </si>
  <si>
    <t xml:space="preserve">PPE - IT (OWNED) - COST - IMPAIRMENTS REVERSAL    </t>
  </si>
  <si>
    <t>11416000</t>
  </si>
  <si>
    <t xml:space="preserve">PPE - IT (OWNED) - COST - REVALUATIONS            </t>
  </si>
  <si>
    <t>11417000</t>
  </si>
  <si>
    <t xml:space="preserve">PPE - IT (OWNED) - COST - DISPOSALS               </t>
  </si>
  <si>
    <t>11418000</t>
  </si>
  <si>
    <t xml:space="preserve">PPE - IT (OWNED) - COST - RECLASSIFICATIONS       </t>
  </si>
  <si>
    <t>11419000</t>
  </si>
  <si>
    <t xml:space="preserve">PPE - IT (OWNED) - COST - TRANSFERS               </t>
  </si>
  <si>
    <t>11421000</t>
  </si>
  <si>
    <t xml:space="preserve">PPE - IT (OWNED) - DEP - O/BAL                    </t>
  </si>
  <si>
    <t>11422000</t>
  </si>
  <si>
    <t xml:space="preserve">PPE - IT (OWNED) - DEP - DEP CHARGED IN YEAR      </t>
  </si>
  <si>
    <t>11424000</t>
  </si>
  <si>
    <t xml:space="preserve">PPE - IT (OWNED) - DEP - IMPAIRMENTS              </t>
  </si>
  <si>
    <t>11425000</t>
  </si>
  <si>
    <t xml:space="preserve">PPE - IT (OWNED) - DEP - IMPAIRMENTS REVERSAL     </t>
  </si>
  <si>
    <t>11426000</t>
  </si>
  <si>
    <t xml:space="preserve">PPE - IT (OWNED) - DEP - REVALUATIONS             </t>
  </si>
  <si>
    <t>11427000</t>
  </si>
  <si>
    <t xml:space="preserve">PPE - IT (OWNED) - DEP - DISPOSALS                </t>
  </si>
  <si>
    <t>11428000</t>
  </si>
  <si>
    <t xml:space="preserve">PPE - IT (OWNED) - DEP - RECLASSIFICATIONS        </t>
  </si>
  <si>
    <t>11429000</t>
  </si>
  <si>
    <t xml:space="preserve">PPE - IT (OWNED) - DEP - TRANSFERS                </t>
  </si>
  <si>
    <t>11511000</t>
  </si>
  <si>
    <t xml:space="preserve">PPE - P&amp;M (OWNED) - COST - O/BAL                  </t>
  </si>
  <si>
    <t>11512000</t>
  </si>
  <si>
    <t xml:space="preserve">PPE - P&amp;M (OWNED) - COST - ADDITIONS              </t>
  </si>
  <si>
    <t>11513000</t>
  </si>
  <si>
    <t xml:space="preserve">PPE - P&amp;M (OWNED) - COST - DONATIONS              </t>
  </si>
  <si>
    <t>11514000</t>
  </si>
  <si>
    <t xml:space="preserve">PPE - P&amp;M (OWNED) - COST - IMPAIRMENTS            </t>
  </si>
  <si>
    <t>11515000</t>
  </si>
  <si>
    <t xml:space="preserve">PPE - P&amp;M (OWNED) - COST - IMPAIRMENTS REVERSAL   </t>
  </si>
  <si>
    <t>11516000</t>
  </si>
  <si>
    <t xml:space="preserve">PPE - P&amp;M (OWNED) - COST - REVALUATIONS           </t>
  </si>
  <si>
    <t>11517000</t>
  </si>
  <si>
    <t xml:space="preserve">PPE - P&amp;M (OWNED) - COST - DISPOSALS              </t>
  </si>
  <si>
    <t>11518000</t>
  </si>
  <si>
    <t xml:space="preserve">PPE - P&amp;M (OWNED) - COST - RECLASSIFICATIONS      </t>
  </si>
  <si>
    <t>11519000</t>
  </si>
  <si>
    <t xml:space="preserve">PPE - P&amp;M (OWNED) - COST - TRANSFERS              </t>
  </si>
  <si>
    <t>11521000</t>
  </si>
  <si>
    <t xml:space="preserve">PPE - P&amp;M (OWNED) - DEP - O/BAL                   </t>
  </si>
  <si>
    <t>11522000</t>
  </si>
  <si>
    <t xml:space="preserve">PPE - P&amp;M (OWNED) - DEP - DEP CHARGED IN YEAR     </t>
  </si>
  <si>
    <t>11524000</t>
  </si>
  <si>
    <t xml:space="preserve">PPE - P&amp;M (OWNED) - DEP - IMPAIRMENTS             </t>
  </si>
  <si>
    <t>11525000</t>
  </si>
  <si>
    <t xml:space="preserve">PPE - P&amp;M (OWNED) - DEP - IMPAIRMENTS REVERSAL    </t>
  </si>
  <si>
    <t>11526000</t>
  </si>
  <si>
    <t xml:space="preserve">PPE - P&amp;M (OWNED) - DEP - REVALUATIONS            </t>
  </si>
  <si>
    <t>11527000</t>
  </si>
  <si>
    <t xml:space="preserve">PPE - P&amp;M (OWNED) - DEP - DISPOSALS               </t>
  </si>
  <si>
    <t>11528000</t>
  </si>
  <si>
    <t xml:space="preserve">PPE - P&amp;M (OWNED) - DEP - RECLASSIFICATIONS       </t>
  </si>
  <si>
    <t>11529000</t>
  </si>
  <si>
    <t xml:space="preserve">PPE - P&amp;M (OWNED) - DEP - TRANSFERS               </t>
  </si>
  <si>
    <t>11611000</t>
  </si>
  <si>
    <t xml:space="preserve">PPE - F&amp;F (OWNED) - COST - O/BAL                  </t>
  </si>
  <si>
    <t>11612000</t>
  </si>
  <si>
    <t xml:space="preserve">PPE - F&amp;F (OWNED) - COST - ADDITIONS              </t>
  </si>
  <si>
    <t>11613000</t>
  </si>
  <si>
    <t xml:space="preserve">PPE - F&amp;F (OWNED) - COST - DONATIONS              </t>
  </si>
  <si>
    <t>11614000</t>
  </si>
  <si>
    <t xml:space="preserve">PPE - F&amp;F (OWNED) - COST - IMPAIRMENTS            </t>
  </si>
  <si>
    <t>11615000</t>
  </si>
  <si>
    <t xml:space="preserve">PPE - F&amp;F (OWNED) - COST - IMPAIRMENTS REVERSAL   </t>
  </si>
  <si>
    <t>11616000</t>
  </si>
  <si>
    <t xml:space="preserve">PPE - F&amp;F (OWNED) - COST - REVALUATIONS           </t>
  </si>
  <si>
    <t>11617000</t>
  </si>
  <si>
    <t xml:space="preserve">PPE - F&amp;F (OWNED) - COST - DISPOSALS              </t>
  </si>
  <si>
    <t>11618000</t>
  </si>
  <si>
    <t xml:space="preserve">PPE - F&amp;F (OWNED) - COST - RECLASSIFICATIONS      </t>
  </si>
  <si>
    <t>11619000</t>
  </si>
  <si>
    <t xml:space="preserve">PPE - F&amp;F (OWNED) - COST - TRANSFERS              </t>
  </si>
  <si>
    <t>11621000</t>
  </si>
  <si>
    <t xml:space="preserve">PPE - F&amp;F (OWNED) - DEP - O/BAL                   </t>
  </si>
  <si>
    <t>11622000</t>
  </si>
  <si>
    <t xml:space="preserve">PPE - F&amp;F (OWNED) - DEP - DEP CHARGED IN YEAR     </t>
  </si>
  <si>
    <t>11624000</t>
  </si>
  <si>
    <t xml:space="preserve">PPE - F&amp;F (OWNED) - DEP - IMPAIRMENTS             </t>
  </si>
  <si>
    <t>11625000</t>
  </si>
  <si>
    <t xml:space="preserve">PPE - F&amp;F (OWNED) - DEP - IMPAIRMENTS REVERSAL    </t>
  </si>
  <si>
    <t>11626000</t>
  </si>
  <si>
    <t xml:space="preserve">PPE - F&amp;F (OWNED) - DEP - REVALUATIONS            </t>
  </si>
  <si>
    <t>11627000</t>
  </si>
  <si>
    <t xml:space="preserve">PPE - F&amp;F (OWNED) - DEP - DISPOSALS               </t>
  </si>
  <si>
    <t>11628000</t>
  </si>
  <si>
    <t xml:space="preserve">PPE - F&amp;F (OWNED) - DEP - RECLASSIFICATIONS       </t>
  </si>
  <si>
    <t>11629000</t>
  </si>
  <si>
    <t xml:space="preserve">PPE - F&amp;F (OWNED) - DEP - TRANSFERS               </t>
  </si>
  <si>
    <t>11711000</t>
  </si>
  <si>
    <t xml:space="preserve">PPE - POA &amp; AUC (OWNED) - COST - O/BAL            </t>
  </si>
  <si>
    <t>11712100</t>
  </si>
  <si>
    <t xml:space="preserve">PPE - POA &amp; AUC (OWNED) - COST - ADD - LAND       </t>
  </si>
  <si>
    <t>11712200</t>
  </si>
  <si>
    <t xml:space="preserve">PPE - POA &amp; AUC (OWNED) - COST - ADD - BUILDINGS  </t>
  </si>
  <si>
    <t>11712300</t>
  </si>
  <si>
    <t xml:space="preserve">PPE - POA &amp; AUC (OWNED) - COST - ADD - DWELLINGS  </t>
  </si>
  <si>
    <t>11712400</t>
  </si>
  <si>
    <t xml:space="preserve">PPE - POA &amp; AUC (OWNED) - COST - ADD - P&amp;M        </t>
  </si>
  <si>
    <t>11713000</t>
  </si>
  <si>
    <t xml:space="preserve">PPE - POA &amp; AUC (OWNED) - COST - DONATIONS        </t>
  </si>
  <si>
    <t>11714000</t>
  </si>
  <si>
    <t xml:space="preserve">PPE - POA &amp; AUC (OWNED) - COST - IMPAIRMENTS      </t>
  </si>
  <si>
    <t>11715000</t>
  </si>
  <si>
    <t xml:space="preserve">PPE - POA &amp; AUC (OWNED) - COST - IMP REV          </t>
  </si>
  <si>
    <t>11716000</t>
  </si>
  <si>
    <t xml:space="preserve">PPE - POA &amp; AUC (OWNED) - COST - REVALUATIONS     </t>
  </si>
  <si>
    <t>11717000</t>
  </si>
  <si>
    <t xml:space="preserve">PPE - POA &amp; AUC (OWNED) - COST - DISPOSALS        </t>
  </si>
  <si>
    <t>11718000</t>
  </si>
  <si>
    <t>PPE - POA &amp; AUC (OWNED) - COST - RECLASSIFICATIONS</t>
  </si>
  <si>
    <t>11719000</t>
  </si>
  <si>
    <t xml:space="preserve">PPE - POA &amp; AUC (OWNED) - COST - TRANSFERS        </t>
  </si>
  <si>
    <t>11811000</t>
  </si>
  <si>
    <t xml:space="preserve">PPE - SUME (OWNED) - COST - O/BAL                 </t>
  </si>
  <si>
    <t>11812000</t>
  </si>
  <si>
    <t xml:space="preserve">PPE - SUME (OWNED) - COST - ADDITIONS             </t>
  </si>
  <si>
    <t>11812900</t>
  </si>
  <si>
    <t>PPE - SUME (OWNED) - COST - CAPITALISED PROVISIONS</t>
  </si>
  <si>
    <t>11814000</t>
  </si>
  <si>
    <t xml:space="preserve">PPE - SUME (OWNED) - COST - IMPAIRMENTS           </t>
  </si>
  <si>
    <t>11815000</t>
  </si>
  <si>
    <t xml:space="preserve">PPE - SUME (OWNED) - COST - IMPAIRMENTS REVERSAL  </t>
  </si>
  <si>
    <t>11816000</t>
  </si>
  <si>
    <t xml:space="preserve">PPE - SUME (OWNED) - COST - REVALUATIONS          </t>
  </si>
  <si>
    <t>11817000</t>
  </si>
  <si>
    <t xml:space="preserve">PPE - SUME (OWNED) - COST - DISPOSALS             </t>
  </si>
  <si>
    <t>11818000</t>
  </si>
  <si>
    <t xml:space="preserve">PPE - SUME (OWNED) - COST - RECLASSIFICATIONS     </t>
  </si>
  <si>
    <t>11819000</t>
  </si>
  <si>
    <t xml:space="preserve">PPE - SUME (OWNED) - COST - TRANSFERS             </t>
  </si>
  <si>
    <t>11821000</t>
  </si>
  <si>
    <t xml:space="preserve">PPE - SUME (OWNED) - DEP - O/BAL                  </t>
  </si>
  <si>
    <t>11822000</t>
  </si>
  <si>
    <t xml:space="preserve">PPE - SUME (OWNED) - DEP - DEP CHARGED IN YEAR    </t>
  </si>
  <si>
    <t>11824000</t>
  </si>
  <si>
    <t xml:space="preserve">PPE - SUME (OWNED) - DEP - IMPAIRMENTS            </t>
  </si>
  <si>
    <t>11825000</t>
  </si>
  <si>
    <t xml:space="preserve">PPE - SUME (OWNED) - DEP - IMP REV                </t>
  </si>
  <si>
    <t>11826000</t>
  </si>
  <si>
    <t xml:space="preserve">PPE - SUME (OWNED) - DEP - REVALUATIONS           </t>
  </si>
  <si>
    <t>11827000</t>
  </si>
  <si>
    <t xml:space="preserve">PPE - SUME (OWNED) - DEP - DISPOSALS              </t>
  </si>
  <si>
    <t>11828000</t>
  </si>
  <si>
    <t xml:space="preserve">PPE - SUME (OWNED) - DEP - RECLASSIFICATIONS      </t>
  </si>
  <si>
    <t>11829000</t>
  </si>
  <si>
    <t xml:space="preserve">PPE - SUME (OWNED) - DEP - TRANSFERS              </t>
  </si>
  <si>
    <t>11911000</t>
  </si>
  <si>
    <t xml:space="preserve">PPE - NETWORKED ASSETS (OWNED) - COST - O/BAL     </t>
  </si>
  <si>
    <t>11912000</t>
  </si>
  <si>
    <t xml:space="preserve">PPE - NETWORKED ASSETS (OWNED) - COST - ADDITIONS </t>
  </si>
  <si>
    <t>11913000</t>
  </si>
  <si>
    <t xml:space="preserve">PPE - NETWORKED ASSETS (OWNED) - COST - DONATIONS </t>
  </si>
  <si>
    <t>11914000</t>
  </si>
  <si>
    <t xml:space="preserve">PPE - NETWORKED ASSETS (OWNED) - COST - IMPAIR    </t>
  </si>
  <si>
    <t>11915000</t>
  </si>
  <si>
    <t xml:space="preserve">PPE - NETWORKED ASSETS (OWNED) - COST - IMP REV   </t>
  </si>
  <si>
    <t>11916000</t>
  </si>
  <si>
    <t xml:space="preserve">PPE - NETWORKED ASSETS (OWNED) - COST - REVAL     </t>
  </si>
  <si>
    <t>11917000</t>
  </si>
  <si>
    <t xml:space="preserve">PPE - NETWORKED ASSETS (OWNED) - COST - DISPOSALS </t>
  </si>
  <si>
    <t>11918000</t>
  </si>
  <si>
    <t xml:space="preserve">PPE - NETWORKED ASSETS (OWNED) - COST - RECLASS   </t>
  </si>
  <si>
    <t>11919000</t>
  </si>
  <si>
    <t xml:space="preserve">PPE - NETWORKED ASSETS (OWNED) - COST - TRANSFERS </t>
  </si>
  <si>
    <t>11921000</t>
  </si>
  <si>
    <t xml:space="preserve">PPE - NETWORKED ASSETS (OWNED) - DEP - O/BAL      </t>
  </si>
  <si>
    <t>11922000</t>
  </si>
  <si>
    <t xml:space="preserve">PPE - NETWORKED ASSETS (OWNED) - DEP - IN YEAR    </t>
  </si>
  <si>
    <t>11924000</t>
  </si>
  <si>
    <t>PPE - NETWORKED ASSETS (OWNED) - DEP - IMPAIRMENTS</t>
  </si>
  <si>
    <t>11925000</t>
  </si>
  <si>
    <t xml:space="preserve">PPE - NETWORKED ASSETS (OWNED) - DEP - IMP REV    </t>
  </si>
  <si>
    <t>11926000</t>
  </si>
  <si>
    <t xml:space="preserve">PPE - NETWORKED ASSETS (OWNED) - DEP - REVAL      </t>
  </si>
  <si>
    <t>11927000</t>
  </si>
  <si>
    <t xml:space="preserve">PPE - NETWORKED ASSETS (OWNED) - DEP - DISPOSALS  </t>
  </si>
  <si>
    <t>11928000</t>
  </si>
  <si>
    <t xml:space="preserve">PPE - NETWORKED ASSETS (OWNED) - DEP - RECLASS    </t>
  </si>
  <si>
    <t>11929000</t>
  </si>
  <si>
    <t xml:space="preserve">PPE - NETWORKED ASSETS (OWNED) - DEP - TRANSFERS  </t>
  </si>
  <si>
    <t>12111000</t>
  </si>
  <si>
    <t xml:space="preserve">PPE - TRANSPORT EQUIP (OWNED) - COST - O/BAL      </t>
  </si>
  <si>
    <t>12112000</t>
  </si>
  <si>
    <t xml:space="preserve">PPE - TRANSPORT EQUIP (OWNED) - COST - ADDITIONS  </t>
  </si>
  <si>
    <t>12113000</t>
  </si>
  <si>
    <t xml:space="preserve">PPE - TRANSPORT EQUIP (OWNED) - COST - DONATIONS  </t>
  </si>
  <si>
    <t>12114000</t>
  </si>
  <si>
    <t xml:space="preserve">PPE - TRANSPORT EQUIP (OWNED) - COST - IMPAIR     </t>
  </si>
  <si>
    <t>12115000</t>
  </si>
  <si>
    <t xml:space="preserve">PPE - TRANSPORT EQUIP (OWNED) - COST - IMP REV    </t>
  </si>
  <si>
    <t>12116000</t>
  </si>
  <si>
    <t xml:space="preserve">PPE - TRANSPORT EQUIP (OWNED) - COST - REVAL      </t>
  </si>
  <si>
    <t>12117000</t>
  </si>
  <si>
    <t xml:space="preserve">PPE - TRANSPORT EQUIP (OWNED) - COST - DISPOSALS  </t>
  </si>
  <si>
    <t>12118000</t>
  </si>
  <si>
    <t xml:space="preserve">PPE - TRANSPORT EQUIP (OWNED) - COST - RECLASS    </t>
  </si>
  <si>
    <t>12119000</t>
  </si>
  <si>
    <t xml:space="preserve">PPE - TRANSPORT EQUIP (OWNED) - COST - TRANSFERS  </t>
  </si>
  <si>
    <t>12121000</t>
  </si>
  <si>
    <t xml:space="preserve">PPE - TRANSPORT EQUIP (OWNED) - DEP - O/BAL       </t>
  </si>
  <si>
    <t>12122000</t>
  </si>
  <si>
    <t xml:space="preserve">PPE - TRANSPORT EQUIP (OWNED) - DEP - IN YEAR     </t>
  </si>
  <si>
    <t>12124000</t>
  </si>
  <si>
    <t xml:space="preserve">PPE - TRANSPORT EQUIP (OWNED) - DEP - IMPAIRMENTS </t>
  </si>
  <si>
    <t>12125000</t>
  </si>
  <si>
    <t xml:space="preserve">PPE - TRANSPORT EQUIP (OWNED) - DEP - IMP REV     </t>
  </si>
  <si>
    <t>12126000</t>
  </si>
  <si>
    <t xml:space="preserve">PPE - TRANSPORT EQUIP (OWNED) - DEP - REVAL       </t>
  </si>
  <si>
    <t>12127000</t>
  </si>
  <si>
    <t xml:space="preserve">PPE - TRANSPORT EQUIP (OWNED) - DEP - DISPOSALS   </t>
  </si>
  <si>
    <t>12128000</t>
  </si>
  <si>
    <t xml:space="preserve">PPE - TRANSPORT EQUIP (OWNED) - DEP - RECLASS     </t>
  </si>
  <si>
    <t>12129000</t>
  </si>
  <si>
    <t xml:space="preserve">PPE - TRANSPORT EQUIP (OWNED) - DEP - TRANSFERS   </t>
  </si>
  <si>
    <t>12211000</t>
  </si>
  <si>
    <t xml:space="preserve">PPE - ANTIQUES &amp; ART (OWNED) - COST - O/BAL       </t>
  </si>
  <si>
    <t>12212000</t>
  </si>
  <si>
    <t xml:space="preserve">PPE - ANTIQUES &amp; ART (OWNED) - COST - ADDITIONS   </t>
  </si>
  <si>
    <t>12213000</t>
  </si>
  <si>
    <t xml:space="preserve">PPE - ANTIQUES &amp; ART (OWNED) - COST - DONATIONS   </t>
  </si>
  <si>
    <t>12214000</t>
  </si>
  <si>
    <t xml:space="preserve">PPE - ANTIQUES &amp; ART (OWNED) - COST - IMPAIRMENTS </t>
  </si>
  <si>
    <t>12215000</t>
  </si>
  <si>
    <t xml:space="preserve">PPE - ANTIQUES &amp; ART (OWNED) - COST - IMP REV     </t>
  </si>
  <si>
    <t>12216000</t>
  </si>
  <si>
    <t>PPE - ANTIQUES &amp; ART (OWNED) - COST - REVALUATIONS</t>
  </si>
  <si>
    <t>12217000</t>
  </si>
  <si>
    <t xml:space="preserve">PPE - ANTIQUES &amp; ART (OWNED) - COST - DISPOSALS   </t>
  </si>
  <si>
    <t>12218000</t>
  </si>
  <si>
    <t xml:space="preserve">PPE - ANTIQUES &amp; ART (OWNED) - COST - RECLASS     </t>
  </si>
  <si>
    <t>12219000</t>
  </si>
  <si>
    <t xml:space="preserve">PPE - ANTIQUES &amp; ART (OWNED) - COST - TRANSFERS   </t>
  </si>
  <si>
    <t>12221000</t>
  </si>
  <si>
    <t xml:space="preserve">PPE - ANTIQUES &amp; ART (OWNED) - DEP - O/BAL        </t>
  </si>
  <si>
    <t>12222000</t>
  </si>
  <si>
    <t xml:space="preserve">PPE - ANTIQUES &amp; ART (OWNED) - DEP - IN YEAR      </t>
  </si>
  <si>
    <t>12224000</t>
  </si>
  <si>
    <t xml:space="preserve">PPE - ANTIQUES &amp; ART (OWNED) - DEP - IMPAIRMENTS  </t>
  </si>
  <si>
    <t>12225000</t>
  </si>
  <si>
    <t xml:space="preserve">PPE - ANTIQUES &amp; ART (OWNED) - DEP - IMP REV      </t>
  </si>
  <si>
    <t>12226000</t>
  </si>
  <si>
    <t xml:space="preserve">PPE - ANTIQUES &amp; ART (OWNED) - DEP - REVALUATIONS </t>
  </si>
  <si>
    <t>12227000</t>
  </si>
  <si>
    <t xml:space="preserve">PPE - ANTIQUES &amp; ART (OWNED) - DEP - DISPOSALS    </t>
  </si>
  <si>
    <t>12228000</t>
  </si>
  <si>
    <t xml:space="preserve">PPE - ANTIQUES &amp; ART (OWNED) - DEP - RECLASS      </t>
  </si>
  <si>
    <t>12229000</t>
  </si>
  <si>
    <t xml:space="preserve">PPE - ANTIQUES &amp; ART (OWNED) - DEP - TRANSFERS    </t>
  </si>
  <si>
    <t>12311000</t>
  </si>
  <si>
    <t xml:space="preserve">PPE - CULTIVATED ASSETS (OWNED) - COST - O/BAL    </t>
  </si>
  <si>
    <t>12312000</t>
  </si>
  <si>
    <t>PPE - CULTIVATED ASSETS (OWNED) - COST - ADDITIONS</t>
  </si>
  <si>
    <t>12313000</t>
  </si>
  <si>
    <t>PPE - CULTIVATED ASSETS (OWNED) - COST - DONATIONS</t>
  </si>
  <si>
    <t>12314000</t>
  </si>
  <si>
    <t xml:space="preserve">PPE - CULTIVATED ASSETS (OWNED) - COST - IMPAIR   </t>
  </si>
  <si>
    <t>12315000</t>
  </si>
  <si>
    <t xml:space="preserve">PPE - CULTIVATED ASSETS (OWNED) - COST - IMP REV  </t>
  </si>
  <si>
    <t>12316000</t>
  </si>
  <si>
    <t xml:space="preserve">PPE - CULTIVATED ASSETS (OWNED) - COST - REVAL    </t>
  </si>
  <si>
    <t>12317000</t>
  </si>
  <si>
    <t>PPE - CULTIVATED ASSETS (OWNED) - COST - DISPOSALS</t>
  </si>
  <si>
    <t>12318000</t>
  </si>
  <si>
    <t xml:space="preserve">PPE - CULTIVATED ASSETS (OWNED) - COST - RECLASS  </t>
  </si>
  <si>
    <t>12319000</t>
  </si>
  <si>
    <t>PPE - CULTIVATED ASSETS (OWNED) - COST - TRANSFERS</t>
  </si>
  <si>
    <t>12321000</t>
  </si>
  <si>
    <t xml:space="preserve">PPE - CULTIVATED ASSETS (OWNED) - DEP - O/BAL     </t>
  </si>
  <si>
    <t>12322000</t>
  </si>
  <si>
    <t xml:space="preserve">PPE - CULTIVATED ASSETS (OWNED) - DEP - IN YEAR   </t>
  </si>
  <si>
    <t>12324000</t>
  </si>
  <si>
    <t xml:space="preserve">PPE - CULTIVATED ASSETS (OWNED) - DEP - IMPAIR    </t>
  </si>
  <si>
    <t>12325000</t>
  </si>
  <si>
    <t xml:space="preserve">PPE - CULTIVATED ASSETS (OWNED) - DEP - IMP REV   </t>
  </si>
  <si>
    <t>12326000</t>
  </si>
  <si>
    <t xml:space="preserve">PPE - CULTIVATED ASSETS (OWNED) - DEP - REVAL     </t>
  </si>
  <si>
    <t>12327000</t>
  </si>
  <si>
    <t xml:space="preserve">PPE - CULTIVATED ASSETS (OWNED) - DEP - DISPOSALS </t>
  </si>
  <si>
    <t>12328000</t>
  </si>
  <si>
    <t xml:space="preserve">PPE - CULTIVATED ASSETS (OWNED) - DEP - RECLASS   </t>
  </si>
  <si>
    <t>12329000</t>
  </si>
  <si>
    <t xml:space="preserve">PPE - CULTIVATED ASSETS (OWNED) - DEP - TRANSFERS </t>
  </si>
  <si>
    <t>14111000</t>
  </si>
  <si>
    <t xml:space="preserve">IA - INFORMATION TECHNOLOGY - COST - O/BAL        </t>
  </si>
  <si>
    <t>14112000</t>
  </si>
  <si>
    <t xml:space="preserve">IA - INFORMATION TECHNOLOGY - COST - ADDITIONS    </t>
  </si>
  <si>
    <t>14113000</t>
  </si>
  <si>
    <t xml:space="preserve">IA - INFORMATION TECHNOLOGY - COST - DONATIONS    </t>
  </si>
  <si>
    <t>14114000</t>
  </si>
  <si>
    <t xml:space="preserve">IA - INFORMATION TECHNOLOGY - COST - IMPAIRMENTS  </t>
  </si>
  <si>
    <t>14115000</t>
  </si>
  <si>
    <t xml:space="preserve">IA - INFORMATION TECHNOLOGY - COST - IMP REV      </t>
  </si>
  <si>
    <t>14116000</t>
  </si>
  <si>
    <t xml:space="preserve">IA - INFORMATION TECHNOLOGY - COST - REVALUATION  </t>
  </si>
  <si>
    <t>14117000</t>
  </si>
  <si>
    <t xml:space="preserve">IA - INFORMATION TECHNOLOGY - COST - DISPOSALS    </t>
  </si>
  <si>
    <t>14118000</t>
  </si>
  <si>
    <t xml:space="preserve">IA - INFORMATION TECHNOLOGY - COST - RECLASS      </t>
  </si>
  <si>
    <t>14119000</t>
  </si>
  <si>
    <t xml:space="preserve">IA - INFORMATION TECHNOLOGY - COST - TRANSFERS    </t>
  </si>
  <si>
    <t>14121000</t>
  </si>
  <si>
    <t xml:space="preserve">IA - INFORMATION TECHNOLOGY - AMOR - O/BAL        </t>
  </si>
  <si>
    <t>14122000</t>
  </si>
  <si>
    <t xml:space="preserve">IA - INFORMATION TECHNOLOGY - AMOR - IN YEAR      </t>
  </si>
  <si>
    <t>14124000</t>
  </si>
  <si>
    <t xml:space="preserve">IA - INFORMATION TECHNOLOGY - AMOR - IMPAIRMENTS  </t>
  </si>
  <si>
    <t>14125000</t>
  </si>
  <si>
    <t xml:space="preserve">IA - INFORMATION TECHNOLOGY - AMOR - IMP REV      </t>
  </si>
  <si>
    <t>14126000</t>
  </si>
  <si>
    <t xml:space="preserve">IA - INFORMATION TECHNOLOGY - AMOR - REVALUATION  </t>
  </si>
  <si>
    <t>14127000</t>
  </si>
  <si>
    <t xml:space="preserve">IA - INFORMATION TECHNOLOGY - AMOR - DISPOSALS    </t>
  </si>
  <si>
    <t>14128000</t>
  </si>
  <si>
    <t xml:space="preserve">IA - INFORMATION TECHNOLOGY - AMOR - RECLASS      </t>
  </si>
  <si>
    <t>14129000</t>
  </si>
  <si>
    <t xml:space="preserve">IA - INFORMATION TECHNOLOGY - AMOR - TRANSFERS    </t>
  </si>
  <si>
    <t>14211000</t>
  </si>
  <si>
    <t xml:space="preserve">IA - SOFTWARE LICENCES - COST - O/BAL             </t>
  </si>
  <si>
    <t>14212000</t>
  </si>
  <si>
    <t xml:space="preserve">IA - SOFTWARE LICENCES - COST - ADDITIONS         </t>
  </si>
  <si>
    <t>14213000</t>
  </si>
  <si>
    <t xml:space="preserve">IA - SOFTWARE LICENCES - COST - DONATIONS         </t>
  </si>
  <si>
    <t>14214000</t>
  </si>
  <si>
    <t xml:space="preserve">IA - SOFTWARE LICENCES - COST - IMPAIRMENTS       </t>
  </si>
  <si>
    <t>14215000</t>
  </si>
  <si>
    <t xml:space="preserve">IA - SOFTWARE LICENCES - COST - IMP REV           </t>
  </si>
  <si>
    <t>14216000</t>
  </si>
  <si>
    <t xml:space="preserve">IA - SOFTWARE LICENCES - COST - REVALUATION       </t>
  </si>
  <si>
    <t>14217000</t>
  </si>
  <si>
    <t xml:space="preserve">IA - SOFTWARE LICENCES - COST - DISPOSALS         </t>
  </si>
  <si>
    <t>14218000</t>
  </si>
  <si>
    <t xml:space="preserve">IA - SOFTWARE LICENCES - COST - RECLASSIFICATIONS </t>
  </si>
  <si>
    <t>14219000</t>
  </si>
  <si>
    <t xml:space="preserve">IA - SOFTWARE LICENCES - COST - TRANSFERS         </t>
  </si>
  <si>
    <t>14221000</t>
  </si>
  <si>
    <t xml:space="preserve">IA - SOFTWARE LICENCES - AMORTISATION - O/BAL     </t>
  </si>
  <si>
    <t>14222000</t>
  </si>
  <si>
    <t xml:space="preserve">IA - SOFTWARE LICENCES - AMORTISATION - IN YEAR   </t>
  </si>
  <si>
    <t>14224000</t>
  </si>
  <si>
    <t xml:space="preserve">IA - SOFTWARE LICENCES - AMORTISATION - IMPAIR    </t>
  </si>
  <si>
    <t>14225000</t>
  </si>
  <si>
    <t xml:space="preserve">IA - SOFTWARE LICENCES - AMORTISATION - IMP REV   </t>
  </si>
  <si>
    <t>14226000</t>
  </si>
  <si>
    <t xml:space="preserve">IA - SOFTWARE LICENCES - AMORTISATION - REVAL     </t>
  </si>
  <si>
    <t>14227000</t>
  </si>
  <si>
    <t xml:space="preserve">IA - SOFTWARE LICENCES - AMORTISATION - DISPOSALS </t>
  </si>
  <si>
    <t>14228000</t>
  </si>
  <si>
    <t xml:space="preserve">IA - SOFTWARE LICENCES - AMORTISATION - RECLASS   </t>
  </si>
  <si>
    <t>14229000</t>
  </si>
  <si>
    <t xml:space="preserve">IA - SOFTWARE LICENCES - AMORTISATION - TRANSFERS </t>
  </si>
  <si>
    <t>14311000</t>
  </si>
  <si>
    <t xml:space="preserve">IA - WEBSITES - COST - O/BAL                      </t>
  </si>
  <si>
    <t>14312000</t>
  </si>
  <si>
    <t xml:space="preserve">IA - WEBSITES - COST - ADDITIONS                  </t>
  </si>
  <si>
    <t>14313000</t>
  </si>
  <si>
    <t xml:space="preserve">IA - WEBSITES - COST - DONATIONS                  </t>
  </si>
  <si>
    <t>14314000</t>
  </si>
  <si>
    <t xml:space="preserve">IA - WEBSITES - COST - IMPAIRMENTS                </t>
  </si>
  <si>
    <t>14315000</t>
  </si>
  <si>
    <t xml:space="preserve">IA - WEBSITES - COST - IMPAIRMENTS REVERSAL       </t>
  </si>
  <si>
    <t>14316000</t>
  </si>
  <si>
    <t xml:space="preserve">IA - WEBSITES - COST - REVALUATION                </t>
  </si>
  <si>
    <t>14317000</t>
  </si>
  <si>
    <t xml:space="preserve">IA - WEBSITES - COST - DISPOSALS                  </t>
  </si>
  <si>
    <t>14318000</t>
  </si>
  <si>
    <t xml:space="preserve">IA - WEBSITES - COST - RECLASSIFICATIONS          </t>
  </si>
  <si>
    <t>14319000</t>
  </si>
  <si>
    <t xml:space="preserve">IA - WEBSITES - COST - TRANSFERS                  </t>
  </si>
  <si>
    <t>14321000</t>
  </si>
  <si>
    <t xml:space="preserve">IA - WEBSITES - AMORTISATION - O/BAL              </t>
  </si>
  <si>
    <t>14322000</t>
  </si>
  <si>
    <t xml:space="preserve">IA - WEBSITES - AMORTISATION - CHARGED IN YEAR    </t>
  </si>
  <si>
    <t>14324000</t>
  </si>
  <si>
    <t xml:space="preserve">IA - WEBSITES - AMORTISATION - IMPAIRMENTS        </t>
  </si>
  <si>
    <t>14325000</t>
  </si>
  <si>
    <t xml:space="preserve">IA - WEBSITES - AMORTISATION - IMP REV            </t>
  </si>
  <si>
    <t>14326000</t>
  </si>
  <si>
    <t xml:space="preserve">IA - WEBSITES - AMORTISATION - REVALUATION        </t>
  </si>
  <si>
    <t>14327000</t>
  </si>
  <si>
    <t xml:space="preserve">IA - WEBSITES - AMORTISATION - DISPOSALS          </t>
  </si>
  <si>
    <t>14328000</t>
  </si>
  <si>
    <t xml:space="preserve">IA - WEBSITES - AMORTISATION - RECLASSIFICATIONS  </t>
  </si>
  <si>
    <t>14329000</t>
  </si>
  <si>
    <t xml:space="preserve">IA - WEBSITES - AMORTISATION - TRANSFERS          </t>
  </si>
  <si>
    <t>14411000</t>
  </si>
  <si>
    <t xml:space="preserve">IA - DEVELOPMENT EXPENDITURE - COST - O/BAL       </t>
  </si>
  <si>
    <t>14412000</t>
  </si>
  <si>
    <t xml:space="preserve">IA - DEVELOPMENT EXPENDITURE - COST - ADDITIONS   </t>
  </si>
  <si>
    <t>14413000</t>
  </si>
  <si>
    <t xml:space="preserve">IA - DEVELOPMENT EXPENDITURE - COST - DONATIONS   </t>
  </si>
  <si>
    <t>14414000</t>
  </si>
  <si>
    <t xml:space="preserve">IA - DEVELOPMENT EXPENDITURE - COST - IMPAIRMENTS </t>
  </si>
  <si>
    <t>14415000</t>
  </si>
  <si>
    <t xml:space="preserve">IA - DEVELOPMENT EXPENDITURE - COST - IMP REV     </t>
  </si>
  <si>
    <t>14416000</t>
  </si>
  <si>
    <t xml:space="preserve">IA - DEVELOPMENT EXPENDITURE - COST - REVALUATION </t>
  </si>
  <si>
    <t>14417000</t>
  </si>
  <si>
    <t xml:space="preserve">IA - DEVELOPMENT EXPENDITURE - COST - DISPOSALS   </t>
  </si>
  <si>
    <t>14418000</t>
  </si>
  <si>
    <t xml:space="preserve">IA - DEVELOPMENT EXPENDITURE - COST - RECLASS     </t>
  </si>
  <si>
    <t>14419000</t>
  </si>
  <si>
    <t xml:space="preserve">IA - DEVELOPMENT EXPENDITURE - COST - TRANSFERS   </t>
  </si>
  <si>
    <t>14421000</t>
  </si>
  <si>
    <t xml:space="preserve">IA - DEVELOPMENT EXPENDITURE - AMOR - O/BAL       </t>
  </si>
  <si>
    <t>14422000</t>
  </si>
  <si>
    <t xml:space="preserve">IA - DEVELOPMENT EXPENDITURE - AMOR - IN YEAR     </t>
  </si>
  <si>
    <t>14424000</t>
  </si>
  <si>
    <t xml:space="preserve">IA - DEVELOPMENT EXPENDITURE - AMOR - IMPAIRMENTS </t>
  </si>
  <si>
    <t>14425000</t>
  </si>
  <si>
    <t xml:space="preserve">IA - DEVELOPMENT EXPENDITURE - AMOR - IMP REV     </t>
  </si>
  <si>
    <t>14426000</t>
  </si>
  <si>
    <t xml:space="preserve">IA - DEVELOPMENT EXPENDITURE - AMOR - REVALUATION </t>
  </si>
  <si>
    <t>14427000</t>
  </si>
  <si>
    <t xml:space="preserve">IA - DEVELOPMENT EXPENDITURE - AMOR - DISPOSALS   </t>
  </si>
  <si>
    <t>14428000</t>
  </si>
  <si>
    <t xml:space="preserve">IA - DEVELOPMENT EXPENDITURE - AMOR - RECLASS     </t>
  </si>
  <si>
    <t>14429000</t>
  </si>
  <si>
    <t xml:space="preserve">IA - DEVELOPMENT EXPENDITURE - AMOR - TRANSFERS   </t>
  </si>
  <si>
    <t>14511000</t>
  </si>
  <si>
    <t xml:space="preserve">IA - LTAO - COST - O/BAL                          </t>
  </si>
  <si>
    <t>14512000</t>
  </si>
  <si>
    <t xml:space="preserve">IA - LTAO - COST - ADDITIONS                      </t>
  </si>
  <si>
    <t>14513000</t>
  </si>
  <si>
    <t xml:space="preserve">IA - LTAO - COST - DONATIONS                      </t>
  </si>
  <si>
    <t>14514000</t>
  </si>
  <si>
    <t xml:space="preserve">IA - LTAO - COST - IMPAIRMENTS                    </t>
  </si>
  <si>
    <t>14515000</t>
  </si>
  <si>
    <t xml:space="preserve">IA - LTAO - COST - IMPAIRMENTS REVERSAL           </t>
  </si>
  <si>
    <t>14516000</t>
  </si>
  <si>
    <t xml:space="preserve">IA - LTAO - COST - REVALUATION                    </t>
  </si>
  <si>
    <t>14517000</t>
  </si>
  <si>
    <t xml:space="preserve">IA - LTAO - COST - DISPOSALS                      </t>
  </si>
  <si>
    <t>14518000</t>
  </si>
  <si>
    <t xml:space="preserve">IA - LTAO - COST - RECLASSIFICATIONS              </t>
  </si>
  <si>
    <t>14519000</t>
  </si>
  <si>
    <t xml:space="preserve">IA - LTAO - COST - TRANSFERS                      </t>
  </si>
  <si>
    <t>14521000</t>
  </si>
  <si>
    <t xml:space="preserve">IA - LTAO - AMORTISATION - O/BAL                  </t>
  </si>
  <si>
    <t>14522000</t>
  </si>
  <si>
    <t xml:space="preserve">IA - LTAO - AMORTISATION - CHARGED IN YEAR        </t>
  </si>
  <si>
    <t>14524000</t>
  </si>
  <si>
    <t xml:space="preserve">IA - LTAO - AMORTISATION - IMPAIRMENTS            </t>
  </si>
  <si>
    <t>14525000</t>
  </si>
  <si>
    <t xml:space="preserve">IA - LTAO - AMORTISATION - IMPAIRMENTS REVERSAL   </t>
  </si>
  <si>
    <t>14526000</t>
  </si>
  <si>
    <t xml:space="preserve">IA - LTAO - AMORTISATION - REVALUATION            </t>
  </si>
  <si>
    <t>14527000</t>
  </si>
  <si>
    <t xml:space="preserve">IA - LTAO - AMORTISATION - DISPOSALS              </t>
  </si>
  <si>
    <t>14528000</t>
  </si>
  <si>
    <t xml:space="preserve">IA - LTAO - AMORTISATION - RECLASSIFICATIONS      </t>
  </si>
  <si>
    <t>14529000</t>
  </si>
  <si>
    <t xml:space="preserve">IA - LTAO - AMORTISATION - TRANSFERS              </t>
  </si>
  <si>
    <t>14611000</t>
  </si>
  <si>
    <t xml:space="preserve">IA - PATENTS - COST - O/BAL                       </t>
  </si>
  <si>
    <t>14612000</t>
  </si>
  <si>
    <t xml:space="preserve">IA - PATENTS - COST - ADDITIONS                   </t>
  </si>
  <si>
    <t>14613000</t>
  </si>
  <si>
    <t xml:space="preserve">IA - PATENTS - COST - DONATIONS                   </t>
  </si>
  <si>
    <t>14614000</t>
  </si>
  <si>
    <t xml:space="preserve">IA - PATENTS - COST - IMPAIRMENTS                 </t>
  </si>
  <si>
    <t>14615000</t>
  </si>
  <si>
    <t xml:space="preserve">IA - PATENTS - COST - IMPAIRMENTS REVERSAL        </t>
  </si>
  <si>
    <t>14616000</t>
  </si>
  <si>
    <t xml:space="preserve">IA - PATENTS - COST - REVALUATION                 </t>
  </si>
  <si>
    <t>14617000</t>
  </si>
  <si>
    <t xml:space="preserve">IA - PATENTS - COST - DISPOSALS                   </t>
  </si>
  <si>
    <t>14618000</t>
  </si>
  <si>
    <t xml:space="preserve">IA - PATENTS - COST - RECLASSIFICATIONS           </t>
  </si>
  <si>
    <t>14619000</t>
  </si>
  <si>
    <t xml:space="preserve">IA - PATENTS - COST - TRANSFERS                   </t>
  </si>
  <si>
    <t>14621000</t>
  </si>
  <si>
    <t xml:space="preserve">IA - PATENTS - AMORTISATION - O/BAL               </t>
  </si>
  <si>
    <t>14622000</t>
  </si>
  <si>
    <t xml:space="preserve">IA - PATENTS - AMORTISATION - CHARGED IN YEAR     </t>
  </si>
  <si>
    <t>14624000</t>
  </si>
  <si>
    <t xml:space="preserve">IA - PATENTS - AMORTISATION - IMPAIRMENTS         </t>
  </si>
  <si>
    <t>14625000</t>
  </si>
  <si>
    <t>IA - PATENTS - AMORTISATION - IMPAIRMENTS REVERSAL</t>
  </si>
  <si>
    <t>14626000</t>
  </si>
  <si>
    <t xml:space="preserve">IA - PATENTS - AMORTISATION - REVALUATION         </t>
  </si>
  <si>
    <t>14627000</t>
  </si>
  <si>
    <t xml:space="preserve">IA - PATENTS - AMORTISATION - DISPOSALS           </t>
  </si>
  <si>
    <t>14628000</t>
  </si>
  <si>
    <t xml:space="preserve">IA - PATENTS - AMORTISATION - RECLASSIFICATIONS   </t>
  </si>
  <si>
    <t>14629000</t>
  </si>
  <si>
    <t xml:space="preserve">IA - PATENTS - AMORTISATION - TRANSFERS           </t>
  </si>
  <si>
    <t>14711000</t>
  </si>
  <si>
    <t xml:space="preserve">IA - GOODWILL - COST - O/BAL                      </t>
  </si>
  <si>
    <t>14712000</t>
  </si>
  <si>
    <t xml:space="preserve">IA - GOODWILL - COST - ADDITIONS                  </t>
  </si>
  <si>
    <t>14714000</t>
  </si>
  <si>
    <t xml:space="preserve">IA - GOODWILL - COST - IMPAIRMENTS                </t>
  </si>
  <si>
    <t>14715000</t>
  </si>
  <si>
    <t xml:space="preserve">IA - GOODWILL - COST - IMPAIRMENTS REVERSAL       </t>
  </si>
  <si>
    <t>14716000</t>
  </si>
  <si>
    <t xml:space="preserve">IA - GOODWILL - COST - REVALUATION                </t>
  </si>
  <si>
    <t>14717000</t>
  </si>
  <si>
    <t xml:space="preserve">IA - GOODWILL - COST - DISPOSALS                  </t>
  </si>
  <si>
    <t>14718000</t>
  </si>
  <si>
    <t xml:space="preserve">IA - GOODWILL - COST - RECLASSIFICATION           </t>
  </si>
  <si>
    <t>14721000</t>
  </si>
  <si>
    <t xml:space="preserve">IA - GOODWILL - AMORTISATION - O/BAL              </t>
  </si>
  <si>
    <t>14722000</t>
  </si>
  <si>
    <t xml:space="preserve">IA - GOODWILL - AMORTISATION - CHARGED IN YEAR    </t>
  </si>
  <si>
    <t>14724000</t>
  </si>
  <si>
    <t xml:space="preserve">IA - GOODWILL - AMORTISATION - IMPAIRMENTS        </t>
  </si>
  <si>
    <t>14725000</t>
  </si>
  <si>
    <t xml:space="preserve">IA - GOODWILL - AMORTISATION - IMAPAIRMENTS REV   </t>
  </si>
  <si>
    <t>14726000</t>
  </si>
  <si>
    <t xml:space="preserve">IA - GOODWILL - AMORTISATION - REVALUATION        </t>
  </si>
  <si>
    <t>14727000</t>
  </si>
  <si>
    <t xml:space="preserve">IA - GOODWILL - AMORTISATION - DISPOSAL           </t>
  </si>
  <si>
    <t>14728000</t>
  </si>
  <si>
    <t xml:space="preserve">IA - GOODWILL - AMORTISATION - RECLASSIFICATION   </t>
  </si>
  <si>
    <t>14911000</t>
  </si>
  <si>
    <t xml:space="preserve">IA - EMISSIONS ALLOWANCES - COST - O/BAL          </t>
  </si>
  <si>
    <t>14912000</t>
  </si>
  <si>
    <t xml:space="preserve">IA - EMISSIONS ALLOWANCES - COST - ADDITIONS      </t>
  </si>
  <si>
    <t>14916000</t>
  </si>
  <si>
    <t xml:space="preserve">IA - EMISSIONS ALLOWANCES - COST - REVALUATION    </t>
  </si>
  <si>
    <t>14917000</t>
  </si>
  <si>
    <t xml:space="preserve">IA - EMISSIONS ALLOWANCES - COST - DISPOSALS      </t>
  </si>
  <si>
    <t>15111000</t>
  </si>
  <si>
    <t xml:space="preserve">IA - SUME - COST - O/BAL                          </t>
  </si>
  <si>
    <t>15112000</t>
  </si>
  <si>
    <t xml:space="preserve">IA - SUME - COST - ADDITIONS                      </t>
  </si>
  <si>
    <t>15114000</t>
  </si>
  <si>
    <t xml:space="preserve">IA - SUME - COST - IMPAIRMENTS                    </t>
  </si>
  <si>
    <t>15115000</t>
  </si>
  <si>
    <t xml:space="preserve">IA - SUME - COST - IMPAIRMENTS REVERSAL           </t>
  </si>
  <si>
    <t>15116000</t>
  </si>
  <si>
    <t xml:space="preserve">IA - SUME - COST - REVALUATION                    </t>
  </si>
  <si>
    <t>15117000</t>
  </si>
  <si>
    <t xml:space="preserve">IA - SUME - COST - DISPOSALS                      </t>
  </si>
  <si>
    <t>15118000</t>
  </si>
  <si>
    <t xml:space="preserve">IA - SUME - COST - RECLASSIFICATIONS              </t>
  </si>
  <si>
    <t>15119000</t>
  </si>
  <si>
    <t xml:space="preserve">IA - SUME - COST - TRANSFERS                      </t>
  </si>
  <si>
    <t>15121000</t>
  </si>
  <si>
    <t xml:space="preserve">IA - SUME - AMORTISATION - O/BAL                  </t>
  </si>
  <si>
    <t>15122000</t>
  </si>
  <si>
    <t xml:space="preserve">IA - SUME - AMORTISATION - CHARGED IN YEAR        </t>
  </si>
  <si>
    <t>15124000</t>
  </si>
  <si>
    <t xml:space="preserve">IA - SUME - AMORTISATION - IMPAIRMENTS            </t>
  </si>
  <si>
    <t>15125000</t>
  </si>
  <si>
    <t xml:space="preserve">IA - SUME - AMORTISATION - IMPAIRMENTS REVERSAL   </t>
  </si>
  <si>
    <t>15126000</t>
  </si>
  <si>
    <t xml:space="preserve">IA - SUME - AMORTISATION - REVALUATION            </t>
  </si>
  <si>
    <t>15127000</t>
  </si>
  <si>
    <t xml:space="preserve">IA - SUME - AMORTISATION - DISPOSALS              </t>
  </si>
  <si>
    <t>15128000</t>
  </si>
  <si>
    <t xml:space="preserve">IA - SUME - AMORTISATION - RECLASSIFICATIONS      </t>
  </si>
  <si>
    <t>15129000</t>
  </si>
  <si>
    <t xml:space="preserve">IA - SUME - AMORTISATION - TRANSFERS              </t>
  </si>
  <si>
    <t>16111000</t>
  </si>
  <si>
    <t xml:space="preserve">NCA - BAD AND DOUBTFUL DEBTS - O/BAL              </t>
  </si>
  <si>
    <t>16112000</t>
  </si>
  <si>
    <t>NCA - BAD AND DOUBTFUL DEBTS - CHANGE IN PROVISION</t>
  </si>
  <si>
    <t>16113000</t>
  </si>
  <si>
    <t xml:space="preserve">NCA - BAD AND DOUBTFUL DEBTS - PROVISION UTILISED </t>
  </si>
  <si>
    <t>16114000</t>
  </si>
  <si>
    <t xml:space="preserve">NCA - BAD AND DOUBTFUL DEBTS - PROV WRITEN BACK   </t>
  </si>
  <si>
    <t>16115000</t>
  </si>
  <si>
    <t xml:space="preserve">NCA - BAD AND DOUBTFUL DEBTS - DEBTS RECOVERED    </t>
  </si>
  <si>
    <t>16151000</t>
  </si>
  <si>
    <t xml:space="preserve">NCA - TAXATION AND DUTIES DUE                     </t>
  </si>
  <si>
    <t>16154000</t>
  </si>
  <si>
    <t xml:space="preserve">NCA - PREPAYMENTS (PFI)                           </t>
  </si>
  <si>
    <t>16155000</t>
  </si>
  <si>
    <t xml:space="preserve">NCA - PREPAYMENTS (NON-PFI)                       </t>
  </si>
  <si>
    <t>16156000</t>
  </si>
  <si>
    <t>16157000</t>
  </si>
  <si>
    <t xml:space="preserve">NCA - GOVERNMENT GRANTS RECEIVABLE                </t>
  </si>
  <si>
    <t>16158000</t>
  </si>
  <si>
    <t>16159000</t>
  </si>
  <si>
    <t xml:space="preserve">NCA - OCCUPATIONAL PENSION RECEIVABLES            </t>
  </si>
  <si>
    <t>16161000</t>
  </si>
  <si>
    <t xml:space="preserve">NCA - TRADE RECEIVABLES                           </t>
  </si>
  <si>
    <t>16169000</t>
  </si>
  <si>
    <t xml:space="preserve">NCA - OTHER RECEIVABLES                           </t>
  </si>
  <si>
    <t>16512000</t>
  </si>
  <si>
    <t>16522000</t>
  </si>
  <si>
    <t>16532100</t>
  </si>
  <si>
    <t>16541000</t>
  </si>
  <si>
    <t xml:space="preserve">NCA - LAUNCH FUND INVESTMENTS                     </t>
  </si>
  <si>
    <t>16552000</t>
  </si>
  <si>
    <t xml:space="preserve">NCA - PUBLIC DIVIDEND CAPITAL (PDC)               </t>
  </si>
  <si>
    <t>16561000</t>
  </si>
  <si>
    <t xml:space="preserve">NCA - INVESTMENT PROP - O/BAL                     </t>
  </si>
  <si>
    <t>16562000</t>
  </si>
  <si>
    <t xml:space="preserve">NCA - INVESTMENT PROP - ADD - PURCHASES           </t>
  </si>
  <si>
    <t>16563000</t>
  </si>
  <si>
    <t xml:space="preserve">NCA - INVESTMENT PROP - IMPAIRMENTS               </t>
  </si>
  <si>
    <t>16563100</t>
  </si>
  <si>
    <t xml:space="preserve">NCA - INVESTMENT PROP - IMPAIRMENTS REVERSAL      </t>
  </si>
  <si>
    <t>16564000</t>
  </si>
  <si>
    <t xml:space="preserve">NCA - INVESTMENT PROP - REVALUATIONS              </t>
  </si>
  <si>
    <t>16565000</t>
  </si>
  <si>
    <t xml:space="preserve">NCA - INVESTMENT PROP - DISPOSALS                 </t>
  </si>
  <si>
    <t>16567000</t>
  </si>
  <si>
    <t xml:space="preserve">NCA - INVESTMENT PROP - RECLASSIFICATIONS         </t>
  </si>
  <si>
    <t>16571000</t>
  </si>
  <si>
    <t>16581000</t>
  </si>
  <si>
    <t xml:space="preserve">NCA - STUDENT LOANS                               </t>
  </si>
  <si>
    <t>16592100</t>
  </si>
  <si>
    <t>16611000</t>
  </si>
  <si>
    <t xml:space="preserve">NCA - JOINT VENTURES - O/BAL                      </t>
  </si>
  <si>
    <t>16612000</t>
  </si>
  <si>
    <t xml:space="preserve">NCA - JOINT VENTURES - ADDITIONS                  </t>
  </si>
  <si>
    <t>16614000</t>
  </si>
  <si>
    <t xml:space="preserve">NCA - JOINT VENTURES - REVALUATIONS               </t>
  </si>
  <si>
    <t>16615000</t>
  </si>
  <si>
    <t xml:space="preserve">NCA - JOINT VENTURES - DISPOSALS                  </t>
  </si>
  <si>
    <t>16616000</t>
  </si>
  <si>
    <t xml:space="preserve">NCA - JOINT VENTURES - PROFIT/(LOSS)              </t>
  </si>
  <si>
    <t>16617000</t>
  </si>
  <si>
    <t xml:space="preserve">NCA - JOINT VENTURES - DIVIDENDS                  </t>
  </si>
  <si>
    <t>16621000</t>
  </si>
  <si>
    <t xml:space="preserve">NCA - ASSOCIATES - O/BAL                          </t>
  </si>
  <si>
    <t>16622000</t>
  </si>
  <si>
    <t xml:space="preserve">NCA - ASSOCIATES - ADDITIONS                      </t>
  </si>
  <si>
    <t>16624000</t>
  </si>
  <si>
    <t xml:space="preserve">NCA - ASSOCIATES - REVALUATIONS                   </t>
  </si>
  <si>
    <t>16625000</t>
  </si>
  <si>
    <t xml:space="preserve">NCA - ASSOCIATES - DISPOSALS                      </t>
  </si>
  <si>
    <t>16626000</t>
  </si>
  <si>
    <t xml:space="preserve">NCA - ASSOCIATES - PROFIT/(LOSS)                  </t>
  </si>
  <si>
    <t>16627000</t>
  </si>
  <si>
    <t xml:space="preserve">NCA - ASSOCIATES - DIVIDENDS                      </t>
  </si>
  <si>
    <t>16912000</t>
  </si>
  <si>
    <t>18111000</t>
  </si>
  <si>
    <t xml:space="preserve">CA - BAD AND DOUBTFUL DEBTS - O/BAL               </t>
  </si>
  <si>
    <t>18112000</t>
  </si>
  <si>
    <t xml:space="preserve">CA - BAD AND DOUBTFUL DEBTS - CHANGE IN PROVISION </t>
  </si>
  <si>
    <t>18113000</t>
  </si>
  <si>
    <t xml:space="preserve">CA - BAD AND DOUBTFUL DEBTS - PROVISION UTILISED  </t>
  </si>
  <si>
    <t>18114000</t>
  </si>
  <si>
    <t xml:space="preserve">CA - BAD AND DOUBTFUL DEBTS - PROV WRITTEN BACK   </t>
  </si>
  <si>
    <t>18115000</t>
  </si>
  <si>
    <t xml:space="preserve">CA - BAD AND DOUBTFUL DEBTS - DEBTS RECOVERED     </t>
  </si>
  <si>
    <t>18151000</t>
  </si>
  <si>
    <t xml:space="preserve">CA - TAXATION &amp; DUTIES DUE                        </t>
  </si>
  <si>
    <t>18152000</t>
  </si>
  <si>
    <t xml:space="preserve">CA - PREPAYMENT OF TAXES                          </t>
  </si>
  <si>
    <t>18153000</t>
  </si>
  <si>
    <t xml:space="preserve">CA - ACCRUED TAXES                                </t>
  </si>
  <si>
    <t>18154000</t>
  </si>
  <si>
    <t xml:space="preserve">CA - PREPAYMENTS (PFI)                            </t>
  </si>
  <si>
    <t>18155000</t>
  </si>
  <si>
    <t xml:space="preserve">CA - PREPAYMENTS (NON-PFI)                        </t>
  </si>
  <si>
    <t>18156000</t>
  </si>
  <si>
    <t>18157000</t>
  </si>
  <si>
    <t xml:space="preserve">CA - GOVERNMENT GRANTS RECEIVABLE                 </t>
  </si>
  <si>
    <t>18158000</t>
  </si>
  <si>
    <t>18159000</t>
  </si>
  <si>
    <t xml:space="preserve">CA - OCCUPATIONAL PENSION RECEIVABLES             </t>
  </si>
  <si>
    <t>18161000</t>
  </si>
  <si>
    <t xml:space="preserve">CA - TRADE RECEIVABLES                            </t>
  </si>
  <si>
    <t>18162000</t>
  </si>
  <si>
    <t xml:space="preserve">CA - VAT ASSET                                    </t>
  </si>
  <si>
    <t>18163000</t>
  </si>
  <si>
    <t xml:space="preserve">CA - SUPPLY RECEIVABLE FROM THE CONSOLIDATED FUND </t>
  </si>
  <si>
    <t>18164000</t>
  </si>
  <si>
    <t xml:space="preserve">CA - ACCRUED INCOME RELATING TO EU FUNDING        </t>
  </si>
  <si>
    <t>18169000</t>
  </si>
  <si>
    <t xml:space="preserve">CA - OTHER RECEIVABLES (CA)                       </t>
  </si>
  <si>
    <t>18171000</t>
  </si>
  <si>
    <t xml:space="preserve">CA - BUSINESS RATE SUPPLEMENT DEBTOR              </t>
  </si>
  <si>
    <t>18211000</t>
  </si>
  <si>
    <t xml:space="preserve">CA - PPA HELD FOR SALE - O/BAL                    </t>
  </si>
  <si>
    <t>18212000</t>
  </si>
  <si>
    <t xml:space="preserve">CA - PPE HELD FOR SALE - CLASSIFIED IN YEAR       </t>
  </si>
  <si>
    <t>18213000</t>
  </si>
  <si>
    <t xml:space="preserve">CA - PPE HELD FOR SALE - SOLD IN YEAR             </t>
  </si>
  <si>
    <t>18214000</t>
  </si>
  <si>
    <t xml:space="preserve">CA - PPE HELD FOR SALE - IMPAIRMENTS              </t>
  </si>
  <si>
    <t>18215000</t>
  </si>
  <si>
    <t xml:space="preserve">CA - PPE HELD FOR SALE - IMPAIRMENTS REV          </t>
  </si>
  <si>
    <t>18216000</t>
  </si>
  <si>
    <t xml:space="preserve">CA - PPE HELD FOR SALE - REVALUATION              </t>
  </si>
  <si>
    <t>18217000</t>
  </si>
  <si>
    <t xml:space="preserve">CA - PPE HELD FOR SALE - NO LONGER FOR SALE       </t>
  </si>
  <si>
    <t>18221000</t>
  </si>
  <si>
    <t xml:space="preserve">CA - OTHER NFA HELD FOR SALE - O/BAL              </t>
  </si>
  <si>
    <t>18222000</t>
  </si>
  <si>
    <t xml:space="preserve">CA - OTHER NFA HELD FOR SALE - CLASSIFIED IN YEAR </t>
  </si>
  <si>
    <t>18223000</t>
  </si>
  <si>
    <t xml:space="preserve">CA - OTHER NFA HELD FOR SALE - SOLD IN YEAR       </t>
  </si>
  <si>
    <t>18224000</t>
  </si>
  <si>
    <t xml:space="preserve">CA - OTHER NFA HELD FOR SALE - IMPAIRMENTS        </t>
  </si>
  <si>
    <t>18225000</t>
  </si>
  <si>
    <t xml:space="preserve">CA - OTHER NFA HELD FOR SALE - IMPAIRMENTS REV    </t>
  </si>
  <si>
    <t>18226000</t>
  </si>
  <si>
    <t xml:space="preserve">CA - OTHER NFA HELD FOR SALE - REVALUATION        </t>
  </si>
  <si>
    <t>18227000</t>
  </si>
  <si>
    <t xml:space="preserve">CA - OTHER NFA HELD FOR SALE - NO LONGER FOR SALE </t>
  </si>
  <si>
    <t>18311000</t>
  </si>
  <si>
    <t xml:space="preserve">CA - INVENTORIES - LAND - O/BAL                   </t>
  </si>
  <si>
    <t>18312000</t>
  </si>
  <si>
    <t xml:space="preserve">CA - INVENTORIES - LAND - ADDITIONS               </t>
  </si>
  <si>
    <t>18313000</t>
  </si>
  <si>
    <t xml:space="preserve">CA - INVENTORIES - LAND - IMPAIRMENTS             </t>
  </si>
  <si>
    <t>18314000</t>
  </si>
  <si>
    <t xml:space="preserve">CA - INVENTORIES - LAND - REVALUATIONS            </t>
  </si>
  <si>
    <t>18315000</t>
  </si>
  <si>
    <t xml:space="preserve">CA - INVENTORIES - LAND - DISPOSALS               </t>
  </si>
  <si>
    <t>18317000</t>
  </si>
  <si>
    <t xml:space="preserve">CA - INVENTORIES - LAND - RECLASSIFICATIONS       </t>
  </si>
  <si>
    <t>18321000</t>
  </si>
  <si>
    <t xml:space="preserve">CA - INVENTORIES - LAND (WISC) - O/BAL            </t>
  </si>
  <si>
    <t>18322000</t>
  </si>
  <si>
    <t xml:space="preserve">CA - INVENTORIES - LAND (WISC) - ADDITIONS        </t>
  </si>
  <si>
    <t>18323000</t>
  </si>
  <si>
    <t xml:space="preserve">CA - INVENTORIES - LAND (WISC) - IMPAIRMENTS      </t>
  </si>
  <si>
    <t>18324000</t>
  </si>
  <si>
    <t xml:space="preserve">CA - INVENTORIES - LAND (WISC) - REVALUATIONS     </t>
  </si>
  <si>
    <t>18325000</t>
  </si>
  <si>
    <t xml:space="preserve">CA - INVENTORIES - LAND (WISC) - DISPOSALS        </t>
  </si>
  <si>
    <t>18327000</t>
  </si>
  <si>
    <t>CA - INVENTORIES - LAND (WISC) - RECLASSIFICATIONS</t>
  </si>
  <si>
    <t>18331000</t>
  </si>
  <si>
    <t xml:space="preserve">CA - INVENTORIES - BUILDINGS - O/BAL              </t>
  </si>
  <si>
    <t>18332000</t>
  </si>
  <si>
    <t xml:space="preserve">CA - INVENTORIES - BUILDINGS - ADDITIONS          </t>
  </si>
  <si>
    <t>18333000</t>
  </si>
  <si>
    <t xml:space="preserve">CA - INVENTORIES - BUILDINGS - IMPAIRMENTS        </t>
  </si>
  <si>
    <t>18334000</t>
  </si>
  <si>
    <t xml:space="preserve">CA - INVENTORIES - BUILDINGS - REVALUATIONS       </t>
  </si>
  <si>
    <t>18335000</t>
  </si>
  <si>
    <t xml:space="preserve">CA - INVENTORIES - BUILDINGS - DISPOSALS          </t>
  </si>
  <si>
    <t>18337000</t>
  </si>
  <si>
    <t xml:space="preserve">CA - INVENTORIES - BUILDINGS - RECLASSIFICATIONS  </t>
  </si>
  <si>
    <t>18341000</t>
  </si>
  <si>
    <t xml:space="preserve">CA - INVENTORIES - BUILDINGS (WISC) - O/BAL       </t>
  </si>
  <si>
    <t>18342000</t>
  </si>
  <si>
    <t xml:space="preserve">CA - INVENTORIES - BUILDINGS (WISC) - ADDITIONS   </t>
  </si>
  <si>
    <t>18343000</t>
  </si>
  <si>
    <t xml:space="preserve">CA - INVENTORIES - BUILDINGS (WISC) - IMPAIRMENTS </t>
  </si>
  <si>
    <t>18344000</t>
  </si>
  <si>
    <t>CA - INVENTORIES - BUILDINGS (WISC) - REVALUATIONS</t>
  </si>
  <si>
    <t>18345000</t>
  </si>
  <si>
    <t xml:space="preserve">CA - INVENTORIES - BUILDINGS (WISC) - DISPOSALS   </t>
  </si>
  <si>
    <t>18347000</t>
  </si>
  <si>
    <t xml:space="preserve">CA - INVENTORIES - BUILDINGS (WISC) - RECLASS     </t>
  </si>
  <si>
    <t>18351000</t>
  </si>
  <si>
    <t xml:space="preserve">CA - INVENTORIES - GOODS FOR RESALE - O/BAL       </t>
  </si>
  <si>
    <t>18352000</t>
  </si>
  <si>
    <t xml:space="preserve">CA - INVENTORIES - GOODS FOR RESALE - ADDITIONS   </t>
  </si>
  <si>
    <t>18353000</t>
  </si>
  <si>
    <t xml:space="preserve">CA - INVENTORIES - GOODS FOR RESALE - IMPAIRMENTS </t>
  </si>
  <si>
    <t>18354000</t>
  </si>
  <si>
    <t>CA - INVENTORIES - GOODS FOR RESALE - REVALUATIONS</t>
  </si>
  <si>
    <t>18355000</t>
  </si>
  <si>
    <t xml:space="preserve">CA - INVENTORIES - GOODS FOR RESALE - DISPOSALS   </t>
  </si>
  <si>
    <t>18357000</t>
  </si>
  <si>
    <t xml:space="preserve">CA - INVENTORIES - GOODS FOR RESALE - RECLASS     </t>
  </si>
  <si>
    <t>18361000</t>
  </si>
  <si>
    <t xml:space="preserve">CA - INVENTORIES - OTHER WISC - O/BAL             </t>
  </si>
  <si>
    <t>18362000</t>
  </si>
  <si>
    <t xml:space="preserve">CA - INVENTORIES - OTHER WISC - ADDITIONS         </t>
  </si>
  <si>
    <t>18363000</t>
  </si>
  <si>
    <t xml:space="preserve">CA - INVENTORIES - OTHER WISC - IMPAIRMENTS       </t>
  </si>
  <si>
    <t>18364000</t>
  </si>
  <si>
    <t xml:space="preserve">CA - INVENTORIES - OTHER WISC - REVALUATIONS      </t>
  </si>
  <si>
    <t>18365000</t>
  </si>
  <si>
    <t xml:space="preserve">CA - INVENTORIES - OTHER WISC - DISPOSALS         </t>
  </si>
  <si>
    <t>18367000</t>
  </si>
  <si>
    <t xml:space="preserve">CA - INVENTORIES - OTHER WISC - RECLASSIFICATIONS </t>
  </si>
  <si>
    <t>18371000</t>
  </si>
  <si>
    <t xml:space="preserve">CA - INVENTORIES - RAW MATERIALS - O/BAL          </t>
  </si>
  <si>
    <t>18372000</t>
  </si>
  <si>
    <t xml:space="preserve">CA - INVENTORIES - RAW MATERIALS - ADDITIONS      </t>
  </si>
  <si>
    <t>18373000</t>
  </si>
  <si>
    <t xml:space="preserve">CA - INVENTORIES - RAW MATERIALS - IMPAIRMENTS    </t>
  </si>
  <si>
    <t>18374000</t>
  </si>
  <si>
    <t xml:space="preserve">CA - INVENTORIES - RAW MATERIALS - REVALUATIONS   </t>
  </si>
  <si>
    <t>18375000</t>
  </si>
  <si>
    <t xml:space="preserve">CA - INVENTORIES - RAW MATERIALS - DISPOSALS      </t>
  </si>
  <si>
    <t>18377000</t>
  </si>
  <si>
    <t xml:space="preserve">CA - INVENTORIES - RAW MATERIALS - RECLASS        </t>
  </si>
  <si>
    <t>18411000</t>
  </si>
  <si>
    <t xml:space="preserve">CA - CASH BALANCES HELD WITH THE GBS              </t>
  </si>
  <si>
    <t>18412000</t>
  </si>
  <si>
    <t xml:space="preserve">CA - COMMERCIAL BANK ACCOUNTS                     </t>
  </si>
  <si>
    <t>18413000</t>
  </si>
  <si>
    <t xml:space="preserve">CA - FUNDS HELD WITH NATIONAL LOTTERY DIST FUND   </t>
  </si>
  <si>
    <t>18414000</t>
  </si>
  <si>
    <t>18511000</t>
  </si>
  <si>
    <t>18521000</t>
  </si>
  <si>
    <t>18531000</t>
  </si>
  <si>
    <t>18551000</t>
  </si>
  <si>
    <t xml:space="preserve">CA - IMF SPECIAL DRAWING RIGHTS                   </t>
  </si>
  <si>
    <t>18561000</t>
  </si>
  <si>
    <t xml:space="preserve">CA - MONETARY GOLD - O/BAL                        </t>
  </si>
  <si>
    <t>18562000</t>
  </si>
  <si>
    <t xml:space="preserve">CA - MONETARY GOLD - ADDITIONS                    </t>
  </si>
  <si>
    <t>18563000</t>
  </si>
  <si>
    <t xml:space="preserve">CA - MONETARY GOLD - IMPAIRMENTS                  </t>
  </si>
  <si>
    <t>18564000</t>
  </si>
  <si>
    <t xml:space="preserve">CA - MONETARY GOLD - REVALUATIONS                 </t>
  </si>
  <si>
    <t>18565000</t>
  </si>
  <si>
    <t xml:space="preserve">CA - MONETARY GOLD - DISPOSALS                    </t>
  </si>
  <si>
    <t>18571000</t>
  </si>
  <si>
    <t xml:space="preserve">CA - Other Fin Assets - Repos                     </t>
  </si>
  <si>
    <t>18572000</t>
  </si>
  <si>
    <t xml:space="preserve">CA - Other Fin Assets - Debt Securities           </t>
  </si>
  <si>
    <t>18581000</t>
  </si>
  <si>
    <t xml:space="preserve">CA - STUDENT LOANS                                </t>
  </si>
  <si>
    <t>18592000</t>
  </si>
  <si>
    <t>18911000</t>
  </si>
  <si>
    <t>21111000</t>
  </si>
  <si>
    <t xml:space="preserve">NCL - FUNDED SCH ASSETS - ASSETS O/BAL            </t>
  </si>
  <si>
    <t>21112000</t>
  </si>
  <si>
    <t xml:space="preserve">NCL - FUNDED SCH ASSETS - EXPECTED RETURN         </t>
  </si>
  <si>
    <t>21115000</t>
  </si>
  <si>
    <t xml:space="preserve">NCL - TRANSFERS IN/OUT ASSETS - FUNDED SCHEMES    </t>
  </si>
  <si>
    <t>21116000</t>
  </si>
  <si>
    <t xml:space="preserve">NCL - FUNDED SCH ASSETS - SETTLEMENTS GAIN/LOSS   </t>
  </si>
  <si>
    <t>21121000</t>
  </si>
  <si>
    <t xml:space="preserve">NCL - FUNDED SCH ASSETS - PENSIONS PAYMENT (UK)   </t>
  </si>
  <si>
    <t>21131000</t>
  </si>
  <si>
    <t xml:space="preserve">NCL - FUNDED SCH ASSETS - EMPLOYEES CONTRIBUTIONS </t>
  </si>
  <si>
    <t>21142000</t>
  </si>
  <si>
    <t xml:space="preserve">NCL - FUNDED SCH ASSETS - ACTUARIAL ASSUMPTIONS   </t>
  </si>
  <si>
    <t>21145000</t>
  </si>
  <si>
    <t xml:space="preserve">NCL - FUNDED SCH ASSETS - DIFFERENCE IN RETURN    </t>
  </si>
  <si>
    <t>21146000</t>
  </si>
  <si>
    <t>NCL - FUNDED SCHEME ASSETS - INTR ON SCHEME ASSETS</t>
  </si>
  <si>
    <t>21211000</t>
  </si>
  <si>
    <t xml:space="preserve">NCL - FUNDED SCH LIAB - LIABILITY O/BAL           </t>
  </si>
  <si>
    <t>21212000</t>
  </si>
  <si>
    <t xml:space="preserve">NCL - FUNDED SCH LIAB - CURRENT SERVICE COSTS     </t>
  </si>
  <si>
    <t>21213000</t>
  </si>
  <si>
    <t xml:space="preserve">NCL - FUNDED SCH LIAB - PAST SERVICE COSTS        </t>
  </si>
  <si>
    <t>21215000</t>
  </si>
  <si>
    <t xml:space="preserve">NCL - FUNDED SCH LIAB - LIAB INTEREST             </t>
  </si>
  <si>
    <t>21216000</t>
  </si>
  <si>
    <t xml:space="preserve">NCL - FUNDED SCH LIAB - SETTLEMENTS GAIN/LOSS     </t>
  </si>
  <si>
    <t>21221000</t>
  </si>
  <si>
    <t xml:space="preserve">NCL - FUNDED SCH LIAB - GRP TRANS TO PUB UNFUNDED </t>
  </si>
  <si>
    <t>21231000</t>
  </si>
  <si>
    <t xml:space="preserve">NCL - FUNDED SCH LIAB - PAYMENT OF PENSIONS (UK)  </t>
  </si>
  <si>
    <t>21241000</t>
  </si>
  <si>
    <t xml:space="preserve">NCL - FUNDED SCH LIAB - EMPLOYEES CONTRIBUTIONS   </t>
  </si>
  <si>
    <t>21242000</t>
  </si>
  <si>
    <t xml:space="preserve">NCL - FUNDED SCH ASSETS - EMPLOYER CONTRIBUTIONS  </t>
  </si>
  <si>
    <t>21251000</t>
  </si>
  <si>
    <t xml:space="preserve">NCL - FUNDED SCH LIAB - EXPERIENCE GAINS &amp; LOSSES </t>
  </si>
  <si>
    <t>21252000</t>
  </si>
  <si>
    <t xml:space="preserve">NCL - FUNDED SCH LIAB - ACTUARIAL ASSUMPTIONS     </t>
  </si>
  <si>
    <t>21311000</t>
  </si>
  <si>
    <t xml:space="preserve">NCL - UNF SCH LIAB - LIABILITY O/BAL              </t>
  </si>
  <si>
    <t>21312000</t>
  </si>
  <si>
    <t xml:space="preserve">NCL - UNF SCH LIAB - CURRENT SERVICE COSTS        </t>
  </si>
  <si>
    <t>21313000</t>
  </si>
  <si>
    <t xml:space="preserve">NCL - UNF SCH LIAB - PAST SERVICE COSTS           </t>
  </si>
  <si>
    <t>21315000</t>
  </si>
  <si>
    <t xml:space="preserve">NCL - UNF SCH LIAB - INTEREST ON LIABILITIES      </t>
  </si>
  <si>
    <t>21316000</t>
  </si>
  <si>
    <t xml:space="preserve">NCL - UNF SCH LIAB - GAINS/LOSSES ON SETTLEMENTS  </t>
  </si>
  <si>
    <t>21321000</t>
  </si>
  <si>
    <t xml:space="preserve">NCL - UNF SCH LIAB - GRP TRANS TO PUBLIC UNFUNDED </t>
  </si>
  <si>
    <t>21331000</t>
  </si>
  <si>
    <t xml:space="preserve">NCL - UNF SCH LIAB - PAYMENT OF PENSIONS (UK)     </t>
  </si>
  <si>
    <t>21332000</t>
  </si>
  <si>
    <t xml:space="preserve">NCL - UNF SCH LIAB - PAYMENT OF PENSIONS (LES)    </t>
  </si>
  <si>
    <t>21341000</t>
  </si>
  <si>
    <t xml:space="preserve">NCL - UNF SCH LIAB - EMPLOYEES CONTRIBUTIONS      </t>
  </si>
  <si>
    <t>21351000</t>
  </si>
  <si>
    <t xml:space="preserve">NCL - UNF SCH LIAB - EXPERIENCE GAINS &amp; LOSSES    </t>
  </si>
  <si>
    <t>21352000</t>
  </si>
  <si>
    <t xml:space="preserve">NCL - UNF SCH LIAB - ACTUARIAL ASSUMPTIONS        </t>
  </si>
  <si>
    <t>23111000</t>
  </si>
  <si>
    <t xml:space="preserve">NCL - RECEIPTS IN ADVANCE - O/BAL                 </t>
  </si>
  <si>
    <t>23112000</t>
  </si>
  <si>
    <t xml:space="preserve">NCL - RECEIPTS IN ADVANCE - ADDITIONS             </t>
  </si>
  <si>
    <t>23113000</t>
  </si>
  <si>
    <t xml:space="preserve">NCL - RECEIPTS IN ADVANCE - TRANS TO CURRENT LIAB </t>
  </si>
  <si>
    <t>23121000</t>
  </si>
  <si>
    <t>23131000</t>
  </si>
  <si>
    <t xml:space="preserve">NCL - TAXATION &amp; SOCIAL SECURITY PAYABLE/REFUNDS  </t>
  </si>
  <si>
    <t>23171000</t>
  </si>
  <si>
    <t xml:space="preserve">NCL - ACCRUED EXPENSES                            </t>
  </si>
  <si>
    <t>23172000</t>
  </si>
  <si>
    <t xml:space="preserve">NCL - TRADE PAYABLES                              </t>
  </si>
  <si>
    <t>23173000</t>
  </si>
  <si>
    <t xml:space="preserve">NCL - GOVERNMENT GRANTS PAYABLE                   </t>
  </si>
  <si>
    <t>23174000</t>
  </si>
  <si>
    <t>23175000</t>
  </si>
  <si>
    <t xml:space="preserve">NCL - IMPUTED ON-B/S PFI FINANCE LEASE CONTRACT   </t>
  </si>
  <si>
    <t>23176000</t>
  </si>
  <si>
    <t>23176500</t>
  </si>
  <si>
    <t xml:space="preserve">NCL - INTEREST PAYABLE - GILT EDGED STOCK         </t>
  </si>
  <si>
    <t>23177000</t>
  </si>
  <si>
    <t>23179000</t>
  </si>
  <si>
    <t xml:space="preserve">NCL - OTHER PAYABLES                              </t>
  </si>
  <si>
    <t>23512000</t>
  </si>
  <si>
    <t>23522000</t>
  </si>
  <si>
    <t>23532000</t>
  </si>
  <si>
    <t>23544000</t>
  </si>
  <si>
    <t xml:space="preserve">NCL - DEBT SECURITIES                             </t>
  </si>
  <si>
    <t>23592000</t>
  </si>
  <si>
    <t>23711000</t>
  </si>
  <si>
    <t xml:space="preserve">NCL - PROV - EARLY DEP - O/BAL                    </t>
  </si>
  <si>
    <t>23712000</t>
  </si>
  <si>
    <t xml:space="preserve">NCL - PROV - EARLY DEP - INCREASE                 </t>
  </si>
  <si>
    <t>23713000</t>
  </si>
  <si>
    <t xml:space="preserve">NCL - PROV - EARLY DEP - UTILISATION              </t>
  </si>
  <si>
    <t>23714000</t>
  </si>
  <si>
    <t xml:space="preserve">NCL - PROV - EARLY DEP - REVERSAL                 </t>
  </si>
  <si>
    <t>23715000</t>
  </si>
  <si>
    <t xml:space="preserve">NCL - PROV - EARLY DEP - DISCOUNT UNWINDING       </t>
  </si>
  <si>
    <t>23716000</t>
  </si>
  <si>
    <t xml:space="preserve">NCL - PROV - EARLY DEP - TRANSFERS IN YEAR        </t>
  </si>
  <si>
    <t>23731000</t>
  </si>
  <si>
    <t xml:space="preserve">NCL - PROV - ENV DAMAGE - O/BAL                   </t>
  </si>
  <si>
    <t>23732000</t>
  </si>
  <si>
    <t xml:space="preserve">NCL - PROV - ENV DAMAGE - INCREASE                </t>
  </si>
  <si>
    <t>23733000</t>
  </si>
  <si>
    <t xml:space="preserve">NCL - PROV - ENV DAMAGE - UTILISATION             </t>
  </si>
  <si>
    <t>23734000</t>
  </si>
  <si>
    <t xml:space="preserve">NCL - PROV - ENV DAMAGE - REVERSAL                </t>
  </si>
  <si>
    <t>23735000</t>
  </si>
  <si>
    <t xml:space="preserve">NCL - PROV - ENV DAMAGE - DISCOUNT UNWINDING      </t>
  </si>
  <si>
    <t>23736000</t>
  </si>
  <si>
    <t xml:space="preserve">NCL - PROV - ENV DAMAGE - TRANSFERS IN YEAR       </t>
  </si>
  <si>
    <t>23741000</t>
  </si>
  <si>
    <t xml:space="preserve">NCL - PROV - NUCLEAR DECOM - O/BAL                </t>
  </si>
  <si>
    <t>23742000</t>
  </si>
  <si>
    <t xml:space="preserve">NCL - PROV - NUCLEAR DECOM - INCREASE             </t>
  </si>
  <si>
    <t>23743000</t>
  </si>
  <si>
    <t xml:space="preserve">NCL - PROV - NUCLEAR DECOM - UTILISATION          </t>
  </si>
  <si>
    <t>23744000</t>
  </si>
  <si>
    <t xml:space="preserve">NCL - PROV - NUCLEAR DECOM - REVERSAL             </t>
  </si>
  <si>
    <t>23745000</t>
  </si>
  <si>
    <t xml:space="preserve">NCL - PROV - NUCLEAR DECOM - DISCOUNT UNWINDING   </t>
  </si>
  <si>
    <t>23746000</t>
  </si>
  <si>
    <t xml:space="preserve">NCL - PROV - NUCLEAR DECOM - TRANSFERS IN YEAR    </t>
  </si>
  <si>
    <t>23747000</t>
  </si>
  <si>
    <t xml:space="preserve">NCL - PROV - NUCLEAR DECOM - CAPITALISED          </t>
  </si>
  <si>
    <t>23751000</t>
  </si>
  <si>
    <t xml:space="preserve">NCL - PROV - CLINICAL NEGLIGENCE - O/BAL          </t>
  </si>
  <si>
    <t>23752000</t>
  </si>
  <si>
    <t xml:space="preserve">NCL - PROV - CLINICAL NEGLIGENCE - INCREASE       </t>
  </si>
  <si>
    <t>23753000</t>
  </si>
  <si>
    <t xml:space="preserve">NCL - PROV - CLINICAL NEGLIGENCE - UTILISATION    </t>
  </si>
  <si>
    <t>23754000</t>
  </si>
  <si>
    <t xml:space="preserve">NCL - PROV - CLINICAL NEGLIGENCE - REVERSAL       </t>
  </si>
  <si>
    <t>23755000</t>
  </si>
  <si>
    <t xml:space="preserve">NCL - PROV - CLINICAL NEGLIGENCE - DISC UNWIND    </t>
  </si>
  <si>
    <t>23756000</t>
  </si>
  <si>
    <t xml:space="preserve">NCL - PROV - CLINICAL NEGLIGENCE - TRANS IN YEAR  </t>
  </si>
  <si>
    <t>23761000</t>
  </si>
  <si>
    <t xml:space="preserve">NCL - PROV - DEFERRED CORP TAX - O/BAL            </t>
  </si>
  <si>
    <t>23762000</t>
  </si>
  <si>
    <t xml:space="preserve">NCL - PROV - DEFERRED CORP TAX - INCREASE         </t>
  </si>
  <si>
    <t>23763000</t>
  </si>
  <si>
    <t xml:space="preserve">NCL - PROV - DEFERRED CORP TAX - UTILISATION      </t>
  </si>
  <si>
    <t>23764000</t>
  </si>
  <si>
    <t xml:space="preserve">NCL - PROV - DEFERRED CORP TAX - REVERSAL         </t>
  </si>
  <si>
    <t>23765000</t>
  </si>
  <si>
    <t xml:space="preserve">NCL - PROV - DEFERRED CORP TAX - DISC UNWIND      </t>
  </si>
  <si>
    <t>23766000</t>
  </si>
  <si>
    <t xml:space="preserve">NCL - PROV - DEFERRED CORP TAX - TRANS IN YEAR    </t>
  </si>
  <si>
    <t>23771000</t>
  </si>
  <si>
    <t xml:space="preserve">NCL - PROV - COAL HEALTH - O/BAL                  </t>
  </si>
  <si>
    <t>23772000</t>
  </si>
  <si>
    <t xml:space="preserve">NCL - PROV - COAL HEALTH - INCREASE               </t>
  </si>
  <si>
    <t>23773000</t>
  </si>
  <si>
    <t xml:space="preserve">NCL - PROV - COAL HEALTH - UTILISATION            </t>
  </si>
  <si>
    <t>23774000</t>
  </si>
  <si>
    <t xml:space="preserve">NCL - PROV - COAL HEALTH - REVERSAL               </t>
  </si>
  <si>
    <t>23775000</t>
  </si>
  <si>
    <t xml:space="preserve">NCL - PROV - COAL HEALTH - DISCOUNT UNWINDING     </t>
  </si>
  <si>
    <t>23776000</t>
  </si>
  <si>
    <t xml:space="preserve">NCL - PROV - COAL HEALTH - TRANSFERS IN YEAR      </t>
  </si>
  <si>
    <t>23781000</t>
  </si>
  <si>
    <t xml:space="preserve">NCL - PROV - UNBILLED LEGAL FEES - O/BAL          </t>
  </si>
  <si>
    <t>23782000</t>
  </si>
  <si>
    <t xml:space="preserve">NCL - PROV - UNBILLED LEGAL FEES - INCREASE       </t>
  </si>
  <si>
    <t>23783000</t>
  </si>
  <si>
    <t xml:space="preserve">NCL - PROV - UNBILLED LEGAL FEES - UTILISATION    </t>
  </si>
  <si>
    <t>23784000</t>
  </si>
  <si>
    <t xml:space="preserve">NCL - PROV - UNBILLED LEGAL FEES - REVERSAL       </t>
  </si>
  <si>
    <t>23785000</t>
  </si>
  <si>
    <t xml:space="preserve">NCL - PROV - UNBILLED LEGAL FEES - DICS UNWIND    </t>
  </si>
  <si>
    <t>23786000</t>
  </si>
  <si>
    <t xml:space="preserve">NCL - PROV - UNBILLED LEGAL FEES - TRANS IN YEAR  </t>
  </si>
  <si>
    <t>23791000</t>
  </si>
  <si>
    <t xml:space="preserve">NCL - PROV - BAD DEBTS - O/BAL                    </t>
  </si>
  <si>
    <t>23792000</t>
  </si>
  <si>
    <t xml:space="preserve">NCL - PROV - BAD DEBTS - INCREASE                 </t>
  </si>
  <si>
    <t>23793000</t>
  </si>
  <si>
    <t xml:space="preserve">NCL - PROV - BAD DEBTS - UTILISATION              </t>
  </si>
  <si>
    <t>23794000</t>
  </si>
  <si>
    <t xml:space="preserve">NCL - PROV - BAD DEBTS - REVERSAL                 </t>
  </si>
  <si>
    <t>23795000</t>
  </si>
  <si>
    <t xml:space="preserve">NCL - PROV - BAD DEBTS - DISCOUNT UNWINDING       </t>
  </si>
  <si>
    <t>23796000</t>
  </si>
  <si>
    <t xml:space="preserve">NCL - PROV - BAD DEBTS - TRANSFERS IN YEAR        </t>
  </si>
  <si>
    <t>23811000</t>
  </si>
  <si>
    <t xml:space="preserve">NCL - PROV - LEGAL CLAIMS - O/BAL                 </t>
  </si>
  <si>
    <t>23812000</t>
  </si>
  <si>
    <t xml:space="preserve">NCL - PROV - LEGAL CLAIMS - INCREASE              </t>
  </si>
  <si>
    <t>23813000</t>
  </si>
  <si>
    <t xml:space="preserve">NCL - PROV - LEGAL CLAIMS - UTILISATION           </t>
  </si>
  <si>
    <t>23814000</t>
  </si>
  <si>
    <t xml:space="preserve">NCL - PROV - LEGAL CLAIMS - REVERSAL              </t>
  </si>
  <si>
    <t>23815000</t>
  </si>
  <si>
    <t xml:space="preserve">NCL - PROV - LEGAL CLAIMS - DISCOUNT UNWINDING    </t>
  </si>
  <si>
    <t>23816000</t>
  </si>
  <si>
    <t xml:space="preserve">NCL - PROV - LEGAL CLAIMS - TRANSFERS IN YEAR     </t>
  </si>
  <si>
    <t>23821000</t>
  </si>
  <si>
    <t xml:space="preserve">NCL - PROV - EMISSIONS LIAB - O/BAL               </t>
  </si>
  <si>
    <t>23822000</t>
  </si>
  <si>
    <t xml:space="preserve">NCL - PROV - EMISSIONS LIAB - INCREASE            </t>
  </si>
  <si>
    <t>23823000</t>
  </si>
  <si>
    <t xml:space="preserve">NCL - PROV - EMISSIONS LIAB - UTILISATION         </t>
  </si>
  <si>
    <t>23826000</t>
  </si>
  <si>
    <t xml:space="preserve">NCL - PROV - EMISSIONS LIAB - TRANSFERS IN YEAR   </t>
  </si>
  <si>
    <t>23841000</t>
  </si>
  <si>
    <t xml:space="preserve">NCL - PROV - EU DISALLOWANCE - O/BAL              </t>
  </si>
  <si>
    <t>23842000</t>
  </si>
  <si>
    <t xml:space="preserve">NCL - PROV - EU DISALLOWANCE - INCREASE           </t>
  </si>
  <si>
    <t>23843000</t>
  </si>
  <si>
    <t xml:space="preserve">NCL - PROV - EU DISALLOWANCE - UTILISATION        </t>
  </si>
  <si>
    <t>23844000</t>
  </si>
  <si>
    <t xml:space="preserve">NCL - PROV - EU DISALLOWANCE - REVERSAL           </t>
  </si>
  <si>
    <t>23845000</t>
  </si>
  <si>
    <t xml:space="preserve">NCL - PROV - EU DISALLOWANCE - DISCOUNT UNWINDING </t>
  </si>
  <si>
    <t>23846000</t>
  </si>
  <si>
    <t xml:space="preserve">NCL - PROV - EU DISALLOWANCE - TRANSFERS IN YEAR  </t>
  </si>
  <si>
    <t>23891000</t>
  </si>
  <si>
    <t xml:space="preserve">NCL - PROV - OTHER - O/BAL                        </t>
  </si>
  <si>
    <t>23892000</t>
  </si>
  <si>
    <t xml:space="preserve">NCL - PROV - OTHER - INCREASE                     </t>
  </si>
  <si>
    <t>23893000</t>
  </si>
  <si>
    <t xml:space="preserve">NCL - PROV - OTHER - UTILISATION                  </t>
  </si>
  <si>
    <t>23894000</t>
  </si>
  <si>
    <t xml:space="preserve">NCL - PROV - OTHER - REVERSAL                     </t>
  </si>
  <si>
    <t>23895000</t>
  </si>
  <si>
    <t xml:space="preserve">NCL - PROV - OTHER - DISCOUNT UNWINDING           </t>
  </si>
  <si>
    <t>23896000</t>
  </si>
  <si>
    <t xml:space="preserve">NCL - PROV - OTHER - TRANSFERS IN YEAR            </t>
  </si>
  <si>
    <t>26111000</t>
  </si>
  <si>
    <t xml:space="preserve">CL - RECEIPTS IN ADVANCE - O/BAL                  </t>
  </si>
  <si>
    <t>26112000</t>
  </si>
  <si>
    <t xml:space="preserve">CL - RECEIPTS IN ADVANCE - ADDITIONS              </t>
  </si>
  <si>
    <t>26113000</t>
  </si>
  <si>
    <t xml:space="preserve">CL - RECEIPTS IN ADVANCE - TRANSFERS FROM NCL     </t>
  </si>
  <si>
    <t>26114000</t>
  </si>
  <si>
    <t xml:space="preserve">CL - RECEIPTS IN ADVANCE - RELEASE TO INCOME      </t>
  </si>
  <si>
    <t>26121000</t>
  </si>
  <si>
    <t xml:space="preserve">CL - BANK OVERDRAFT                               </t>
  </si>
  <si>
    <t>26122000</t>
  </si>
  <si>
    <t>26131000</t>
  </si>
  <si>
    <t xml:space="preserve">CL - REFUNDS OF TAXATION                          </t>
  </si>
  <si>
    <t>26132000</t>
  </si>
  <si>
    <t xml:space="preserve">CL - TAXATION AND SOCIAL SECURITY PAYABLE TO HMRC </t>
  </si>
  <si>
    <t>26133000</t>
  </si>
  <si>
    <t xml:space="preserve">CL - TAXATION AND SOCIAL SECURITY PAYABLE TO NIF  </t>
  </si>
  <si>
    <t>26141000</t>
  </si>
  <si>
    <t xml:space="preserve">CL - AMOUNTS DUE TO THE CONSOLIDATED FUND         </t>
  </si>
  <si>
    <t>26171000</t>
  </si>
  <si>
    <t xml:space="preserve">CL - ACCRUED EXPENSES                             </t>
  </si>
  <si>
    <t>26172000</t>
  </si>
  <si>
    <t xml:space="preserve">CL - TRADE PAYABLES                               </t>
  </si>
  <si>
    <t>26173300</t>
  </si>
  <si>
    <t>26174000</t>
  </si>
  <si>
    <t>26175000</t>
  </si>
  <si>
    <t xml:space="preserve">CL - IMPUTED ON-B/S PFI FINANCE LEASE CONTRACT    </t>
  </si>
  <si>
    <t>26176000</t>
  </si>
  <si>
    <t>26176500</t>
  </si>
  <si>
    <t>26177000</t>
  </si>
  <si>
    <t xml:space="preserve">CL - OCCUPATIONAL PENSION LOANS PAYABLE           </t>
  </si>
  <si>
    <t>26178000</t>
  </si>
  <si>
    <t>26178500</t>
  </si>
  <si>
    <t xml:space="preserve">CL - LIABILITIES HELD FOR DISPOSAL                </t>
  </si>
  <si>
    <t>26179000</t>
  </si>
  <si>
    <t xml:space="preserve">CL - OTHER PAYABLES                               </t>
  </si>
  <si>
    <t>26512000</t>
  </si>
  <si>
    <t>26522000</t>
  </si>
  <si>
    <t>26532000</t>
  </si>
  <si>
    <t>26544000</t>
  </si>
  <si>
    <t xml:space="preserve">CL - CURRENT DEBT SECURITIES                      </t>
  </si>
  <si>
    <t>26592000</t>
  </si>
  <si>
    <t>31111000</t>
  </si>
  <si>
    <t xml:space="preserve">RES - I&amp;E - GEN FUND - O/BAL                      </t>
  </si>
  <si>
    <t>31114000</t>
  </si>
  <si>
    <t xml:space="preserve">RES - I&amp;E - GEN FUND - NOTIONAL CHARGE REVERSAL   </t>
  </si>
  <si>
    <t>31115000</t>
  </si>
  <si>
    <t xml:space="preserve">RES - I&amp;E - GEN FUND - NOTIONAL CHARGE            </t>
  </si>
  <si>
    <t>31116000</t>
  </si>
  <si>
    <t xml:space="preserve">RES - I&amp;E - GEN FUND - NET PARLIAMENTARY FUNDING  </t>
  </si>
  <si>
    <t>31117000</t>
  </si>
  <si>
    <t xml:space="preserve">RES - I&amp;E - GEN FUND - DEEMED SUPPLY              </t>
  </si>
  <si>
    <t>31118000</t>
  </si>
  <si>
    <t xml:space="preserve">RES - I&amp;E - GEN FUND - PAYMENTS TO THE CF         </t>
  </si>
  <si>
    <t>31119000</t>
  </si>
  <si>
    <t>31120000</t>
  </si>
  <si>
    <t xml:space="preserve">RES - I&amp;E - GEN FUND - NIF FINANCING              </t>
  </si>
  <si>
    <t>31121000</t>
  </si>
  <si>
    <t xml:space="preserve">RES - I&amp;E - GEN FUND - PAYMENT &amp; LIABILITY TO NLF </t>
  </si>
  <si>
    <t>31122000</t>
  </si>
  <si>
    <t xml:space="preserve">RES - I&amp;E - GEN FUND - STANDING SERVICES          </t>
  </si>
  <si>
    <t>31123000</t>
  </si>
  <si>
    <t xml:space="preserve">RES - I&amp;E - GEN FUND - TRANS TO/FROM OTHER RES    </t>
  </si>
  <si>
    <t>31124000</t>
  </si>
  <si>
    <t xml:space="preserve">RES - I&amp;E - GEN FUND - EXCESS CASH RECEIPTS TO CF </t>
  </si>
  <si>
    <t>31125000</t>
  </si>
  <si>
    <t xml:space="preserve">RES - I&amp;E - GEN FUND - OPERATING INCOME (CFER)    </t>
  </si>
  <si>
    <t>31126000</t>
  </si>
  <si>
    <t>RES - I&amp;E - GEN FUND - NON-OPERATING INCOME (CFER)</t>
  </si>
  <si>
    <t>31127000</t>
  </si>
  <si>
    <t xml:space="preserve">RES - I&amp;E - GEN FUND - TAX REVENUES PAID TO CF    </t>
  </si>
  <si>
    <t>31128000</t>
  </si>
  <si>
    <t xml:space="preserve">RES - I&amp;E - GEN FUND - OTHER BALANCES PAID TO CF  </t>
  </si>
  <si>
    <t>31129000</t>
  </si>
  <si>
    <t xml:space="preserve">RES - I&amp;E - GEN FUND - SUPPLY RECEIVABLE FROM CF  </t>
  </si>
  <si>
    <t>31130000</t>
  </si>
  <si>
    <t xml:space="preserve">RES - I&amp;E - GEN FUND - SUPPLY PAYABLE TO CF       </t>
  </si>
  <si>
    <t>31131000</t>
  </si>
  <si>
    <t>31132000</t>
  </si>
  <si>
    <t xml:space="preserve">RES - I&amp;E - GEN FUND - OTHER MVMENT - LIAB TRANS  </t>
  </si>
  <si>
    <t>31133000</t>
  </si>
  <si>
    <t xml:space="preserve">RES - I&amp;E - GEN FUND - OTHER NON-A/L TRANSFER     </t>
  </si>
  <si>
    <t>31134000</t>
  </si>
  <si>
    <t>31135000</t>
  </si>
  <si>
    <t>31511000</t>
  </si>
  <si>
    <t xml:space="preserve">RES - I&amp;E - FUNDED SCHEME - O/BAL                 </t>
  </si>
  <si>
    <t>31512000</t>
  </si>
  <si>
    <t xml:space="preserve">RES - I&amp;E - FUNDED SCHEME - PAYMENT OF LIABILITY  </t>
  </si>
  <si>
    <t>31513000</t>
  </si>
  <si>
    <t xml:space="preserve">RES - I&amp;E - FUNDED SCHEME - ACTUARIAL GAIN/LOSS   </t>
  </si>
  <si>
    <t>31514000</t>
  </si>
  <si>
    <t xml:space="preserve">RES - I&amp;E - FUNDED SCHEME - OTHER MOVEMENTS       </t>
  </si>
  <si>
    <t>31521000</t>
  </si>
  <si>
    <t xml:space="preserve">RES - I&amp;E - UNFUNDED SCHEME - O/BAL               </t>
  </si>
  <si>
    <t>31524000</t>
  </si>
  <si>
    <t xml:space="preserve">RES - I&amp;E - UNFUNDED SCHEME - NET PARLY FUNDING   </t>
  </si>
  <si>
    <t>34111000</t>
  </si>
  <si>
    <t xml:space="preserve">RES - RESTRICTED RES - O/BAL                      </t>
  </si>
  <si>
    <t>34112000</t>
  </si>
  <si>
    <t xml:space="preserve">RES - RESTRICTED RES - TRANS TO GEN FUND FOR DEPN </t>
  </si>
  <si>
    <t>34113000</t>
  </si>
  <si>
    <t>RES - RESTRICTED RES - TRANS TO/FROM OTHER RESERVE</t>
  </si>
  <si>
    <t>34114000</t>
  </si>
  <si>
    <t xml:space="preserve">RES - RESTRICTED RES - ASSET DONATIONS            </t>
  </si>
  <si>
    <t>34211000</t>
  </si>
  <si>
    <t xml:space="preserve">RES - FIN INSTR HELD FOR SALE - O/BAL             </t>
  </si>
  <si>
    <t>34212000</t>
  </si>
  <si>
    <t xml:space="preserve">RES - FIN INSTR HELD FOR SALE - FX MOVEMENTS      </t>
  </si>
  <si>
    <t>34213000</t>
  </si>
  <si>
    <t xml:space="preserve">RES - FIN INSTR HELD FOR SALE - TO/FROM OTHER RES </t>
  </si>
  <si>
    <t>34214000</t>
  </si>
  <si>
    <t xml:space="preserve">RES - FIN INSTR HELD FOR SALE - OTHER MOVEMENTS   </t>
  </si>
  <si>
    <t>34215000</t>
  </si>
  <si>
    <t xml:space="preserve">RES - FIN INSTR HELD FOR SALE - REVALUATION       </t>
  </si>
  <si>
    <t>34216000</t>
  </si>
  <si>
    <t xml:space="preserve">RES - FIN INSTR HELD FOR SALE - IMPAIRMENT        </t>
  </si>
  <si>
    <t>34217000</t>
  </si>
  <si>
    <t xml:space="preserve">RES - FIN INSTR HELD FOR SALE - TRANS TO I&amp;E ACC  </t>
  </si>
  <si>
    <t>34311000</t>
  </si>
  <si>
    <t xml:space="preserve">RES - HEDGING RES - O/BAL                         </t>
  </si>
  <si>
    <t>34312000</t>
  </si>
  <si>
    <t xml:space="preserve">RES - HEDGING RES - TRANS TO/FROM OTHER RES       </t>
  </si>
  <si>
    <t>34313000</t>
  </si>
  <si>
    <t xml:space="preserve">RES - HEDGING RES - TRANSFER TO I&amp;E ACCOUNT       </t>
  </si>
  <si>
    <t>34314000</t>
  </si>
  <si>
    <t xml:space="preserve">RES - HEDGING RES - REVALUATION                   </t>
  </si>
  <si>
    <t>34315000</t>
  </si>
  <si>
    <t xml:space="preserve">RES - HEDGING RES - OTHER MOVEMENTS               </t>
  </si>
  <si>
    <t>34316000</t>
  </si>
  <si>
    <t xml:space="preserve">RES - HEDGING RES - IMPAIRMENTS                   </t>
  </si>
  <si>
    <t>34317000</t>
  </si>
  <si>
    <t xml:space="preserve">RES - HEDGING RES - FX MOVEMENTS                  </t>
  </si>
  <si>
    <t>34411000</t>
  </si>
  <si>
    <t xml:space="preserve">RES - PDC RESERVE - O/BAL                         </t>
  </si>
  <si>
    <t>34412000</t>
  </si>
  <si>
    <t xml:space="preserve">RES - PDC RESERVE - ADDITIONS                     </t>
  </si>
  <si>
    <t>34413000</t>
  </si>
  <si>
    <t xml:space="preserve">RES - PDC RESERVE - TRANS TO/FROM OTHER RESERVES  </t>
  </si>
  <si>
    <t>34414000</t>
  </si>
  <si>
    <t xml:space="preserve">RES - PDC RESERVE - REPAYMENTS                    </t>
  </si>
  <si>
    <t>34511000</t>
  </si>
  <si>
    <t xml:space="preserve">RES - EMISSIONS ALLOCATION RESERVE - O/BAL        </t>
  </si>
  <si>
    <t>34512000</t>
  </si>
  <si>
    <t xml:space="preserve">RES - EMISSIONS ALLOCATION RESERVE - REVALUATION  </t>
  </si>
  <si>
    <t>34513000</t>
  </si>
  <si>
    <t xml:space="preserve">RES - EMISSIONS ALLOCATION RESERVE - ADDITIONS    </t>
  </si>
  <si>
    <t>34611000</t>
  </si>
  <si>
    <t xml:space="preserve">RES - RESERVES OF GROUP ENTITIES - O/BAL          </t>
  </si>
  <si>
    <t>34612000</t>
  </si>
  <si>
    <t>RES - RESERVES OF GROUP ENTITIES - OTHER MOVEMENTS</t>
  </si>
  <si>
    <t>34711000</t>
  </si>
  <si>
    <t xml:space="preserve">RES - REVAL RESERVE - O/BAL                       </t>
  </si>
  <si>
    <t>34712000</t>
  </si>
  <si>
    <t>34713000</t>
  </si>
  <si>
    <t xml:space="preserve">RES - REVAL RESERVE - CASH DONATIONS              </t>
  </si>
  <si>
    <t>34714000</t>
  </si>
  <si>
    <t xml:space="preserve">RES - REVAL RESERVE - ASSET DONATIONS             </t>
  </si>
  <si>
    <t>34715000</t>
  </si>
  <si>
    <t xml:space="preserve">RES - REVAL RESERVE - ASSET DISPOSALS             </t>
  </si>
  <si>
    <t>34716000</t>
  </si>
  <si>
    <t xml:space="preserve">RES - REVAL RESERVE - REVAL                       </t>
  </si>
  <si>
    <t>34717000</t>
  </si>
  <si>
    <t xml:space="preserve">RES - REVAL RESERVE - IMPAIRMENT                  </t>
  </si>
  <si>
    <t>34718000</t>
  </si>
  <si>
    <t xml:space="preserve">RES - REVAL RESERVE - BACKLOG DEPRECIATION        </t>
  </si>
  <si>
    <t>34719000</t>
  </si>
  <si>
    <t xml:space="preserve">RES - REVAL RESERVE - TRANS TO GEN FUND FOR DEPN  </t>
  </si>
  <si>
    <t>34720000</t>
  </si>
  <si>
    <t>RES - REVAL RESERVE - TRANS TO/FROM OTHER RESERVES</t>
  </si>
  <si>
    <t>34721000</t>
  </si>
  <si>
    <t xml:space="preserve">RES - REVAL RESERVE - TRANSFER TO I&amp;E ACCOUNT     </t>
  </si>
  <si>
    <t>34722000</t>
  </si>
  <si>
    <t xml:space="preserve">RES - REVAL RESERVE - INTANG REVAL                </t>
  </si>
  <si>
    <t>34811000</t>
  </si>
  <si>
    <t xml:space="preserve">RES - MINORITY (EQUITY) INTEREST RES - O/BAL      </t>
  </si>
  <si>
    <t>34812000</t>
  </si>
  <si>
    <t>RES - MINORITY (EQUITY) INTEREST RES - OTHER MVMTS</t>
  </si>
  <si>
    <t>41111000</t>
  </si>
  <si>
    <t xml:space="preserve">INC - INCOME TAX                                  </t>
  </si>
  <si>
    <t>41112000</t>
  </si>
  <si>
    <t xml:space="preserve">INC - CORPORATION TAX                             </t>
  </si>
  <si>
    <t>41113000</t>
  </si>
  <si>
    <t xml:space="preserve">INC - CAPITAL GAINS TAX                           </t>
  </si>
  <si>
    <t>41114000</t>
  </si>
  <si>
    <t xml:space="preserve">INC - INHERITANCE TAX                             </t>
  </si>
  <si>
    <t>41115000</t>
  </si>
  <si>
    <t xml:space="preserve">INC - SOCIAL SECURITY CONTRIBUTIONS               </t>
  </si>
  <si>
    <t>41116000</t>
  </si>
  <si>
    <t xml:space="preserve">INC - NATIONAL INSURANCE CONTRIBUTIONS            </t>
  </si>
  <si>
    <t>41511000</t>
  </si>
  <si>
    <t xml:space="preserve">INC - STAMP DUTIES                                </t>
  </si>
  <si>
    <t>41512000</t>
  </si>
  <si>
    <t xml:space="preserve">INC - HYDROCARBON OILS DUTIES                     </t>
  </si>
  <si>
    <t>41513000</t>
  </si>
  <si>
    <t xml:space="preserve">INC - TOBACCO DUTIES                              </t>
  </si>
  <si>
    <t>41514000</t>
  </si>
  <si>
    <t xml:space="preserve">INC - SPIRITS DUTIES                              </t>
  </si>
  <si>
    <t>41515000</t>
  </si>
  <si>
    <t xml:space="preserve">INC - WINE CIDER &amp; PERRY DUTIES                   </t>
  </si>
  <si>
    <t>41516000</t>
  </si>
  <si>
    <t xml:space="preserve">INC - BEER DUTIES                                 </t>
  </si>
  <si>
    <t>41517000</t>
  </si>
  <si>
    <t xml:space="preserve">INC - BETTING &amp; GAMING DUTIES                     </t>
  </si>
  <si>
    <t>41518000</t>
  </si>
  <si>
    <t xml:space="preserve">INC - AIR PASSENGER DUTIES                        </t>
  </si>
  <si>
    <t>41519000</t>
  </si>
  <si>
    <t xml:space="preserve">INC - CUSTOMS DUTIES                              </t>
  </si>
  <si>
    <t>41521000</t>
  </si>
  <si>
    <t xml:space="preserve">INC - AGRICULTURAL DUTIES                         </t>
  </si>
  <si>
    <t>41522000</t>
  </si>
  <si>
    <t xml:space="preserve">INC - VEHICLE EXCISE DUTIES                       </t>
  </si>
  <si>
    <t>41541000</t>
  </si>
  <si>
    <t xml:space="preserve">INC - CLIMATE CHANGE LEVY                         </t>
  </si>
  <si>
    <t>41542000</t>
  </si>
  <si>
    <t xml:space="preserve">INC - AGGREGATES LEVY                             </t>
  </si>
  <si>
    <t>41543000</t>
  </si>
  <si>
    <t xml:space="preserve">INC - BANK LEVY                                   </t>
  </si>
  <si>
    <t>41544000</t>
  </si>
  <si>
    <t xml:space="preserve">INC - SUGAR LEVY                                  </t>
  </si>
  <si>
    <t>41561000</t>
  </si>
  <si>
    <t xml:space="preserve">INC - PETROLEUM REVENUE TAX                       </t>
  </si>
  <si>
    <t>41561100</t>
  </si>
  <si>
    <t xml:space="preserve">INC - SWISS TAX AGREEMENT                         </t>
  </si>
  <si>
    <t>41562000</t>
  </si>
  <si>
    <t>41563000</t>
  </si>
  <si>
    <t xml:space="preserve">INC - INSURANCE PREMIUM TAX                       </t>
  </si>
  <si>
    <t>41564000</t>
  </si>
  <si>
    <t xml:space="preserve">INC - LANDFILL TAX                                </t>
  </si>
  <si>
    <t>41565000</t>
  </si>
  <si>
    <t xml:space="preserve">INC - LOTTERY INCOME                              </t>
  </si>
  <si>
    <t>41566000</t>
  </si>
  <si>
    <t>41567000</t>
  </si>
  <si>
    <t>41568000</t>
  </si>
  <si>
    <t xml:space="preserve">INC - STUDENTS LOAN INCOME                        </t>
  </si>
  <si>
    <t>41569000</t>
  </si>
  <si>
    <t>41812000</t>
  </si>
  <si>
    <t xml:space="preserve">INC - NATIONAL NON-DOMESTIC RATES (NNDR)          </t>
  </si>
  <si>
    <t>44111000</t>
  </si>
  <si>
    <t>44111900</t>
  </si>
  <si>
    <t>44112000</t>
  </si>
  <si>
    <t>44113200</t>
  </si>
  <si>
    <t>44116000</t>
  </si>
  <si>
    <t>44121000</t>
  </si>
  <si>
    <t>44122000</t>
  </si>
  <si>
    <t>44123200</t>
  </si>
  <si>
    <t xml:space="preserve">INC - CAPITAL GRANTS FROM OVERSEAS DEPT AN AGENT  </t>
  </si>
  <si>
    <t>44511000</t>
  </si>
  <si>
    <t xml:space="preserve">INC - PENSION CONTRIBUTIONS REC - FROM EMPLOYEE   </t>
  </si>
  <si>
    <t>44512000</t>
  </si>
  <si>
    <t xml:space="preserve">INC - PENSION CONTRIBUTIONS REC - FROM EMPLOYER   </t>
  </si>
  <si>
    <t>44513000</t>
  </si>
  <si>
    <t xml:space="preserve">INC - PENSION CONTRIBUTIONS REC - OTHER INCOME    </t>
  </si>
  <si>
    <t>44523000</t>
  </si>
  <si>
    <t xml:space="preserve">INC - PENSION GRP TRANS IN - FROM PUBLIC UNFUNDED </t>
  </si>
  <si>
    <t>44616000</t>
  </si>
  <si>
    <t>44712000</t>
  </si>
  <si>
    <t>44713000</t>
  </si>
  <si>
    <t xml:space="preserve">INC - RENTAL INCOME - INVESTMENT PROPERTIES       </t>
  </si>
  <si>
    <t>44714000</t>
  </si>
  <si>
    <t xml:space="preserve">INC - RENTAL INCOME - OTHER                       </t>
  </si>
  <si>
    <t>44811000</t>
  </si>
  <si>
    <t>44812000</t>
  </si>
  <si>
    <t xml:space="preserve">INC - LEVIES                                      </t>
  </si>
  <si>
    <t>44813000</t>
  </si>
  <si>
    <t>44814000</t>
  </si>
  <si>
    <t xml:space="preserve">INC - ROYALTIES (PRODUCED ASSETS)                 </t>
  </si>
  <si>
    <t>44815000</t>
  </si>
  <si>
    <t>44816000</t>
  </si>
  <si>
    <t xml:space="preserve">INC - CHARITY INCOME (DONATIONS)                  </t>
  </si>
  <si>
    <t>44817000</t>
  </si>
  <si>
    <t>44818000</t>
  </si>
  <si>
    <t>44819000</t>
  </si>
  <si>
    <t>44821000</t>
  </si>
  <si>
    <t xml:space="preserve">INC - NOTIONAL INCOME                             </t>
  </si>
  <si>
    <t>44822000</t>
  </si>
  <si>
    <t xml:space="preserve">INC - NOTIONAL INCOME REVERSAL                    </t>
  </si>
  <si>
    <t>44823000</t>
  </si>
  <si>
    <t>44824000</t>
  </si>
  <si>
    <t xml:space="preserve">INC - PREMIA INCOME                               </t>
  </si>
  <si>
    <t>44825000</t>
  </si>
  <si>
    <t>44831000</t>
  </si>
  <si>
    <t xml:space="preserve">INC - RECHARGE RECEIPTS                           </t>
  </si>
  <si>
    <t>44849000</t>
  </si>
  <si>
    <t>44850000</t>
  </si>
  <si>
    <t>51111000</t>
  </si>
  <si>
    <t>51112000</t>
  </si>
  <si>
    <t xml:space="preserve">EXP - PERMANENT UK STAFF - EMPLOYER SOCIAL SEC    </t>
  </si>
  <si>
    <t>51113000</t>
  </si>
  <si>
    <t xml:space="preserve">EXP - PERMANENT UK STAFF - EMPLOYER PENSION COSTS </t>
  </si>
  <si>
    <t>51118000</t>
  </si>
  <si>
    <t>51131000</t>
  </si>
  <si>
    <t xml:space="preserve">EXP - MINISTERIAL - BASIC SALARY                  </t>
  </si>
  <si>
    <t>51132000</t>
  </si>
  <si>
    <t xml:space="preserve">EXP - MINISTERIAL - EMPLOYER SOCIAL SEC           </t>
  </si>
  <si>
    <t>51133000</t>
  </si>
  <si>
    <t xml:space="preserve">EXP - MINISTERIAL - EMPLOYER PENSION COSTS        </t>
  </si>
  <si>
    <t>51138000</t>
  </si>
  <si>
    <t>51141000</t>
  </si>
  <si>
    <t xml:space="preserve">EXP - SPECIAL ADVISORS - BASIC SALARY             </t>
  </si>
  <si>
    <t>51142000</t>
  </si>
  <si>
    <t xml:space="preserve">EXP - SPECIAL ADVISORS - EMPLOYER SOCIAL SEC      </t>
  </si>
  <si>
    <t>51143000</t>
  </si>
  <si>
    <t xml:space="preserve">EXP - SPECIAL ADVISORS - EMPLOYER PENSION COSTS   </t>
  </si>
  <si>
    <t>51148000</t>
  </si>
  <si>
    <t>51151000</t>
  </si>
  <si>
    <t>51152000</t>
  </si>
  <si>
    <t xml:space="preserve">EXP - LOCALLY EMP STAFF - EMPLOYER SOCIAL SEC     </t>
  </si>
  <si>
    <t>51153000</t>
  </si>
  <si>
    <t xml:space="preserve">EXP - LOCALLY EMP STAFF - EMPLOYER PENSION COSTS  </t>
  </si>
  <si>
    <t>51158000</t>
  </si>
  <si>
    <t>51171000</t>
  </si>
  <si>
    <t>EXP - FULL COST SHORT-TERM CONTRACT &amp; AGENCY STAFF</t>
  </si>
  <si>
    <t>52112000</t>
  </si>
  <si>
    <t>52113000</t>
  </si>
  <si>
    <t>52114000</t>
  </si>
  <si>
    <t>52115100</t>
  </si>
  <si>
    <t>52115200</t>
  </si>
  <si>
    <t>52131000</t>
  </si>
  <si>
    <t>52151000</t>
  </si>
  <si>
    <t>52161000</t>
  </si>
  <si>
    <t>52181000</t>
  </si>
  <si>
    <t>52182000</t>
  </si>
  <si>
    <t>52231000</t>
  </si>
  <si>
    <t>52241000</t>
  </si>
  <si>
    <t>52242000</t>
  </si>
  <si>
    <t>52251000</t>
  </si>
  <si>
    <t>53111000</t>
  </si>
  <si>
    <t xml:space="preserve">EXP - DEPRECIATION - PPE (OWNED)                  </t>
  </si>
  <si>
    <t>53161000</t>
  </si>
  <si>
    <t xml:space="preserve">EXP - AMORTISATION - INTANGIBLE ASSETS            </t>
  </si>
  <si>
    <t>53511000</t>
  </si>
  <si>
    <t>EXP - IMPAIRMENT - PPE - NORMAL COURSE OF BUSINESS</t>
  </si>
  <si>
    <t>53531000</t>
  </si>
  <si>
    <t xml:space="preserve">EXP - IMPAIRMENT - IA - NORMAL COURSE OF BUSINESS </t>
  </si>
  <si>
    <t>53551000</t>
  </si>
  <si>
    <t>53553000</t>
  </si>
  <si>
    <t xml:space="preserve">EXP - IMPAIRMENT - LOANS (PUBLIC CORP) (INC PDC)  </t>
  </si>
  <si>
    <t>53554000</t>
  </si>
  <si>
    <t xml:space="preserve">EXP - IMPAIRMENT - LOANS (OVERSEAS)               </t>
  </si>
  <si>
    <t>53555000</t>
  </si>
  <si>
    <t>EXP - IMPAIRMENT - LOANS (PRIV SECTOR - COMPANIES)</t>
  </si>
  <si>
    <t>53556000</t>
  </si>
  <si>
    <t xml:space="preserve">EXP - IMPAIRMENT - LOANS (PRIVATE SECTOR - OTHER) </t>
  </si>
  <si>
    <t>53561000</t>
  </si>
  <si>
    <t xml:space="preserve">EXP - IMPAIRMENT - INVENTORIES (NOT FIXED ASSETS) </t>
  </si>
  <si>
    <t>53562000</t>
  </si>
  <si>
    <t xml:space="preserve">EXP - IMPAIRMENT - BAD DEBTS                      </t>
  </si>
  <si>
    <t>53563000</t>
  </si>
  <si>
    <t xml:space="preserve">EXP - IMPAIRMENT - OTHER FINANCIAL ASSETS         </t>
  </si>
  <si>
    <t>53581000</t>
  </si>
  <si>
    <t xml:space="preserve">EXP - REVALUATIONS - PPE                          </t>
  </si>
  <si>
    <t>53583000</t>
  </si>
  <si>
    <t xml:space="preserve">EXP - REVALUATIONS - IA                           </t>
  </si>
  <si>
    <t>54111000</t>
  </si>
  <si>
    <t>54112000</t>
  </si>
  <si>
    <t>54116000</t>
  </si>
  <si>
    <t xml:space="preserve">EXP - CAPITAL GRANTS TO PRIVATE SECTOR - OTHER    </t>
  </si>
  <si>
    <t>54118000</t>
  </si>
  <si>
    <t xml:space="preserve">EXP - EU CAPITAL GRANTS TO LOCAL GOVERNMENT       </t>
  </si>
  <si>
    <t>54122000</t>
  </si>
  <si>
    <t xml:space="preserve">EXP - EU CAPITAL GRANTS TO PRIVATE SECTOR - OTHER </t>
  </si>
  <si>
    <t>54151000</t>
  </si>
  <si>
    <t>54152000</t>
  </si>
  <si>
    <t>54152200</t>
  </si>
  <si>
    <t>54152300</t>
  </si>
  <si>
    <t>54152400</t>
  </si>
  <si>
    <t>54152600</t>
  </si>
  <si>
    <t>54152900</t>
  </si>
  <si>
    <t xml:space="preserve">EXP - CURRENT GRANTS TO LG - RENT ALLOWANCES      </t>
  </si>
  <si>
    <t>54153000</t>
  </si>
  <si>
    <t xml:space="preserve">EXP - BUSINESS RATES RETENTION - LOCAL SHARE      </t>
  </si>
  <si>
    <t>54153100</t>
  </si>
  <si>
    <t xml:space="preserve">EXP - CURRENT GRANTS TO LG - HRA RENT REBATES     </t>
  </si>
  <si>
    <t>54153200</t>
  </si>
  <si>
    <t xml:space="preserve">EXP - CURRENT GRANTS TO LG - NON HRA RENT REBATES </t>
  </si>
  <si>
    <t>54153400</t>
  </si>
  <si>
    <t>54153600</t>
  </si>
  <si>
    <t xml:space="preserve">EXP - Curr GRANTS TO LG - HB &amp; COUNTIL TAX ADMIN  </t>
  </si>
  <si>
    <t>54153700</t>
  </si>
  <si>
    <t>54153900</t>
  </si>
  <si>
    <t xml:space="preserve">EXP- CURRENT GRANTS TO LG- PUPIL PREMIUM          </t>
  </si>
  <si>
    <t>54154100</t>
  </si>
  <si>
    <t xml:space="preserve">EXP - CURRENT GRANTS TO LG- EDU SERVICES GRANT    </t>
  </si>
  <si>
    <t>54154200</t>
  </si>
  <si>
    <t xml:space="preserve">EXP - CURRENT GRANTS TO LG- PUBLIC HEALTH GRANT   </t>
  </si>
  <si>
    <t>54154300</t>
  </si>
  <si>
    <t xml:space="preserve">EXP- CURRENT GRANTS TO LG- NEW HOMES BONUS        </t>
  </si>
  <si>
    <t>54154400</t>
  </si>
  <si>
    <t xml:space="preserve">EXP - BUSINESS RATES TOP UP TO LG                 </t>
  </si>
  <si>
    <t>54154500</t>
  </si>
  <si>
    <t xml:space="preserve">EXP - BUSINESS RATES TARIFF FROM LG               </t>
  </si>
  <si>
    <t>54154600</t>
  </si>
  <si>
    <t xml:space="preserve">EXP - BUSINESS RATES SAFETY NET TO LG             </t>
  </si>
  <si>
    <t>54154700</t>
  </si>
  <si>
    <t xml:space="preserve">EXP - BUSINESS RATES LEVY FROM LG                 </t>
  </si>
  <si>
    <t>54154800</t>
  </si>
  <si>
    <t xml:space="preserve">EXP- CURRENT GRANTS TO LG- POLICE GRANT           </t>
  </si>
  <si>
    <t>54156000</t>
  </si>
  <si>
    <t xml:space="preserve">EXP - CURRENT GRANTS TO PRIVATE SECTOR - NPISH    </t>
  </si>
  <si>
    <t>54158000</t>
  </si>
  <si>
    <t xml:space="preserve">EXP - EU CURRENT GRANTS TO LOCAL GOVERNMENT       </t>
  </si>
  <si>
    <t>54611000</t>
  </si>
  <si>
    <t>54612000</t>
  </si>
  <si>
    <t xml:space="preserve">EXP - SUBSIDIES TO PRIVATE SECTOR - COMPANIES     </t>
  </si>
  <si>
    <t>54617000</t>
  </si>
  <si>
    <t xml:space="preserve">EXP - EU SUBSIDIES TO PRIVATE SECTOR - COMPANIES  </t>
  </si>
  <si>
    <t>54811000</t>
  </si>
  <si>
    <t>54812000</t>
  </si>
  <si>
    <t>55111000</t>
  </si>
  <si>
    <t xml:space="preserve">EXP - SOCIAL SECURITY BENEFITS                    </t>
  </si>
  <si>
    <t>55111100</t>
  </si>
  <si>
    <t xml:space="preserve">EXP - STATE RETIREMENT PENSION                    </t>
  </si>
  <si>
    <t>55111200</t>
  </si>
  <si>
    <t xml:space="preserve">EXP - LOCAL GOV HOUSING AND OTHER BEN             </t>
  </si>
  <si>
    <t>55111300</t>
  </si>
  <si>
    <t xml:space="preserve">EXP - DISABILITY LIVING ALLOWANCE                 </t>
  </si>
  <si>
    <t>55111400</t>
  </si>
  <si>
    <t xml:space="preserve">EXP - CHILD BENEFIT                               </t>
  </si>
  <si>
    <t>55111500</t>
  </si>
  <si>
    <t xml:space="preserve">EXP - INCOME SUPPORT                              </t>
  </si>
  <si>
    <t>55111600</t>
  </si>
  <si>
    <t xml:space="preserve">EXP - STATE PENSION CREDIT                        </t>
  </si>
  <si>
    <t>55111700</t>
  </si>
  <si>
    <t xml:space="preserve">EXP - INCAPACITY BENEFIT                          </t>
  </si>
  <si>
    <t>55111800</t>
  </si>
  <si>
    <t xml:space="preserve">EXP - JOBSEEKERS ALLOWANCE                        </t>
  </si>
  <si>
    <t>55111900</t>
  </si>
  <si>
    <t xml:space="preserve">EXP - CARERS ALLOWANCE                            </t>
  </si>
  <si>
    <t>55112000</t>
  </si>
  <si>
    <t xml:space="preserve">EXP - SOCIAL ASSISTANCE BENEFITS                  </t>
  </si>
  <si>
    <t>55112100</t>
  </si>
  <si>
    <t>55112200</t>
  </si>
  <si>
    <t xml:space="preserve">EXP - COUNCIL TAX BENEFIT                         </t>
  </si>
  <si>
    <t>55112300</t>
  </si>
  <si>
    <t xml:space="preserve">EXP - EMPLOYMENT SUPPORT ALLOWANCE                </t>
  </si>
  <si>
    <t>55112400</t>
  </si>
  <si>
    <t xml:space="preserve">EXP - UNIVERSAL CREDIT                            </t>
  </si>
  <si>
    <t>55112500</t>
  </si>
  <si>
    <t xml:space="preserve">EXP - ATTENDANCE ALLOWANCE                        </t>
  </si>
  <si>
    <t>55112600</t>
  </si>
  <si>
    <t xml:space="preserve">EXP - TV LICENCES FOR THE OVER 75s                </t>
  </si>
  <si>
    <t>55112700</t>
  </si>
  <si>
    <t xml:space="preserve">EXP - STATUTORY SICK PAY AND MATERNITY PAY        </t>
  </si>
  <si>
    <t>55611000</t>
  </si>
  <si>
    <t xml:space="preserve">EXP - TAX CREDITS (SPENDING ELEMENT)              </t>
  </si>
  <si>
    <t>56111000</t>
  </si>
  <si>
    <t xml:space="preserve">EXP - PENSION COSTS - CURRENT SERVICE COSTS       </t>
  </si>
  <si>
    <t>56112000</t>
  </si>
  <si>
    <t xml:space="preserve">EXP - PENSION COSTS - PAST SERVICE COSTS          </t>
  </si>
  <si>
    <t>56113000</t>
  </si>
  <si>
    <t xml:space="preserve">EXP - PENSION COSTS - ENHANCEMENTS                </t>
  </si>
  <si>
    <t>56114000</t>
  </si>
  <si>
    <t xml:space="preserve">EXP - PENSION COSTS - RECOGNISED GAINS OR LOSSES  </t>
  </si>
  <si>
    <t>56123000</t>
  </si>
  <si>
    <t xml:space="preserve">EXP - PENSION GRP TRANS IN - FROM UNFUNDED PUBLIC </t>
  </si>
  <si>
    <t>56131000</t>
  </si>
  <si>
    <t xml:space="preserve">EXP - PENSION BENEFITS PAYABLE - INJURY BENEFITS  </t>
  </si>
  <si>
    <t>56132000</t>
  </si>
  <si>
    <t xml:space="preserve">EXP - PENSION BENEFITS PAYABLE - AGENCY ARRANGE   </t>
  </si>
  <si>
    <t>56133000</t>
  </si>
  <si>
    <t xml:space="preserve">EXP - PENSION BENEFITS PAYABLE - MINOR AGENCY ETC </t>
  </si>
  <si>
    <t>58111000</t>
  </si>
  <si>
    <t xml:space="preserve">EXP - RENTALS UNDER NON-PFI OP LEASES - LAND      </t>
  </si>
  <si>
    <t>58125000</t>
  </si>
  <si>
    <t xml:space="preserve">EXP - PFI CONTRACTS OFF BALANCE SHEET EXP         </t>
  </si>
  <si>
    <t>58131000</t>
  </si>
  <si>
    <t xml:space="preserve">EXP - SERVICE ELEMENT OF PFI FINANCE LEASES       </t>
  </si>
  <si>
    <t>58211000</t>
  </si>
  <si>
    <t xml:space="preserve">EXP - PROVISIONS EXPENSE - EARLY DEPARTURE        </t>
  </si>
  <si>
    <t>58213000</t>
  </si>
  <si>
    <t xml:space="preserve">EXP - PROVISIONS EXPENSE - ENVIRONMENTAL DAMAGE   </t>
  </si>
  <si>
    <t>58214000</t>
  </si>
  <si>
    <t>EXP - PROVISIONS EXPENSE - NUCLEAR DECOMMISSIONING</t>
  </si>
  <si>
    <t>58215000</t>
  </si>
  <si>
    <t xml:space="preserve">EXP - PROVISIONS EXPENSE - CLINICAL NEGLIGENCE    </t>
  </si>
  <si>
    <t>58216000</t>
  </si>
  <si>
    <t xml:space="preserve">EXP - PROVISIONS EXPENSE - DEFERRED CORP TAX      </t>
  </si>
  <si>
    <t>58217000</t>
  </si>
  <si>
    <t xml:space="preserve">EXP - PROVISIONS EXPENSE - COAL HEALTH            </t>
  </si>
  <si>
    <t>58218000</t>
  </si>
  <si>
    <t xml:space="preserve">EXP - PROVISIONS EXPENSE - UNBILLED LEGAL FEES    </t>
  </si>
  <si>
    <t>58219000</t>
  </si>
  <si>
    <t xml:space="preserve">EXP - PROVISIONS EXPENSE - BAD DEBTS              </t>
  </si>
  <si>
    <t>58221000</t>
  </si>
  <si>
    <t xml:space="preserve">EXP - PROVISIONS EXPENSE - LEGAL CLAIMS           </t>
  </si>
  <si>
    <t>58222000</t>
  </si>
  <si>
    <t xml:space="preserve">EXP - PROVISIONS EXPENSE - EMISSIONS LIABILITY    </t>
  </si>
  <si>
    <t>58224000</t>
  </si>
  <si>
    <t xml:space="preserve">EXP - PROVISIONS EXPENSE - EU DISALLOWANCES       </t>
  </si>
  <si>
    <t>58229000</t>
  </si>
  <si>
    <t xml:space="preserve">EXP - PROVISIONS EXPENSE - OTHER                  </t>
  </si>
  <si>
    <t>58311000</t>
  </si>
  <si>
    <t xml:space="preserve">EXP - PROFIT ON DISPOSAL - PPE (NETTED OFF)       </t>
  </si>
  <si>
    <t>58316000</t>
  </si>
  <si>
    <t>58321000</t>
  </si>
  <si>
    <t xml:space="preserve">EXP - LOSS ON DISPOSAL - PPE                      </t>
  </si>
  <si>
    <t>58322000</t>
  </si>
  <si>
    <t xml:space="preserve">EXP - LOSS ON DISPOSAL - INTANGIBLE ASSETS        </t>
  </si>
  <si>
    <t>58323000</t>
  </si>
  <si>
    <t>58326100</t>
  </si>
  <si>
    <t xml:space="preserve">EXP - DECREASE IN FAIR VALUE - NCA HELD FOR SALE  </t>
  </si>
  <si>
    <t>58327000</t>
  </si>
  <si>
    <t>58611000</t>
  </si>
  <si>
    <t xml:space="preserve">EXP - NOTIONAL AUDITORS REMUNERATION AND EXPENSES </t>
  </si>
  <si>
    <t>58612000</t>
  </si>
  <si>
    <t xml:space="preserve">EXP - NOTIONAL AUDITORS REMUN &amp; EXPENSE - REV     </t>
  </si>
  <si>
    <t>58613000</t>
  </si>
  <si>
    <t xml:space="preserve">EXP - OTHER NOTIONAL COSTS                        </t>
  </si>
  <si>
    <t>58614000</t>
  </si>
  <si>
    <t xml:space="preserve">EXP - OTHER NOTIONAL COSTS - REVERSAL             </t>
  </si>
  <si>
    <t>59111000</t>
  </si>
  <si>
    <t>59121000</t>
  </si>
  <si>
    <t xml:space="preserve">EXP - BUSINESS RATES                              </t>
  </si>
  <si>
    <t>59122000</t>
  </si>
  <si>
    <t xml:space="preserve">EXP - CORPORATION TAXATION                        </t>
  </si>
  <si>
    <t>61111000</t>
  </si>
  <si>
    <t>61112000</t>
  </si>
  <si>
    <t>61511000</t>
  </si>
  <si>
    <t xml:space="preserve">FI - INTEREST REC FROM CG - NLF NIF NLDF          </t>
  </si>
  <si>
    <t>61512000</t>
  </si>
  <si>
    <t xml:space="preserve">FI - INTEREST REC FROM CG - NOT NLF NIF NLDF      </t>
  </si>
  <si>
    <t>61513000</t>
  </si>
  <si>
    <t xml:space="preserve">FI - INTEREST REC FROM LOCAL GOVERNMENT           </t>
  </si>
  <si>
    <t>61514000</t>
  </si>
  <si>
    <t xml:space="preserve">FI - INTEREST REC FROM PUBLIC CORPORATIONS (PCS)  </t>
  </si>
  <si>
    <t>61516000</t>
  </si>
  <si>
    <t xml:space="preserve">FI - INTEREST REC FROM STUDENT LOANS              </t>
  </si>
  <si>
    <t>61517000</t>
  </si>
  <si>
    <t xml:space="preserve">FI - INTEREST REC FROM OTHER PRIVATE SECTOR       </t>
  </si>
  <si>
    <t>61521000</t>
  </si>
  <si>
    <t xml:space="preserve">FI - DIVIDENDS REC FROM PC - PUBLIC DIVIDEND CAP  </t>
  </si>
  <si>
    <t>61523000</t>
  </si>
  <si>
    <t xml:space="preserve">FI - DIVIDENDS REC FROM PC - JV&amp;A                 </t>
  </si>
  <si>
    <t>61524000</t>
  </si>
  <si>
    <t xml:space="preserve">FI - DIVIDENDS REC FROM PC - SHARES &amp; SIMILAR     </t>
  </si>
  <si>
    <t>61525000</t>
  </si>
  <si>
    <t xml:space="preserve">FI - DIVIDENDS REC FROM PRIV SECTOR - JV&amp;A        </t>
  </si>
  <si>
    <t>61526000</t>
  </si>
  <si>
    <t xml:space="preserve">FI - DIVIDENDS REC FROM PRIV SECTOR - SHARES ETC  </t>
  </si>
  <si>
    <t>62111000</t>
  </si>
  <si>
    <t>62112000</t>
  </si>
  <si>
    <t>62113000</t>
  </si>
  <si>
    <t>FE - FOREX RATE - LOSSES ON SETTLED NON-FIN ASSETS</t>
  </si>
  <si>
    <t>62114000</t>
  </si>
  <si>
    <t xml:space="preserve">FE - FOREX RATE - LOSSES ON SETTLED FIN Inst      </t>
  </si>
  <si>
    <t>62511000</t>
  </si>
  <si>
    <t xml:space="preserve">FE - INTEREST PAYABLE TO CENTRAL GOVERNMENT       </t>
  </si>
  <si>
    <t>62512000</t>
  </si>
  <si>
    <t xml:space="preserve">FE - INTEREST PAYABLE TO LOCAL GOVERNMENT         </t>
  </si>
  <si>
    <t>62513000</t>
  </si>
  <si>
    <t>62514000</t>
  </si>
  <si>
    <t xml:space="preserve">FE - INTEREST PAYABLE TO OVERSEAS                 </t>
  </si>
  <si>
    <t>62515000</t>
  </si>
  <si>
    <t xml:space="preserve">FE - INTEREST PAYABLE TO PRIVATE SECTOR           </t>
  </si>
  <si>
    <t>62516000</t>
  </si>
  <si>
    <t xml:space="preserve">FE - INTEREST TO PRIV SECTOR - PFI FINANCE LEASE  </t>
  </si>
  <si>
    <t>62517000</t>
  </si>
  <si>
    <t xml:space="preserve">FE - INTEREST TO PRIV SECTOR - NON-PFI FIN LEASE  </t>
  </si>
  <si>
    <t>62518000</t>
  </si>
  <si>
    <t xml:space="preserve">FE - INTEREST PAYABLE - PENSION SCHEMES           </t>
  </si>
  <si>
    <t>62519000</t>
  </si>
  <si>
    <t xml:space="preserve">FE - GILT INTEREST EXPENSE                        </t>
  </si>
  <si>
    <t>62521000</t>
  </si>
  <si>
    <t xml:space="preserve">FE - DIVIDENDS PAYABLE BY PCS - OTHER (NON PDC)   </t>
  </si>
  <si>
    <t>62522000</t>
  </si>
  <si>
    <t xml:space="preserve">FE - DIVIDENDS PAYABLE BY PCS - PDC               </t>
  </si>
  <si>
    <t>62531000</t>
  </si>
  <si>
    <t xml:space="preserve">FE - MINORITY INTEREST                            </t>
  </si>
  <si>
    <t>63111000</t>
  </si>
  <si>
    <t xml:space="preserve">OTHER I&amp;E - EXPECTED RETURN FUNDED PENSION ASSETS </t>
  </si>
  <si>
    <t>63112000</t>
  </si>
  <si>
    <t xml:space="preserve">OTHER I&amp;E - INTEREST ON SCHEME LIABILITIES        </t>
  </si>
  <si>
    <t>63211000</t>
  </si>
  <si>
    <t xml:space="preserve">OTHER I&amp;E - UNWINDING OF DISCOUNT IN PROVISIONS   </t>
  </si>
  <si>
    <t>63212000</t>
  </si>
  <si>
    <t>OTHER I&amp;E - UNWINDING OF DISCOUNT CAPITALISED PROV</t>
  </si>
  <si>
    <t>63311500</t>
  </si>
  <si>
    <t>63312000</t>
  </si>
  <si>
    <t>63411000</t>
  </si>
  <si>
    <t xml:space="preserve">OTHER I&amp;E - OPERATING INCOME DISCONTINUED OPS     </t>
  </si>
  <si>
    <t>63412000</t>
  </si>
  <si>
    <t xml:space="preserve">OTHER I&amp;E - OPERATING EXPENSES DISCONTINUED OPS   </t>
  </si>
  <si>
    <t>63413000</t>
  </si>
  <si>
    <t xml:space="preserve">OTHER I&amp;E - PROFIT DISCONTINUED OPERATIONS        </t>
  </si>
  <si>
    <t>NCA - INTEREST RECEIVABLE</t>
  </si>
  <si>
    <t>NCA - DEPOSITS</t>
  </si>
  <si>
    <t>NCA - DERIVATIVES</t>
  </si>
  <si>
    <t>NCA - SHARES AND EQUITY</t>
  </si>
  <si>
    <t>NCA - OTHER LOANS</t>
  </si>
  <si>
    <t>NCA - OTHER FINANCIAL ASSETS</t>
  </si>
  <si>
    <t>CA - INTEREST RECEIVABLE</t>
  </si>
  <si>
    <t>CA - LIQUID DEPOSITS</t>
  </si>
  <si>
    <t>CA - DEPOSITS</t>
  </si>
  <si>
    <t>CA - DERIVATIVES</t>
  </si>
  <si>
    <t>CA - SHARES AND EQUITY TYPE INV</t>
  </si>
  <si>
    <t>CA - LOANS</t>
  </si>
  <si>
    <t>CA - OTHER CURRENT FINANCIAL ASSETS</t>
  </si>
  <si>
    <t>INC - PROFIT ON DISPOSAL - FINANCIAL ASSETS</t>
  </si>
  <si>
    <t>CA - Other Fin Assets - Debt Securities</t>
  </si>
  <si>
    <t>NCL - BANK AND OTHER BORROWINGS</t>
  </si>
  <si>
    <t>NCL - PWLB BORROWINGS</t>
  </si>
  <si>
    <t>NCL - FINANCE LEASE OBLIGATIONS &amp; HIRE PURCHASE</t>
  </si>
  <si>
    <t>NCL - INTEREST PAYABLE</t>
  </si>
  <si>
    <t>NCL - OCCUPATIONAL PENSION LOANS PAYABLE</t>
  </si>
  <si>
    <t>NCL - FINANCIAL GUARANTEES</t>
  </si>
  <si>
    <t>NCL - DERIVATIVES</t>
  </si>
  <si>
    <t>NCL - GILT EDGED STOCK - ADDITIONS</t>
  </si>
  <si>
    <t>NCL - OTHER FINANCIAL LIABILITIES</t>
  </si>
  <si>
    <t>CL - OTHER BORROWINGS</t>
  </si>
  <si>
    <t>CL - FINANCE LEASE OBLIGATIONS &amp; HIRE PURCHASE</t>
  </si>
  <si>
    <t>CL - INTEREST PAYABLE</t>
  </si>
  <si>
    <t>CL - INTEREST PAYABLE - GILT EDGED STOCK</t>
  </si>
  <si>
    <t>CL - CONTINGENCIES FUND ADVANCES</t>
  </si>
  <si>
    <t>CL - FINANCIAL GUARANTEES</t>
  </si>
  <si>
    <t>CL - DERIVATIVES</t>
  </si>
  <si>
    <t>CL - GILT EDGED STOCK - ADDITIONS</t>
  </si>
  <si>
    <t>CL - OTHER CURRENT FINANCIAL LIAB</t>
  </si>
  <si>
    <t>EXP - LOSS ON DISPOSAL - FINANCIAL ASSETS</t>
  </si>
  <si>
    <t>EXP - LOSS ON DISPOSAL - NCA HELD FOR SALE</t>
  </si>
  <si>
    <t>FI - INCREASE IN FAIR VALUE - FINANCIAL ASSETS</t>
  </si>
  <si>
    <t>FI - DECREASE IN FAIR VALUE - FINANCIAL LIAB</t>
  </si>
  <si>
    <t>FE - INCREASE IN FAIR VALUE - FINANCIAL LIAB</t>
  </si>
  <si>
    <t>FE - DECREASE IN FAIR VALUE - FINANCIAL ASSETS</t>
  </si>
  <si>
    <t>CL - PWLB BORROWINGS</t>
  </si>
  <si>
    <t>CL - CURRENT DEBT SECURITIES</t>
  </si>
  <si>
    <t>NCL - RECEIPTS IN ADVANCE - ADDITIONS</t>
  </si>
  <si>
    <t>CL - RECEIPTS IN ADVANCE - ADDITIONS</t>
  </si>
  <si>
    <t>CL - GOVERNMENT GRANTS UNAPPLIED - OTHER</t>
  </si>
  <si>
    <t>RES - I&amp;E - GEN FUND - GRANT IN AID REC BY ALBS</t>
  </si>
  <si>
    <t>RES - REVAL RESERVE - ADDITIONS</t>
  </si>
  <si>
    <t>INC - VALUE ADDED TAX (VAT)</t>
  </si>
  <si>
    <t>INC - REGULATORY FEES</t>
  </si>
  <si>
    <t>INC - BROADCAST LICENSE FEE</t>
  </si>
  <si>
    <t>INC - OTHER TAXATION INCOME</t>
  </si>
  <si>
    <t>INC - CURRENT GRANTS FROM CENTRAL GOVERNMENT</t>
  </si>
  <si>
    <t>INC - CURRENT GRANTS FROM LOTTERY DISTRIBUTORS</t>
  </si>
  <si>
    <t>INC - CURRENT GRANTS FROM LOCAL GOVERNMENT</t>
  </si>
  <si>
    <t>INC - CURRENT GRANTS RECEIPTS IN ADVANCE</t>
  </si>
  <si>
    <t>INC - CAPITAL GRANTS FROM CENTRAL GOVERNMENT</t>
  </si>
  <si>
    <t>INC - CAPITAL GRANTS FROM LOCAL GOVERNMENT</t>
  </si>
  <si>
    <t>INC - INCREASE IN FAIR VALUE - FINANCIAL ASSETS</t>
  </si>
  <si>
    <t>INC - RECEIPT OF FEES AND CHARGES</t>
  </si>
  <si>
    <t>INC - LICENCES</t>
  </si>
  <si>
    <t>INC - RECEIPTS IN ADVANCE</t>
  </si>
  <si>
    <t>INC - RECOVERY OF SECONDEE COSTS</t>
  </si>
  <si>
    <t>INC - INCOME FROM NATIONAL LOTTERY DIST FUND</t>
  </si>
  <si>
    <t>INC - SALES OF OTHER GOODS AND SERVICES</t>
  </si>
  <si>
    <t>INC - MISCELLANEOUS INCOME</t>
  </si>
  <si>
    <t>INC - EDUCATION AND TRAINING</t>
  </si>
  <si>
    <t>INC - Curr GRANTS FROM CG - HRASUBSIDY</t>
  </si>
  <si>
    <t>INC - HOUSING REVENUE ACCOUNT SURPLUSES</t>
  </si>
  <si>
    <t>EXP - Curr GRANTS TO LG - HRA SUBSIDY</t>
  </si>
  <si>
    <t>EXP - PERMANENT UK STAFF - BASIC SALARY</t>
  </si>
  <si>
    <t>EXP - PERMANENT UK STAFF - NET MVMNT EMP BENEFITS</t>
  </si>
  <si>
    <t>EXP - MINISTERIAL - NET MVMNT EMP BENEFITS</t>
  </si>
  <si>
    <t>EXP - SPECIAL ADVISORS - NET MVMNT EMP BENEFITS</t>
  </si>
  <si>
    <t>EXP - LOCALLY EMPLOYED STAFF - BASIC SALARY</t>
  </si>
  <si>
    <t>EXP - LOCALLY EMP STAFF - NET MVMNT EMP BENEFITS</t>
  </si>
  <si>
    <t>EXP - GOODS/SERVICES - CONTRACTORS</t>
  </si>
  <si>
    <t>EXP - GOODS/SERVICES - CONSULTANCY</t>
  </si>
  <si>
    <t>EXP - GOODS/SERVICES - TRAINING &amp; DEVELOPMENT</t>
  </si>
  <si>
    <t>EXP - GOODS/SERVICES - AUDIT SERVICES - CASH</t>
  </si>
  <si>
    <t>EXP - GOODS/SERVICES - ASSURANCE SERVICES - CASH</t>
  </si>
  <si>
    <t>EXP - GOODS/SERVICES - SOCIAL CARE</t>
  </si>
  <si>
    <t>EXP - GOODS/SERVICES - ACCOMM &amp; BLDNG MANAGEMENT</t>
  </si>
  <si>
    <t>EXP - GOODS/SERVICES - CLINICAL &amp; MEDICAL</t>
  </si>
  <si>
    <t>EXP - GOODS/SERVICES - ICT OUTSOURCING &amp; SUPPORT</t>
  </si>
  <si>
    <t>EXP - GOODS/SERVICES - TELECOMS</t>
  </si>
  <si>
    <t>EXP - GOODS/SERVICES - VEHICLE MAINTENANCE</t>
  </si>
  <si>
    <t>EXP - GOODS/SERVICES - OTHER</t>
  </si>
  <si>
    <t>EXP - GOODS/SERVICES - IND UNITS WITHIN COUNCIL</t>
  </si>
  <si>
    <t>EXP - GOODS/SERVICES - JOINT AUTHORITIES</t>
  </si>
  <si>
    <t>EXP - GOODS/SERVICES - OTHER LOCAL AUTHORITIES</t>
  </si>
  <si>
    <t>EXP - GOODS/SERVICES - HEALTH AUTHORITIES</t>
  </si>
  <si>
    <t>EXP - GOODS/SERVICES - GOVERNMENT DPTS</t>
  </si>
  <si>
    <t>EXP - GOODS/SERVICES - ALL OTHER BODIES</t>
  </si>
  <si>
    <t>EXP - GOODS/SERVICES - RECHARGED EXP (SUPPORT)</t>
  </si>
  <si>
    <t>EXP - GOODS/SERVICES - OTHER FACILITIES COSTS</t>
  </si>
  <si>
    <t>EXP - GOODS/SERVICES - OTHER TRAVEL</t>
  </si>
  <si>
    <t>EXP - OTHER EXPENSES</t>
  </si>
  <si>
    <t>EXP - RESEARCH &amp; DEVELOPMENT COSTS</t>
  </si>
  <si>
    <t>EXP - IMPAIRMENT - LOANS (CENTRAL GOVERNMENT)</t>
  </si>
  <si>
    <t>EXP - CAPITAL GRANTS TO CENTRAL GOVERNMENT</t>
  </si>
  <si>
    <t>EXP - CAPITAL GRANTS TO LOCAL GOVERNMENT</t>
  </si>
  <si>
    <t>EXP - CAPITAL GRANTS TO PUBLIC CORPORATIONS (PCS)</t>
  </si>
  <si>
    <t>EXP - EU CAPITAL GRANTS TO CENTRAL GOVERNMENT</t>
  </si>
  <si>
    <t>EXP - CURRENT GRANTS TO CENTRAL GOVERNMENT</t>
  </si>
  <si>
    <t>EXP - CURRENT GRANTS TO LOCAL GOVERNMENT</t>
  </si>
  <si>
    <t>EXP - NEGATIVE HRA SUBSIDY</t>
  </si>
  <si>
    <t>EXP - EU CURRENT GRANTS TO CENTRAL GOVERNMENT</t>
  </si>
  <si>
    <t>EXP - SUBSIDIES TO PUBLIC CORPORATIONS (PCS)</t>
  </si>
  <si>
    <t>EXP - GRANT-IN-AID TO ARMS LENGTH BODIES</t>
  </si>
  <si>
    <t>EXP - TRANSFERS TO DEVOLVED ADMINISTRATIONS</t>
  </si>
  <si>
    <t>EXP - PAYMENTS TO THE NATIONAL INSURANCE FUND</t>
  </si>
  <si>
    <t>EXP - OTHER BENEFITS</t>
  </si>
  <si>
    <t>EXP - PROVISIONS EXPENSE - LANDFILL USAGE</t>
  </si>
  <si>
    <t>EXP - LEVIES &amp; LOCAL PRECEPTS (INC IN SERV LINES)</t>
  </si>
  <si>
    <t>EXP - LEVIES &amp; LOCAL PRECEPTS (NOT IN SERV LINES)</t>
  </si>
  <si>
    <t>EXP - MISCELLANEOUS EXPENDITURE</t>
  </si>
  <si>
    <t>EXP - REV EXP FUNDED FROM CAPITAL UNDER STATUTE</t>
  </si>
  <si>
    <t>EXP - AMOUNTS PAYABLE TO HOUSING CAPITAL RECEIPTS</t>
  </si>
  <si>
    <t>OTHER I&amp;E - SHARE OF PROFIT JV&amp;A</t>
  </si>
  <si>
    <t>OTHER I&amp;E - SHARE OF LOSS JV&amp;A</t>
  </si>
  <si>
    <t>OTHER I&amp;E - MINORITY INTEREST P/L OF SUBSIDIARIES</t>
  </si>
  <si>
    <t>EXP - OTHER TAXATION PAYABLE</t>
  </si>
  <si>
    <t>INC - CURRENT GRANTS FROM CG - NNDR</t>
  </si>
  <si>
    <t>INC - Curr GRANTS FROM CG - REVENUE SUPPORT GRANT</t>
  </si>
  <si>
    <t>INC - CURRENT GRANTS FROM CG - AREA BASED GRANTS</t>
  </si>
  <si>
    <t>INC- CURRENT GRANTS FROM CG- NDR SAFETY NET PAY</t>
  </si>
  <si>
    <t>EXP - CURRENT GRANTS TO LG - NNDR</t>
  </si>
  <si>
    <t>EXP - CURRENT GRANTS TO LG - AREA BASED GRANTS</t>
  </si>
  <si>
    <t>INC - CURRENT GRANTS FROM CG - PFI SPEC (IN NCS)</t>
  </si>
  <si>
    <t>INC - Curr GRANTS FROM CG - SUPPORTING PEOPLE</t>
  </si>
  <si>
    <t>INC - GENERAL GLA (CURRENT) GRANT (LG)</t>
  </si>
  <si>
    <t>CL - GOVERNMENT GRANTS UNAPPLIED - PFI</t>
  </si>
  <si>
    <t>CL - Gov grants unpld - SUPPORTING PEOPLE</t>
  </si>
  <si>
    <t>EXP - CURRENT GRANTS TO LG - PFI SPECIAL GRANT</t>
  </si>
  <si>
    <t>EXP - CURRENT GRANTS TO LG - GLA TRANSPORT GRANT</t>
  </si>
  <si>
    <t>EXP - Curr GRANTS TO LG - SUPPORTING PEOPLE GRANT</t>
  </si>
  <si>
    <t>EXP - GENERAL GLA (CURRENT) GRANT (LG)</t>
  </si>
  <si>
    <t>INC - CURRENT GRANTS FROM CG - SURE START</t>
  </si>
  <si>
    <t>INC - Curr GRANTS FROM CG - DEDICATED SCHOOLS</t>
  </si>
  <si>
    <t>INC - Curr GRANTS FROM CG - OTHER SCHOOLS RELATED</t>
  </si>
  <si>
    <t>INC - CURRENT GRANTS FROM CG - EDU SERVICES GRANT</t>
  </si>
  <si>
    <t>CL - Gov grants unpld - SCHOOL STANDARD GRANT</t>
  </si>
  <si>
    <t>CL - Gov grants unpld - DEDICATED SCHOOLS GRANT</t>
  </si>
  <si>
    <t>EXP - CURRENT GRANTS TO LG - SURE START</t>
  </si>
  <si>
    <t>EXP - Curr GRANTS TO LG - DEDICATED SCHOOLS GRANT</t>
  </si>
  <si>
    <t>EXP - Curr GRANTS TO LG - OTHER SCHOOLS RELATED</t>
  </si>
  <si>
    <t>EXP - CURRENT GRANTS TO LG- EDU SERVICES GRANT</t>
  </si>
  <si>
    <t xml:space="preserve">CL - GOV GRANTS UNPLD - POLICE GRANT              </t>
  </si>
  <si>
    <t>21314000</t>
  </si>
  <si>
    <t xml:space="preserve">NCL - UNF SCH LIAB - PAST SERVICE ENHANCEMENTS    </t>
  </si>
  <si>
    <t>21214000</t>
  </si>
  <si>
    <t>NCL - Funded Sch Liab - Past Service Enhancements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</si>
</sst>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_ ;\-0\ "/>
  </numFmts>
  <fonts count="79">
    <font>
      <sz val="10"/>
      <name val="Arial"/>
      <family val="0"/>
    </font>
    <font>
      <sz val="11"/>
      <color indexed="8"/>
      <name val="Calibri"/>
      <family val="2"/>
    </font>
    <font>
      <sz val="12"/>
      <name val="Arial"/>
      <family val="2"/>
    </font>
    <font>
      <b/>
      <sz val="16"/>
      <name val="Arial"/>
      <family val="2"/>
    </font>
    <font>
      <b/>
      <sz val="12"/>
      <color indexed="10"/>
      <name val="Arial"/>
      <family val="2"/>
    </font>
    <font>
      <u val="single"/>
      <sz val="10"/>
      <color indexed="12"/>
      <name val="Arial"/>
      <family val="2"/>
    </font>
    <font>
      <sz val="12"/>
      <color indexed="9"/>
      <name val="Arial"/>
      <family val="2"/>
    </font>
    <font>
      <b/>
      <sz val="20"/>
      <name val="Arial"/>
      <family val="2"/>
    </font>
    <font>
      <sz val="20"/>
      <name val="Arial"/>
      <family val="2"/>
    </font>
    <font>
      <b/>
      <sz val="20"/>
      <color indexed="10"/>
      <name val="Arial"/>
      <family val="2"/>
    </font>
    <font>
      <b/>
      <sz val="12"/>
      <name val="Arial"/>
      <family val="2"/>
    </font>
    <font>
      <i/>
      <sz val="12"/>
      <name val="Arial"/>
      <family val="2"/>
    </font>
    <font>
      <b/>
      <i/>
      <sz val="12"/>
      <name val="Arial"/>
      <family val="2"/>
    </font>
    <font>
      <b/>
      <sz val="10"/>
      <name val="Arial"/>
      <family val="2"/>
    </font>
    <font>
      <b/>
      <sz val="18"/>
      <name val="Arial"/>
      <family val="2"/>
    </font>
    <font>
      <b/>
      <sz val="14"/>
      <name val="Arial"/>
      <family val="2"/>
    </font>
    <font>
      <b/>
      <sz val="11"/>
      <name val="Arial"/>
      <family val="2"/>
    </font>
    <font>
      <b/>
      <i/>
      <sz val="10"/>
      <name val="Arial"/>
      <family val="2"/>
    </font>
    <font>
      <b/>
      <i/>
      <u val="single"/>
      <sz val="12"/>
      <name val="Arial"/>
      <family val="2"/>
    </font>
    <font>
      <b/>
      <sz val="10"/>
      <color indexed="10"/>
      <name val="Arial"/>
      <family val="2"/>
    </font>
    <font>
      <u val="single"/>
      <sz val="12"/>
      <name val="Arial"/>
      <family val="2"/>
    </font>
    <font>
      <u val="single"/>
      <sz val="10"/>
      <name val="Arial"/>
      <family val="2"/>
    </font>
    <font>
      <b/>
      <u val="single"/>
      <sz val="12"/>
      <name val="Arial"/>
      <family val="2"/>
    </font>
    <font>
      <sz val="12"/>
      <name val="Times New Roman"/>
      <family val="1"/>
    </font>
    <font>
      <sz val="10"/>
      <name val="Calibri"/>
      <family val="2"/>
    </font>
    <font>
      <sz val="10"/>
      <name val="Symbol"/>
      <family val="1"/>
    </font>
    <font>
      <sz val="10"/>
      <name val="Courier New"/>
      <family val="3"/>
    </font>
    <font>
      <sz val="8"/>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Calibri"/>
      <family val="2"/>
    </font>
    <font>
      <b/>
      <sz val="11"/>
      <name val="Calibri"/>
      <family val="2"/>
    </font>
    <font>
      <i/>
      <sz val="12"/>
      <color indexed="10"/>
      <name val="Calibri"/>
      <family val="2"/>
    </font>
    <font>
      <b/>
      <u val="single"/>
      <sz val="14"/>
      <color indexed="8"/>
      <name val="Calibri"/>
      <family val="2"/>
    </font>
    <font>
      <b/>
      <u val="single"/>
      <sz val="11"/>
      <name val="Calibri"/>
      <family val="2"/>
    </font>
    <font>
      <u val="single"/>
      <sz val="11"/>
      <name val="Calibri"/>
      <family val="2"/>
    </font>
    <font>
      <b/>
      <u val="single"/>
      <sz val="11"/>
      <color indexed="8"/>
      <name val="Calibri"/>
      <family val="2"/>
    </font>
    <font>
      <i/>
      <sz val="11"/>
      <color indexed="8"/>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i/>
      <sz val="12"/>
      <color rgb="FFFF0000"/>
      <name val="Calibri"/>
      <family val="2"/>
    </font>
    <font>
      <b/>
      <u val="single"/>
      <sz val="14"/>
      <color theme="1"/>
      <name val="Calibri"/>
      <family val="2"/>
    </font>
    <font>
      <b/>
      <sz val="12"/>
      <color rgb="FFFF0000"/>
      <name val="Arial"/>
      <family val="2"/>
    </font>
    <font>
      <b/>
      <sz val="10"/>
      <color rgb="FFFF0000"/>
      <name val="Arial"/>
      <family val="2"/>
    </font>
    <font>
      <b/>
      <u val="single"/>
      <sz val="11"/>
      <color theme="1"/>
      <name val="Calibri"/>
      <family val="2"/>
    </font>
    <font>
      <i/>
      <sz val="11"/>
      <color theme="1"/>
      <name val="Calibri"/>
      <family val="2"/>
    </font>
    <font>
      <sz val="1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gray0625">
        <bgColor indexed="9"/>
      </patternFill>
    </fill>
    <fill>
      <patternFill patternType="solid">
        <fgColor indexed="10"/>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color theme="4"/>
      </top>
      <bottom style="double">
        <color theme="4"/>
      </bottom>
    </border>
    <border>
      <left/>
      <right style="medium"/>
      <top/>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style="medium"/>
      <bottom style="medium"/>
    </border>
    <border>
      <left style="medium"/>
      <right style="medium"/>
      <top/>
      <bottom/>
    </border>
    <border>
      <left style="medium"/>
      <right/>
      <top style="medium"/>
      <bottom/>
    </border>
    <border>
      <left style="medium"/>
      <right style="medium"/>
      <top/>
      <bottom style="double"/>
    </border>
    <border>
      <left/>
      <right style="medium"/>
      <top/>
      <bottom style="double"/>
    </border>
    <border>
      <left style="medium"/>
      <right style="medium"/>
      <top/>
      <bottom style="medium"/>
    </border>
    <border>
      <left style="medium"/>
      <right/>
      <top/>
      <bottom style="thin"/>
    </border>
    <border>
      <left/>
      <right style="medium"/>
      <top/>
      <bottom style="thin"/>
    </border>
    <border>
      <left style="medium"/>
      <right style="medium"/>
      <top/>
      <bottom style="thick"/>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thin"/>
      <top/>
      <bottom/>
    </border>
    <border>
      <left style="medium"/>
      <right style="thin"/>
      <top/>
      <bottom style="medium"/>
    </border>
    <border>
      <left style="medium"/>
      <right style="thin"/>
      <top style="medium"/>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28" fillId="33" borderId="0">
      <alignment/>
      <protection/>
    </xf>
    <xf numFmtId="49" fontId="27" fillId="0" borderId="9" applyBorder="0">
      <alignment horizontal="center" vertical="center" wrapText="1"/>
      <protection/>
    </xf>
    <xf numFmtId="165" fontId="14" fillId="0" borderId="0" applyNumberFormat="0" applyFill="0" applyBorder="0" applyProtection="0">
      <alignment horizontal="left" vertical="center" indent="10"/>
    </xf>
    <xf numFmtId="0" fontId="70" fillId="0" borderId="10" applyNumberFormat="0" applyFill="0" applyAlignment="0" applyProtection="0"/>
    <xf numFmtId="0" fontId="71" fillId="0" borderId="0" applyNumberFormat="0" applyFill="0" applyBorder="0" applyAlignment="0" applyProtection="0"/>
  </cellStyleXfs>
  <cellXfs count="341">
    <xf numFmtId="0" fontId="0" fillId="0" borderId="0" xfId="0" applyAlignment="1">
      <alignment/>
    </xf>
    <xf numFmtId="0" fontId="2" fillId="33" borderId="0" xfId="15" applyFont="1" applyFill="1" applyAlignment="1">
      <alignment horizontal="left" vertical="top" wrapText="1"/>
      <protection/>
    </xf>
    <xf numFmtId="0" fontId="2" fillId="33" borderId="0" xfId="15" applyFont="1" applyFill="1">
      <alignment/>
      <protection/>
    </xf>
    <xf numFmtId="0" fontId="2" fillId="33" borderId="0" xfId="15" applyFont="1" applyFill="1" applyAlignment="1">
      <alignment horizontal="left" indent="1"/>
      <protection/>
    </xf>
    <xf numFmtId="0" fontId="0" fillId="33" borderId="0" xfId="15" applyFont="1" applyFill="1">
      <alignment/>
      <protection/>
    </xf>
    <xf numFmtId="0" fontId="3" fillId="33" borderId="0" xfId="15" applyFont="1" applyFill="1">
      <alignment/>
      <protection/>
    </xf>
    <xf numFmtId="0" fontId="2" fillId="34" borderId="0" xfId="15" applyFont="1" applyFill="1" applyBorder="1">
      <alignment/>
      <protection/>
    </xf>
    <xf numFmtId="0" fontId="2" fillId="34" borderId="11" xfId="15" applyFont="1" applyFill="1" applyBorder="1">
      <alignment/>
      <protection/>
    </xf>
    <xf numFmtId="0" fontId="2" fillId="34" borderId="12" xfId="15" applyFont="1" applyFill="1" applyBorder="1" applyAlignment="1">
      <alignment horizontal="left" indent="1"/>
      <protection/>
    </xf>
    <xf numFmtId="0" fontId="2" fillId="33" borderId="0" xfId="15" applyFont="1" applyFill="1" applyAlignment="1" applyProtection="1">
      <alignment horizontal="left" indent="1"/>
      <protection/>
    </xf>
    <xf numFmtId="0" fontId="2" fillId="33" borderId="0" xfId="15" applyFont="1" applyFill="1" applyProtection="1">
      <alignment/>
      <protection/>
    </xf>
    <xf numFmtId="0" fontId="2" fillId="34" borderId="13" xfId="15" applyFont="1" applyFill="1" applyBorder="1" applyAlignment="1">
      <alignment horizontal="left" indent="1"/>
      <protection/>
    </xf>
    <xf numFmtId="0" fontId="2" fillId="34" borderId="14" xfId="15" applyFont="1" applyFill="1" applyBorder="1">
      <alignment/>
      <protection/>
    </xf>
    <xf numFmtId="0" fontId="2" fillId="34" borderId="15" xfId="15" applyFont="1" applyFill="1" applyBorder="1">
      <alignment/>
      <protection/>
    </xf>
    <xf numFmtId="0" fontId="2" fillId="33" borderId="0" xfId="15" applyFont="1" applyFill="1" applyBorder="1" applyAlignment="1">
      <alignment horizontal="left" indent="1"/>
      <protection/>
    </xf>
    <xf numFmtId="0" fontId="2" fillId="33" borderId="0" xfId="15" applyFont="1" applyFill="1" applyBorder="1">
      <alignment/>
      <protection/>
    </xf>
    <xf numFmtId="0" fontId="2" fillId="33" borderId="0" xfId="15" applyFont="1" applyFill="1" applyBorder="1" applyProtection="1">
      <alignment/>
      <protection/>
    </xf>
    <xf numFmtId="0" fontId="0" fillId="33" borderId="0" xfId="15" applyFont="1" applyFill="1" applyAlignment="1">
      <alignment horizontal="left" indent="1"/>
      <protection/>
    </xf>
    <xf numFmtId="0" fontId="0" fillId="33" borderId="0" xfId="15" applyFont="1" applyFill="1" applyProtection="1">
      <alignment/>
      <protection/>
    </xf>
    <xf numFmtId="0" fontId="7" fillId="33" borderId="0" xfId="15" applyFont="1" applyFill="1" applyProtection="1">
      <alignment/>
      <protection/>
    </xf>
    <xf numFmtId="0" fontId="8" fillId="33" borderId="0" xfId="15" applyFont="1" applyFill="1" applyProtection="1">
      <alignment/>
      <protection/>
    </xf>
    <xf numFmtId="0" fontId="0" fillId="33" borderId="0" xfId="15" applyFont="1" applyFill="1" applyProtection="1">
      <alignment/>
      <protection/>
    </xf>
    <xf numFmtId="0" fontId="9" fillId="33" borderId="0" xfId="15" applyFont="1" applyFill="1" applyProtection="1">
      <alignment/>
      <protection/>
    </xf>
    <xf numFmtId="0" fontId="0" fillId="33" borderId="0" xfId="15" applyFont="1" applyFill="1" applyAlignment="1" applyProtection="1">
      <alignment horizontal="center"/>
      <protection/>
    </xf>
    <xf numFmtId="0" fontId="0" fillId="33" borderId="0" xfId="15" applyFont="1" applyFill="1" applyAlignment="1" applyProtection="1">
      <alignment horizontal="right"/>
      <protection/>
    </xf>
    <xf numFmtId="164" fontId="0" fillId="33" borderId="0" xfId="44" applyNumberFormat="1" applyFont="1" applyFill="1" applyAlignment="1" applyProtection="1">
      <alignment/>
      <protection/>
    </xf>
    <xf numFmtId="0" fontId="4" fillId="33" borderId="0" xfId="15" applyFont="1" applyFill="1" applyProtection="1">
      <alignment/>
      <protection/>
    </xf>
    <xf numFmtId="0" fontId="10" fillId="33" borderId="0" xfId="15" applyFont="1" applyFill="1" applyProtection="1">
      <alignment/>
      <protection/>
    </xf>
    <xf numFmtId="0" fontId="2" fillId="33" borderId="0" xfId="15" applyFont="1" applyFill="1" applyAlignment="1" applyProtection="1">
      <alignment horizontal="center"/>
      <protection/>
    </xf>
    <xf numFmtId="0" fontId="2" fillId="33" borderId="0" xfId="15" applyFont="1" applyFill="1" applyAlignment="1" applyProtection="1">
      <alignment horizontal="right"/>
      <protection/>
    </xf>
    <xf numFmtId="164" fontId="2" fillId="33" borderId="0" xfId="44" applyNumberFormat="1" applyFont="1" applyFill="1" applyAlignment="1" applyProtection="1">
      <alignment/>
      <protection/>
    </xf>
    <xf numFmtId="0" fontId="11" fillId="33" borderId="0" xfId="15" applyFont="1" applyFill="1" applyProtection="1">
      <alignment/>
      <protection/>
    </xf>
    <xf numFmtId="0" fontId="2" fillId="35" borderId="16" xfId="15" applyFont="1" applyFill="1" applyBorder="1" applyProtection="1">
      <alignment/>
      <protection locked="0"/>
    </xf>
    <xf numFmtId="0" fontId="11" fillId="35" borderId="17" xfId="15" applyFont="1" applyFill="1" applyBorder="1" applyProtection="1">
      <alignment/>
      <protection locked="0"/>
    </xf>
    <xf numFmtId="0" fontId="11" fillId="35" borderId="18" xfId="15" applyFont="1" applyFill="1" applyBorder="1" applyProtection="1">
      <alignment/>
      <protection locked="0"/>
    </xf>
    <xf numFmtId="0" fontId="2" fillId="36" borderId="16" xfId="15" applyFont="1" applyFill="1" applyBorder="1" applyProtection="1">
      <alignment/>
      <protection/>
    </xf>
    <xf numFmtId="0" fontId="11" fillId="36" borderId="17" xfId="15" applyFont="1" applyFill="1" applyBorder="1" applyProtection="1">
      <alignment/>
      <protection/>
    </xf>
    <xf numFmtId="0" fontId="11" fillId="36" borderId="18" xfId="15" applyFont="1" applyFill="1" applyBorder="1" applyProtection="1">
      <alignment/>
      <protection/>
    </xf>
    <xf numFmtId="0" fontId="11" fillId="33" borderId="0" xfId="15" applyFont="1" applyFill="1" applyAlignment="1" applyProtection="1">
      <alignment horizontal="center"/>
      <protection/>
    </xf>
    <xf numFmtId="0" fontId="11" fillId="33" borderId="0" xfId="15" applyFont="1" applyFill="1" applyBorder="1" applyProtection="1">
      <alignment/>
      <protection/>
    </xf>
    <xf numFmtId="0" fontId="12" fillId="33" borderId="0" xfId="15" applyFont="1" applyFill="1" applyProtection="1">
      <alignment/>
      <protection/>
    </xf>
    <xf numFmtId="0" fontId="10" fillId="33" borderId="0" xfId="15" applyFont="1" applyFill="1" applyBorder="1" applyProtection="1">
      <alignment/>
      <protection/>
    </xf>
    <xf numFmtId="0" fontId="10" fillId="33" borderId="0" xfId="15" applyFont="1" applyFill="1" applyBorder="1" applyAlignment="1" applyProtection="1">
      <alignment horizontal="center"/>
      <protection/>
    </xf>
    <xf numFmtId="0" fontId="10" fillId="33" borderId="0" xfId="15" applyFont="1" applyFill="1" applyAlignment="1" applyProtection="1">
      <alignment horizontal="right"/>
      <protection/>
    </xf>
    <xf numFmtId="164" fontId="10" fillId="33" borderId="0" xfId="44" applyNumberFormat="1" applyFont="1" applyFill="1" applyAlignment="1" applyProtection="1">
      <alignment/>
      <protection/>
    </xf>
    <xf numFmtId="0" fontId="10" fillId="33" borderId="13" xfId="15" applyFont="1" applyFill="1" applyBorder="1" applyAlignment="1" applyProtection="1">
      <alignment horizontal="left"/>
      <protection/>
    </xf>
    <xf numFmtId="0" fontId="10" fillId="33" borderId="14" xfId="15" applyFont="1" applyFill="1" applyBorder="1" applyAlignment="1" applyProtection="1">
      <alignment horizontal="left"/>
      <protection/>
    </xf>
    <xf numFmtId="0" fontId="2" fillId="35" borderId="15" xfId="15" applyFont="1" applyFill="1" applyBorder="1" applyAlignment="1" applyProtection="1">
      <alignment horizontal="right"/>
      <protection locked="0"/>
    </xf>
    <xf numFmtId="0" fontId="10" fillId="33" borderId="0" xfId="15" applyFont="1" applyFill="1" applyBorder="1" applyAlignment="1" applyProtection="1">
      <alignment horizontal="left"/>
      <protection/>
    </xf>
    <xf numFmtId="0" fontId="2" fillId="33" borderId="0" xfId="15" applyFont="1" applyFill="1" applyBorder="1" applyAlignment="1" applyProtection="1">
      <alignment horizontal="left"/>
      <protection/>
    </xf>
    <xf numFmtId="0" fontId="2" fillId="35" borderId="15" xfId="15" applyFont="1" applyFill="1" applyBorder="1" applyProtection="1">
      <alignment/>
      <protection locked="0"/>
    </xf>
    <xf numFmtId="0" fontId="2" fillId="33" borderId="19" xfId="15" applyFont="1" applyFill="1" applyBorder="1" applyProtection="1">
      <alignment/>
      <protection/>
    </xf>
    <xf numFmtId="164" fontId="2" fillId="35" borderId="20" xfId="44" applyNumberFormat="1" applyFont="1" applyFill="1" applyBorder="1" applyAlignment="1" applyProtection="1">
      <alignment/>
      <protection locked="0"/>
    </xf>
    <xf numFmtId="0" fontId="2" fillId="33" borderId="0" xfId="15" applyFont="1" applyFill="1" applyAlignment="1" applyProtection="1">
      <alignment horizontal="left"/>
      <protection/>
    </xf>
    <xf numFmtId="0" fontId="10" fillId="33" borderId="21" xfId="15" applyFont="1" applyFill="1" applyBorder="1" applyProtection="1">
      <alignment/>
      <protection/>
    </xf>
    <xf numFmtId="0" fontId="10" fillId="33" borderId="22" xfId="15" applyFont="1" applyFill="1" applyBorder="1" applyProtection="1">
      <alignment/>
      <protection/>
    </xf>
    <xf numFmtId="0" fontId="2" fillId="35" borderId="23" xfId="15" applyFont="1" applyFill="1" applyBorder="1" applyProtection="1">
      <alignment/>
      <protection locked="0"/>
    </xf>
    <xf numFmtId="0" fontId="16" fillId="36" borderId="24" xfId="15" applyFont="1" applyFill="1" applyBorder="1" applyAlignment="1" applyProtection="1">
      <alignment horizontal="center" vertical="top" wrapText="1"/>
      <protection/>
    </xf>
    <xf numFmtId="0" fontId="16" fillId="36" borderId="25" xfId="15" applyFont="1" applyFill="1" applyBorder="1" applyAlignment="1" applyProtection="1">
      <alignment horizontal="center" vertical="top" wrapText="1"/>
      <protection/>
    </xf>
    <xf numFmtId="0" fontId="16" fillId="36" borderId="25" xfId="15" applyFont="1" applyFill="1" applyBorder="1" applyAlignment="1" applyProtection="1">
      <alignment horizontal="center" vertical="top"/>
      <protection/>
    </xf>
    <xf numFmtId="0" fontId="0" fillId="33" borderId="0" xfId="15" applyFont="1" applyFill="1" applyAlignment="1" applyProtection="1">
      <alignment horizontal="center" vertical="top"/>
      <protection/>
    </xf>
    <xf numFmtId="0" fontId="16" fillId="33" borderId="0" xfId="15" applyFont="1" applyFill="1" applyBorder="1" applyAlignment="1" applyProtection="1">
      <alignment horizontal="center" vertical="top" wrapText="1"/>
      <protection/>
    </xf>
    <xf numFmtId="0" fontId="0" fillId="35" borderId="25" xfId="15" applyFont="1" applyFill="1" applyBorder="1" applyAlignment="1" applyProtection="1">
      <alignment horizontal="center"/>
      <protection locked="0"/>
    </xf>
    <xf numFmtId="0" fontId="0" fillId="37" borderId="25" xfId="15" applyFont="1" applyFill="1" applyBorder="1" applyAlignment="1" applyProtection="1">
      <alignment horizontal="center"/>
      <protection/>
    </xf>
    <xf numFmtId="0" fontId="0" fillId="36" borderId="0" xfId="15" applyFont="1" applyFill="1" applyBorder="1" applyProtection="1">
      <alignment/>
      <protection/>
    </xf>
    <xf numFmtId="0" fontId="0" fillId="36" borderId="11" xfId="15" applyFont="1" applyFill="1" applyBorder="1" applyAlignment="1" applyProtection="1">
      <alignment horizontal="center"/>
      <protection/>
    </xf>
    <xf numFmtId="0" fontId="0" fillId="33" borderId="0" xfId="15" applyFont="1" applyFill="1" applyBorder="1" applyAlignment="1" applyProtection="1">
      <alignment horizontal="center"/>
      <protection/>
    </xf>
    <xf numFmtId="0" fontId="0" fillId="36" borderId="25" xfId="15" applyFont="1" applyFill="1" applyBorder="1" applyAlignment="1" applyProtection="1">
      <alignment horizontal="center"/>
      <protection/>
    </xf>
    <xf numFmtId="0" fontId="0" fillId="37" borderId="26" xfId="15" applyFont="1" applyFill="1" applyBorder="1" applyAlignment="1" applyProtection="1">
      <alignment horizontal="center"/>
      <protection/>
    </xf>
    <xf numFmtId="0" fontId="0" fillId="36" borderId="15" xfId="15" applyFont="1" applyFill="1" applyBorder="1" applyAlignment="1" applyProtection="1">
      <alignment horizontal="center"/>
      <protection/>
    </xf>
    <xf numFmtId="0" fontId="10" fillId="36" borderId="27" xfId="15" applyFont="1" applyFill="1" applyBorder="1" applyProtection="1">
      <alignment/>
      <protection/>
    </xf>
    <xf numFmtId="0" fontId="0" fillId="36" borderId="19" xfId="15" applyFont="1" applyFill="1" applyBorder="1" applyProtection="1">
      <alignment/>
      <protection/>
    </xf>
    <xf numFmtId="164" fontId="0" fillId="36" borderId="20" xfId="44" applyNumberFormat="1" applyFont="1" applyFill="1" applyBorder="1" applyAlignment="1" applyProtection="1">
      <alignment/>
      <protection/>
    </xf>
    <xf numFmtId="0" fontId="0" fillId="35" borderId="26" xfId="15" applyFont="1" applyFill="1" applyBorder="1" applyAlignment="1" applyProtection="1">
      <alignment horizontal="center"/>
      <protection locked="0"/>
    </xf>
    <xf numFmtId="0" fontId="0" fillId="36" borderId="24" xfId="15" applyFont="1" applyFill="1" applyBorder="1" applyProtection="1">
      <alignment/>
      <protection/>
    </xf>
    <xf numFmtId="164" fontId="0" fillId="35" borderId="24" xfId="44" applyNumberFormat="1" applyFont="1" applyFill="1" applyBorder="1" applyAlignment="1" applyProtection="1">
      <alignment horizontal="center"/>
      <protection locked="0"/>
    </xf>
    <xf numFmtId="0" fontId="0" fillId="35" borderId="24" xfId="15" applyFont="1" applyFill="1" applyBorder="1" applyAlignment="1" applyProtection="1">
      <alignment horizontal="center"/>
      <protection locked="0"/>
    </xf>
    <xf numFmtId="0" fontId="10" fillId="36" borderId="12" xfId="15" applyFont="1" applyFill="1" applyBorder="1" applyProtection="1">
      <alignment/>
      <protection/>
    </xf>
    <xf numFmtId="0" fontId="10" fillId="36" borderId="11" xfId="15" applyFont="1" applyFill="1" applyBorder="1" applyProtection="1">
      <alignment/>
      <protection/>
    </xf>
    <xf numFmtId="0" fontId="0" fillId="36" borderId="26" xfId="15" applyFont="1" applyFill="1" applyBorder="1" applyProtection="1">
      <alignment/>
      <protection/>
    </xf>
    <xf numFmtId="164" fontId="0" fillId="35" borderId="26" xfId="44" applyNumberFormat="1" applyFont="1" applyFill="1" applyBorder="1" applyAlignment="1" applyProtection="1">
      <alignment horizontal="center"/>
      <protection locked="0"/>
    </xf>
    <xf numFmtId="0" fontId="0" fillId="35" borderId="27" xfId="15" applyFont="1" applyFill="1" applyBorder="1" applyProtection="1">
      <alignment/>
      <protection locked="0"/>
    </xf>
    <xf numFmtId="0" fontId="0" fillId="35" borderId="19" xfId="15" applyFont="1" applyFill="1" applyBorder="1" applyProtection="1">
      <alignment/>
      <protection locked="0"/>
    </xf>
    <xf numFmtId="164" fontId="0" fillId="35" borderId="20" xfId="44" applyNumberFormat="1" applyFont="1" applyFill="1" applyBorder="1" applyAlignment="1" applyProtection="1">
      <alignment/>
      <protection locked="0"/>
    </xf>
    <xf numFmtId="0" fontId="0" fillId="35" borderId="12" xfId="15" applyFont="1" applyFill="1" applyBorder="1" applyProtection="1">
      <alignment/>
      <protection locked="0"/>
    </xf>
    <xf numFmtId="0" fontId="0" fillId="35" borderId="0" xfId="15" applyFont="1" applyFill="1" applyBorder="1" applyProtection="1">
      <alignment/>
      <protection locked="0"/>
    </xf>
    <xf numFmtId="164" fontId="0" fillId="35" borderId="11" xfId="44" applyNumberFormat="1" applyFont="1" applyFill="1" applyBorder="1" applyAlignment="1" applyProtection="1">
      <alignment/>
      <protection locked="0"/>
    </xf>
    <xf numFmtId="164" fontId="0" fillId="35" borderId="26" xfId="44" applyNumberFormat="1" applyFont="1" applyFill="1" applyBorder="1" applyAlignment="1" applyProtection="1">
      <alignment/>
      <protection locked="0"/>
    </xf>
    <xf numFmtId="0" fontId="0" fillId="33" borderId="0" xfId="15" applyFont="1" applyFill="1" applyBorder="1" applyProtection="1">
      <alignment/>
      <protection/>
    </xf>
    <xf numFmtId="0" fontId="0" fillId="35" borderId="21" xfId="15" applyFont="1" applyFill="1" applyBorder="1" applyProtection="1">
      <alignment/>
      <protection locked="0"/>
    </xf>
    <xf numFmtId="0" fontId="0" fillId="35" borderId="22" xfId="15" applyFont="1" applyFill="1" applyBorder="1" applyProtection="1">
      <alignment/>
      <protection locked="0"/>
    </xf>
    <xf numFmtId="164" fontId="0" fillId="35" borderId="23" xfId="44" applyNumberFormat="1" applyFont="1" applyFill="1" applyBorder="1" applyAlignment="1" applyProtection="1">
      <alignment/>
      <protection locked="0"/>
    </xf>
    <xf numFmtId="164" fontId="0" fillId="35" borderId="28" xfId="44" applyNumberFormat="1" applyFont="1" applyFill="1" applyBorder="1" applyAlignment="1" applyProtection="1">
      <alignment horizontal="right"/>
      <protection locked="0"/>
    </xf>
    <xf numFmtId="164" fontId="0" fillId="36" borderId="26" xfId="15" applyNumberFormat="1" applyFont="1" applyFill="1" applyBorder="1" applyAlignment="1" applyProtection="1">
      <alignment horizontal="center"/>
      <protection/>
    </xf>
    <xf numFmtId="0" fontId="0" fillId="33" borderId="0" xfId="15" applyFont="1" applyFill="1" applyAlignment="1" applyProtection="1">
      <alignment vertical="top"/>
      <protection/>
    </xf>
    <xf numFmtId="0" fontId="0" fillId="33" borderId="0" xfId="15" applyFont="1" applyFill="1" applyBorder="1" applyAlignment="1" applyProtection="1">
      <alignment vertical="top"/>
      <protection/>
    </xf>
    <xf numFmtId="0" fontId="0" fillId="33" borderId="0" xfId="15" applyFont="1" applyFill="1" applyBorder="1" applyAlignment="1" applyProtection="1">
      <alignment horizontal="center" vertical="top"/>
      <protection/>
    </xf>
    <xf numFmtId="164" fontId="0" fillId="33" borderId="0" xfId="44" applyNumberFormat="1" applyFont="1" applyFill="1" applyAlignment="1" applyProtection="1">
      <alignment vertical="top"/>
      <protection/>
    </xf>
    <xf numFmtId="0" fontId="13" fillId="33" borderId="0" xfId="15" applyFont="1" applyFill="1" applyBorder="1" applyAlignment="1" applyProtection="1">
      <alignment horizontal="center"/>
      <protection/>
    </xf>
    <xf numFmtId="164" fontId="0" fillId="33" borderId="0" xfId="44" applyNumberFormat="1" applyFont="1" applyFill="1" applyBorder="1" applyAlignment="1" applyProtection="1">
      <alignment/>
      <protection/>
    </xf>
    <xf numFmtId="0" fontId="0" fillId="33" borderId="0" xfId="15" applyFont="1" applyFill="1" applyBorder="1" applyAlignment="1" applyProtection="1">
      <alignment horizontal="center"/>
      <protection/>
    </xf>
    <xf numFmtId="164" fontId="0" fillId="33" borderId="0" xfId="44" applyNumberFormat="1" applyFont="1" applyFill="1" applyBorder="1" applyAlignment="1" applyProtection="1">
      <alignment horizontal="center"/>
      <protection/>
    </xf>
    <xf numFmtId="164" fontId="0" fillId="33" borderId="0" xfId="44" applyNumberFormat="1" applyFont="1" applyFill="1" applyBorder="1" applyAlignment="1" applyProtection="1">
      <alignment horizontal="right"/>
      <protection/>
    </xf>
    <xf numFmtId="164" fontId="0" fillId="35" borderId="20" xfId="44" applyNumberFormat="1" applyFont="1" applyFill="1" applyBorder="1" applyAlignment="1" applyProtection="1">
      <alignment horizontal="center"/>
      <protection locked="0"/>
    </xf>
    <xf numFmtId="164" fontId="0" fillId="35" borderId="11" xfId="44" applyNumberFormat="1" applyFont="1" applyFill="1" applyBorder="1" applyAlignment="1" applyProtection="1">
      <alignment horizontal="center"/>
      <protection locked="0"/>
    </xf>
    <xf numFmtId="164" fontId="0" fillId="35" borderId="11" xfId="44" applyNumberFormat="1" applyFont="1" applyFill="1" applyBorder="1" applyAlignment="1" applyProtection="1">
      <alignment/>
      <protection locked="0"/>
    </xf>
    <xf numFmtId="164" fontId="0" fillId="35" borderId="29" xfId="44" applyNumberFormat="1" applyFont="1" applyFill="1" applyBorder="1" applyAlignment="1" applyProtection="1">
      <alignment horizontal="right"/>
      <protection locked="0"/>
    </xf>
    <xf numFmtId="0" fontId="0" fillId="33" borderId="24" xfId="15" applyFont="1" applyFill="1" applyBorder="1" applyProtection="1">
      <alignment/>
      <protection locked="0"/>
    </xf>
    <xf numFmtId="0" fontId="0" fillId="33" borderId="30" xfId="15" applyFont="1" applyFill="1" applyBorder="1" applyProtection="1">
      <alignment/>
      <protection locked="0"/>
    </xf>
    <xf numFmtId="164" fontId="13" fillId="33" borderId="0" xfId="44" applyNumberFormat="1" applyFont="1" applyFill="1" applyBorder="1" applyAlignment="1" applyProtection="1">
      <alignment horizontal="right"/>
      <protection/>
    </xf>
    <xf numFmtId="0" fontId="0" fillId="33" borderId="27" xfId="15" applyFont="1" applyFill="1" applyBorder="1" applyProtection="1">
      <alignment/>
      <protection locked="0"/>
    </xf>
    <xf numFmtId="0" fontId="0" fillId="33" borderId="19" xfId="15" applyFont="1" applyFill="1" applyBorder="1" applyProtection="1">
      <alignment/>
      <protection locked="0"/>
    </xf>
    <xf numFmtId="0" fontId="0" fillId="33" borderId="20" xfId="15" applyFont="1" applyFill="1" applyBorder="1" applyProtection="1">
      <alignment/>
      <protection locked="0"/>
    </xf>
    <xf numFmtId="164" fontId="0" fillId="33" borderId="0" xfId="44" applyNumberFormat="1" applyFont="1" applyFill="1" applyBorder="1" applyAlignment="1" applyProtection="1">
      <alignment vertical="top"/>
      <protection/>
    </xf>
    <xf numFmtId="0" fontId="12" fillId="33" borderId="12" xfId="15" applyFont="1" applyFill="1" applyBorder="1" applyProtection="1">
      <alignment/>
      <protection locked="0"/>
    </xf>
    <xf numFmtId="0" fontId="12" fillId="33" borderId="0" xfId="15" applyFont="1" applyFill="1" applyBorder="1" applyProtection="1">
      <alignment/>
      <protection locked="0"/>
    </xf>
    <xf numFmtId="0" fontId="12" fillId="33" borderId="11" xfId="15" applyFont="1" applyFill="1" applyBorder="1" applyProtection="1">
      <alignment/>
      <protection locked="0"/>
    </xf>
    <xf numFmtId="0" fontId="12" fillId="33" borderId="0" xfId="15" applyFont="1" applyFill="1" applyBorder="1" applyAlignment="1" applyProtection="1">
      <alignment horizontal="center"/>
      <protection locked="0"/>
    </xf>
    <xf numFmtId="0" fontId="0" fillId="33" borderId="12" xfId="15" applyFont="1" applyFill="1" applyBorder="1" applyProtection="1">
      <alignment/>
      <protection locked="0"/>
    </xf>
    <xf numFmtId="0" fontId="0" fillId="33" borderId="0" xfId="15" applyFont="1" applyFill="1" applyBorder="1" applyProtection="1">
      <alignment/>
      <protection locked="0"/>
    </xf>
    <xf numFmtId="0" fontId="0" fillId="33" borderId="11" xfId="15" applyFont="1" applyFill="1" applyBorder="1" applyProtection="1">
      <alignment/>
      <protection locked="0"/>
    </xf>
    <xf numFmtId="0" fontId="0" fillId="33" borderId="0" xfId="15" applyFont="1" applyFill="1" applyBorder="1" applyAlignment="1" applyProtection="1">
      <alignment horizontal="center"/>
      <protection locked="0"/>
    </xf>
    <xf numFmtId="0" fontId="12" fillId="33" borderId="31" xfId="15" applyFont="1" applyFill="1" applyBorder="1" applyProtection="1">
      <alignment/>
      <protection locked="0"/>
    </xf>
    <xf numFmtId="0" fontId="12" fillId="33" borderId="9" xfId="15" applyFont="1" applyFill="1" applyBorder="1" applyProtection="1">
      <alignment/>
      <protection locked="0"/>
    </xf>
    <xf numFmtId="0" fontId="12" fillId="33" borderId="9" xfId="15" applyFont="1" applyFill="1" applyBorder="1" applyAlignment="1" applyProtection="1">
      <alignment horizontal="center"/>
      <protection locked="0"/>
    </xf>
    <xf numFmtId="0" fontId="12" fillId="33" borderId="32" xfId="15" applyFont="1" applyFill="1" applyBorder="1" applyProtection="1">
      <alignment/>
      <protection locked="0"/>
    </xf>
    <xf numFmtId="0" fontId="0" fillId="33" borderId="21" xfId="15" applyFont="1" applyFill="1" applyBorder="1" applyProtection="1">
      <alignment/>
      <protection locked="0"/>
    </xf>
    <xf numFmtId="0" fontId="0" fillId="33" borderId="22" xfId="15" applyFont="1" applyFill="1" applyBorder="1" applyProtection="1">
      <alignment/>
      <protection locked="0"/>
    </xf>
    <xf numFmtId="0" fontId="0" fillId="33" borderId="23" xfId="15" applyFont="1" applyFill="1" applyBorder="1" applyProtection="1">
      <alignment/>
      <protection locked="0"/>
    </xf>
    <xf numFmtId="0" fontId="0" fillId="33" borderId="22" xfId="15" applyFont="1" applyFill="1" applyBorder="1" applyAlignment="1" applyProtection="1">
      <alignment horizontal="center"/>
      <protection locked="0"/>
    </xf>
    <xf numFmtId="0" fontId="0" fillId="36" borderId="26" xfId="15" applyFont="1" applyFill="1" applyBorder="1" applyProtection="1">
      <alignment/>
      <protection/>
    </xf>
    <xf numFmtId="0" fontId="2" fillId="34" borderId="12" xfId="15" applyFont="1" applyFill="1" applyBorder="1">
      <alignment/>
      <protection/>
    </xf>
    <xf numFmtId="0" fontId="0" fillId="38" borderId="20" xfId="15" applyFont="1" applyFill="1" applyBorder="1" applyAlignment="1" applyProtection="1">
      <alignment horizontal="left" vertical="center" wrapText="1"/>
      <protection/>
    </xf>
    <xf numFmtId="0" fontId="0" fillId="38" borderId="23" xfId="15" applyFont="1" applyFill="1" applyBorder="1" applyAlignment="1" applyProtection="1">
      <alignment horizontal="left" vertical="center" wrapText="1"/>
      <protection/>
    </xf>
    <xf numFmtId="0" fontId="0" fillId="33" borderId="0" xfId="15" applyFont="1" applyFill="1" applyBorder="1" applyAlignment="1" applyProtection="1">
      <alignment/>
      <protection/>
    </xf>
    <xf numFmtId="0" fontId="0" fillId="0" borderId="0" xfId="15" applyFont="1" applyFill="1" applyBorder="1" applyProtection="1">
      <alignment/>
      <protection/>
    </xf>
    <xf numFmtId="0" fontId="0" fillId="36" borderId="11" xfId="15" applyFont="1" applyFill="1" applyBorder="1" applyProtection="1">
      <alignment/>
      <protection/>
    </xf>
    <xf numFmtId="0" fontId="0" fillId="35" borderId="20" xfId="15" applyFont="1" applyFill="1" applyBorder="1" applyProtection="1">
      <alignment/>
      <protection locked="0"/>
    </xf>
    <xf numFmtId="0" fontId="0" fillId="35" borderId="11" xfId="15" applyFont="1" applyFill="1" applyBorder="1" applyProtection="1">
      <alignment/>
      <protection locked="0"/>
    </xf>
    <xf numFmtId="0" fontId="0" fillId="35" borderId="29" xfId="15" applyFont="1" applyFill="1" applyBorder="1" applyProtection="1">
      <alignment/>
      <protection locked="0"/>
    </xf>
    <xf numFmtId="0" fontId="0" fillId="36" borderId="25" xfId="15" applyFont="1" applyFill="1" applyBorder="1" applyProtection="1">
      <alignment/>
      <protection/>
    </xf>
    <xf numFmtId="0" fontId="0" fillId="37" borderId="30" xfId="15" applyFont="1" applyFill="1" applyBorder="1" applyAlignment="1" applyProtection="1">
      <alignment horizontal="center"/>
      <protection/>
    </xf>
    <xf numFmtId="0" fontId="0" fillId="35" borderId="30" xfId="15" applyFont="1" applyFill="1" applyBorder="1" applyAlignment="1" applyProtection="1">
      <alignment horizontal="center"/>
      <protection locked="0"/>
    </xf>
    <xf numFmtId="0" fontId="0" fillId="36" borderId="30" xfId="15" applyFont="1" applyFill="1" applyBorder="1" applyProtection="1">
      <alignment/>
      <protection/>
    </xf>
    <xf numFmtId="0" fontId="2" fillId="33" borderId="0" xfId="15" applyFont="1" applyFill="1" applyBorder="1" applyAlignment="1" applyProtection="1">
      <alignment horizontal="right"/>
      <protection/>
    </xf>
    <xf numFmtId="0" fontId="2" fillId="36" borderId="26" xfId="15" applyFont="1" applyFill="1" applyBorder="1" applyAlignment="1" applyProtection="1">
      <alignment horizontal="left"/>
      <protection/>
    </xf>
    <xf numFmtId="0" fontId="2" fillId="36" borderId="30" xfId="15" applyFont="1" applyFill="1" applyBorder="1" applyAlignment="1" applyProtection="1">
      <alignment horizontal="left"/>
      <protection/>
    </xf>
    <xf numFmtId="0" fontId="16" fillId="36" borderId="15" xfId="15" applyFont="1" applyFill="1" applyBorder="1" applyAlignment="1" applyProtection="1">
      <alignment horizontal="center" vertical="top"/>
      <protection/>
    </xf>
    <xf numFmtId="0" fontId="0" fillId="36" borderId="15" xfId="15" applyFont="1" applyFill="1" applyBorder="1" applyProtection="1">
      <alignment/>
      <protection/>
    </xf>
    <xf numFmtId="164" fontId="0" fillId="35" borderId="11" xfId="44" applyNumberFormat="1" applyFont="1" applyFill="1" applyBorder="1" applyAlignment="1" applyProtection="1">
      <alignment horizontal="right"/>
      <protection locked="0"/>
    </xf>
    <xf numFmtId="0" fontId="0" fillId="36" borderId="27" xfId="15" applyFont="1" applyFill="1" applyBorder="1" applyProtection="1">
      <alignment/>
      <protection/>
    </xf>
    <xf numFmtId="164" fontId="0" fillId="36" borderId="24" xfId="15" applyNumberFormat="1" applyFont="1" applyFill="1" applyBorder="1" applyAlignment="1" applyProtection="1">
      <alignment horizontal="center"/>
      <protection/>
    </xf>
    <xf numFmtId="164" fontId="0" fillId="35" borderId="26" xfId="44" applyNumberFormat="1" applyFont="1" applyFill="1" applyBorder="1" applyAlignment="1" applyProtection="1">
      <alignment horizontal="right"/>
      <protection locked="0"/>
    </xf>
    <xf numFmtId="0" fontId="0" fillId="33" borderId="0" xfId="15" applyFont="1" applyFill="1">
      <alignment/>
      <protection/>
    </xf>
    <xf numFmtId="0" fontId="18" fillId="33" borderId="9" xfId="15" applyFont="1" applyFill="1" applyBorder="1" applyProtection="1">
      <alignment/>
      <protection locked="0"/>
    </xf>
    <xf numFmtId="0" fontId="18" fillId="33" borderId="32" xfId="15" applyFont="1" applyFill="1" applyBorder="1" applyProtection="1">
      <alignment/>
      <protection locked="0"/>
    </xf>
    <xf numFmtId="0" fontId="19" fillId="33" borderId="0" xfId="15" applyFont="1" applyFill="1" applyAlignment="1">
      <alignment horizontal="left" indent="1"/>
      <protection/>
    </xf>
    <xf numFmtId="0" fontId="5" fillId="33" borderId="0" xfId="55" applyFill="1" applyAlignment="1" applyProtection="1">
      <alignment/>
      <protection/>
    </xf>
    <xf numFmtId="0" fontId="20" fillId="34" borderId="27" xfId="15" applyFont="1" applyFill="1" applyBorder="1" applyAlignment="1">
      <alignment horizontal="left" indent="1"/>
      <protection/>
    </xf>
    <xf numFmtId="0" fontId="20" fillId="34" borderId="19" xfId="15" applyFont="1" applyFill="1" applyBorder="1">
      <alignment/>
      <protection/>
    </xf>
    <xf numFmtId="0" fontId="20" fillId="34" borderId="19" xfId="15" applyFont="1" applyFill="1" applyBorder="1" applyAlignment="1">
      <alignment/>
      <protection/>
    </xf>
    <xf numFmtId="0" fontId="20" fillId="34" borderId="20" xfId="15" applyFont="1" applyFill="1" applyBorder="1">
      <alignment/>
      <protection/>
    </xf>
    <xf numFmtId="0" fontId="21" fillId="33" borderId="0" xfId="15" applyFont="1" applyFill="1">
      <alignment/>
      <protection/>
    </xf>
    <xf numFmtId="0" fontId="2" fillId="34" borderId="13" xfId="15" applyFont="1" applyFill="1" applyBorder="1">
      <alignment/>
      <protection/>
    </xf>
    <xf numFmtId="0" fontId="22" fillId="33" borderId="0" xfId="15" applyFont="1" applyFill="1" applyAlignment="1" applyProtection="1">
      <alignment horizontal="left" indent="1"/>
      <protection/>
    </xf>
    <xf numFmtId="0" fontId="3" fillId="33" borderId="0" xfId="15" applyFont="1" applyFill="1" applyAlignment="1">
      <alignment horizontal="right"/>
      <protection/>
    </xf>
    <xf numFmtId="0" fontId="6" fillId="34" borderId="15" xfId="15" applyFont="1" applyFill="1" applyBorder="1">
      <alignment/>
      <protection/>
    </xf>
    <xf numFmtId="0" fontId="2" fillId="34" borderId="0" xfId="15" applyFont="1" applyFill="1" applyBorder="1" applyAlignment="1">
      <alignment horizontal="left" indent="1"/>
      <protection/>
    </xf>
    <xf numFmtId="0" fontId="22" fillId="33" borderId="0" xfId="15" applyFont="1" applyFill="1" applyAlignment="1" applyProtection="1">
      <alignment horizontal="left"/>
      <protection/>
    </xf>
    <xf numFmtId="0" fontId="2" fillId="33" borderId="0" xfId="15" applyFont="1" applyFill="1" applyAlignment="1">
      <alignment horizontal="right" vertical="top"/>
      <protection/>
    </xf>
    <xf numFmtId="0" fontId="2" fillId="33" borderId="0" xfId="15" applyFont="1" applyFill="1" applyAlignment="1" quotePrefix="1">
      <alignment horizontal="right" vertical="top"/>
      <protection/>
    </xf>
    <xf numFmtId="0" fontId="20" fillId="33" borderId="0" xfId="15" applyFont="1" applyFill="1" applyAlignment="1">
      <alignment horizontal="right" vertical="top"/>
      <protection/>
    </xf>
    <xf numFmtId="0" fontId="2" fillId="33" borderId="0" xfId="15" applyFont="1" applyFill="1" applyAlignment="1" applyProtection="1">
      <alignment horizontal="right" vertical="top"/>
      <protection/>
    </xf>
    <xf numFmtId="0" fontId="0" fillId="33" borderId="0" xfId="15" applyFont="1" applyFill="1" applyAlignment="1">
      <alignment horizontal="right" vertical="top"/>
      <protection/>
    </xf>
    <xf numFmtId="0" fontId="14" fillId="33" borderId="0" xfId="15" applyFont="1" applyFill="1" applyProtection="1">
      <alignment/>
      <protection/>
    </xf>
    <xf numFmtId="0" fontId="2" fillId="36" borderId="15" xfId="15" applyFont="1" applyFill="1" applyBorder="1" applyAlignment="1" applyProtection="1">
      <alignment horizontal="right"/>
      <protection/>
    </xf>
    <xf numFmtId="0" fontId="4" fillId="33" borderId="0" xfId="15" applyFont="1" applyFill="1" applyBorder="1" applyAlignment="1" applyProtection="1">
      <alignment horizontal="center"/>
      <protection/>
    </xf>
    <xf numFmtId="0" fontId="3" fillId="33" borderId="0" xfId="15" applyFont="1" applyFill="1" applyAlignment="1">
      <alignment horizontal="left" indent="2"/>
      <protection/>
    </xf>
    <xf numFmtId="0" fontId="2" fillId="33" borderId="0" xfId="15" applyFont="1" applyFill="1" applyAlignment="1">
      <alignment horizontal="left" vertical="top"/>
      <protection/>
    </xf>
    <xf numFmtId="0" fontId="0" fillId="0" borderId="0" xfId="15" applyFont="1" applyFill="1" applyProtection="1">
      <alignment/>
      <protection/>
    </xf>
    <xf numFmtId="0" fontId="0" fillId="35" borderId="33" xfId="15" applyFont="1" applyFill="1" applyBorder="1" applyAlignment="1" applyProtection="1">
      <alignment horizontal="center"/>
      <protection locked="0"/>
    </xf>
    <xf numFmtId="0" fontId="0" fillId="37" borderId="12" xfId="15" applyFont="1" applyFill="1" applyBorder="1" applyAlignment="1" applyProtection="1">
      <alignment horizontal="center"/>
      <protection/>
    </xf>
    <xf numFmtId="0" fontId="0" fillId="37" borderId="21" xfId="15" applyFont="1" applyFill="1" applyBorder="1" applyAlignment="1" applyProtection="1">
      <alignment horizontal="center"/>
      <protection/>
    </xf>
    <xf numFmtId="0" fontId="0" fillId="36" borderId="20" xfId="15" applyFont="1" applyFill="1" applyBorder="1" applyProtection="1">
      <alignment/>
      <protection/>
    </xf>
    <xf numFmtId="0" fontId="0" fillId="36" borderId="23" xfId="15" applyFont="1" applyFill="1" applyBorder="1" applyProtection="1">
      <alignment/>
      <protection/>
    </xf>
    <xf numFmtId="0" fontId="0" fillId="37" borderId="24" xfId="15" applyFont="1" applyFill="1" applyBorder="1" applyAlignment="1" applyProtection="1">
      <alignment horizontal="center"/>
      <protection/>
    </xf>
    <xf numFmtId="0" fontId="2" fillId="34" borderId="27" xfId="15" applyFont="1" applyFill="1" applyBorder="1" applyAlignment="1">
      <alignment horizontal="left" indent="1"/>
      <protection/>
    </xf>
    <xf numFmtId="0" fontId="2" fillId="34" borderId="19" xfId="15" applyFont="1" applyFill="1" applyBorder="1">
      <alignment/>
      <protection/>
    </xf>
    <xf numFmtId="0" fontId="6" fillId="34" borderId="20" xfId="15" applyFont="1" applyFill="1" applyBorder="1">
      <alignment/>
      <protection/>
    </xf>
    <xf numFmtId="0" fontId="2" fillId="34" borderId="21" xfId="15" applyFont="1" applyFill="1" applyBorder="1" applyAlignment="1">
      <alignment horizontal="left" indent="1"/>
      <protection/>
    </xf>
    <xf numFmtId="0" fontId="2" fillId="34" borderId="22" xfId="15" applyFont="1" applyFill="1" applyBorder="1">
      <alignment/>
      <protection/>
    </xf>
    <xf numFmtId="0" fontId="6" fillId="34" borderId="23" xfId="15" applyFont="1" applyFill="1" applyBorder="1">
      <alignment/>
      <protection/>
    </xf>
    <xf numFmtId="0" fontId="24" fillId="0" borderId="0" xfId="0" applyFont="1" applyAlignment="1">
      <alignment/>
    </xf>
    <xf numFmtId="0" fontId="25" fillId="0" borderId="0" xfId="0" applyFont="1" applyAlignment="1">
      <alignment/>
    </xf>
    <xf numFmtId="0" fontId="2" fillId="33" borderId="0" xfId="15" applyFont="1" applyFill="1" applyAlignment="1">
      <alignment vertical="top"/>
      <protection/>
    </xf>
    <xf numFmtId="0" fontId="0" fillId="33" borderId="0" xfId="15" applyFont="1" applyFill="1" applyAlignment="1">
      <alignment vertical="top"/>
      <protection/>
    </xf>
    <xf numFmtId="166" fontId="2" fillId="35" borderId="20" xfId="44" applyNumberFormat="1" applyFont="1" applyFill="1" applyBorder="1" applyAlignment="1" applyProtection="1">
      <alignment/>
      <protection locked="0"/>
    </xf>
    <xf numFmtId="0" fontId="45" fillId="0" borderId="0" xfId="0" applyFont="1" applyAlignment="1">
      <alignment/>
    </xf>
    <xf numFmtId="0" fontId="46" fillId="19" borderId="25" xfId="15" applyFont="1" applyFill="1" applyBorder="1" applyAlignment="1" applyProtection="1">
      <alignment horizontal="center" vertical="center" wrapText="1"/>
      <protection locked="0"/>
    </xf>
    <xf numFmtId="0" fontId="45" fillId="0" borderId="12" xfId="0" applyFont="1" applyBorder="1" applyAlignment="1">
      <alignment/>
    </xf>
    <xf numFmtId="0" fontId="45" fillId="0" borderId="12" xfId="0" applyFont="1" applyFill="1" applyBorder="1" applyAlignment="1">
      <alignment/>
    </xf>
    <xf numFmtId="0" fontId="45" fillId="0" borderId="21" xfId="0" applyFont="1" applyBorder="1" applyAlignment="1">
      <alignment/>
    </xf>
    <xf numFmtId="0" fontId="46" fillId="19" borderId="13" xfId="15" applyFont="1" applyFill="1" applyBorder="1" applyAlignment="1" applyProtection="1">
      <alignment horizontal="left" vertical="center" wrapText="1"/>
      <protection locked="0"/>
    </xf>
    <xf numFmtId="0" fontId="45" fillId="0" borderId="26" xfId="0" applyFont="1" applyBorder="1" applyAlignment="1">
      <alignment horizontal="center"/>
    </xf>
    <xf numFmtId="0" fontId="45" fillId="0" borderId="26" xfId="0" applyFont="1" applyFill="1" applyBorder="1" applyAlignment="1">
      <alignment horizontal="center"/>
    </xf>
    <xf numFmtId="0" fontId="45" fillId="39" borderId="0" xfId="16" applyFont="1" applyFill="1" applyBorder="1">
      <alignment/>
      <protection/>
    </xf>
    <xf numFmtId="0" fontId="46" fillId="39" borderId="0" xfId="16" applyFont="1" applyFill="1" applyAlignment="1">
      <alignment horizontal="center" vertical="top" wrapText="1"/>
      <protection/>
    </xf>
    <xf numFmtId="0" fontId="45" fillId="39" borderId="0" xfId="16" applyFont="1" applyFill="1">
      <alignment/>
      <protection/>
    </xf>
    <xf numFmtId="0" fontId="46" fillId="39" borderId="0" xfId="16" applyFont="1" applyFill="1" applyBorder="1">
      <alignment/>
      <protection/>
    </xf>
    <xf numFmtId="0" fontId="46" fillId="39" borderId="0" xfId="16" applyFont="1" applyFill="1">
      <alignment/>
      <protection/>
    </xf>
    <xf numFmtId="0" fontId="46" fillId="39" borderId="0" xfId="16" applyFont="1" applyFill="1" applyAlignment="1">
      <alignment horizontal="left" indent="4"/>
      <protection/>
    </xf>
    <xf numFmtId="0" fontId="46" fillId="39" borderId="0" xfId="16" applyFont="1" applyFill="1" applyAlignment="1">
      <alignment vertical="center"/>
      <protection/>
    </xf>
    <xf numFmtId="0" fontId="70" fillId="39" borderId="0" xfId="16" applyFont="1" applyFill="1" applyBorder="1">
      <alignment/>
      <protection/>
    </xf>
    <xf numFmtId="0" fontId="70" fillId="39" borderId="0" xfId="16" applyFont="1" applyFill="1">
      <alignment/>
      <protection/>
    </xf>
    <xf numFmtId="0" fontId="46" fillId="39" borderId="0" xfId="60" applyFont="1" applyFill="1">
      <alignment/>
      <protection/>
    </xf>
    <xf numFmtId="0" fontId="55" fillId="39" borderId="0" xfId="16" applyFont="1" applyFill="1" applyBorder="1" applyAlignment="1">
      <alignment horizontal="center"/>
      <protection/>
    </xf>
    <xf numFmtId="0" fontId="45" fillId="39" borderId="0" xfId="16" applyFont="1" applyFill="1" applyBorder="1" applyAlignment="1">
      <alignment horizontal="center"/>
      <protection/>
    </xf>
    <xf numFmtId="0" fontId="45" fillId="39" borderId="0" xfId="16" applyFont="1" applyFill="1" applyAlignment="1">
      <alignment horizontal="center"/>
      <protection/>
    </xf>
    <xf numFmtId="0" fontId="45" fillId="39" borderId="0" xfId="60" applyFont="1" applyFill="1" applyAlignment="1">
      <alignment horizontal="center"/>
      <protection/>
    </xf>
    <xf numFmtId="0" fontId="45" fillId="39" borderId="0" xfId="16" applyFont="1" applyFill="1" applyAlignment="1">
      <alignment horizontal="left"/>
      <protection/>
    </xf>
    <xf numFmtId="0" fontId="45" fillId="39" borderId="0" xfId="60" applyFont="1" applyFill="1" applyAlignment="1">
      <alignment horizontal="left"/>
      <protection/>
    </xf>
    <xf numFmtId="0" fontId="70" fillId="39" borderId="0" xfId="16" applyFont="1" applyFill="1" applyBorder="1" applyAlignment="1">
      <alignment horizontal="center"/>
      <protection/>
    </xf>
    <xf numFmtId="0" fontId="46" fillId="39" borderId="0" xfId="16" applyFont="1" applyFill="1" applyBorder="1" applyAlignment="1">
      <alignment horizontal="center"/>
      <protection/>
    </xf>
    <xf numFmtId="0" fontId="72" fillId="0" borderId="0" xfId="0" applyFont="1" applyAlignment="1">
      <alignment horizontal="left"/>
    </xf>
    <xf numFmtId="0" fontId="73" fillId="0" borderId="9" xfId="0" applyFont="1" applyBorder="1" applyAlignment="1">
      <alignment/>
    </xf>
    <xf numFmtId="0" fontId="46" fillId="39" borderId="0" xfId="16" applyFont="1" applyFill="1" applyAlignment="1">
      <alignment horizontal="center"/>
      <protection/>
    </xf>
    <xf numFmtId="0" fontId="70" fillId="39" borderId="0" xfId="16" applyFont="1" applyFill="1" applyAlignment="1">
      <alignment horizontal="left"/>
      <protection/>
    </xf>
    <xf numFmtId="0" fontId="46" fillId="39" borderId="0" xfId="60" applyFont="1" applyFill="1" applyAlignment="1">
      <alignment horizontal="center"/>
      <protection/>
    </xf>
    <xf numFmtId="0" fontId="46" fillId="39" borderId="0" xfId="60" applyFont="1" applyFill="1" applyAlignment="1">
      <alignment horizontal="left"/>
      <protection/>
    </xf>
    <xf numFmtId="0" fontId="49" fillId="39" borderId="0" xfId="16" applyFont="1" applyFill="1">
      <alignment/>
      <protection/>
    </xf>
    <xf numFmtId="0" fontId="50" fillId="39" borderId="0" xfId="60" applyFont="1" applyFill="1" applyAlignment="1">
      <alignment horizontal="center"/>
      <protection/>
    </xf>
    <xf numFmtId="0" fontId="0" fillId="0" borderId="0" xfId="0" applyFill="1" applyAlignment="1">
      <alignment/>
    </xf>
    <xf numFmtId="0" fontId="0" fillId="0" borderId="0" xfId="0" applyFont="1" applyFill="1" applyAlignment="1">
      <alignment/>
    </xf>
    <xf numFmtId="0" fontId="74" fillId="33" borderId="0" xfId="15" applyFont="1" applyFill="1" applyAlignment="1">
      <alignment horizontal="right" vertical="top"/>
      <protection/>
    </xf>
    <xf numFmtId="0" fontId="74" fillId="33" borderId="0" xfId="15" applyFont="1" applyFill="1" applyAlignment="1" applyProtection="1">
      <alignment horizontal="left" indent="1"/>
      <protection/>
    </xf>
    <xf numFmtId="0" fontId="74" fillId="33" borderId="0" xfId="15" applyFont="1" applyFill="1">
      <alignment/>
      <protection/>
    </xf>
    <xf numFmtId="0" fontId="75" fillId="33" borderId="0" xfId="15" applyFont="1" applyFill="1">
      <alignment/>
      <protection/>
    </xf>
    <xf numFmtId="0" fontId="45" fillId="0" borderId="26" xfId="0" applyFont="1" applyBorder="1" applyAlignment="1">
      <alignment/>
    </xf>
    <xf numFmtId="0" fontId="45" fillId="0" borderId="30" xfId="0" applyFont="1" applyBorder="1" applyAlignment="1">
      <alignment/>
    </xf>
    <xf numFmtId="0" fontId="13" fillId="0" borderId="0" xfId="0" applyFont="1" applyAlignment="1">
      <alignment horizontal="center"/>
    </xf>
    <xf numFmtId="0" fontId="76" fillId="0" borderId="0" xfId="59" applyFont="1" applyFill="1" applyAlignment="1">
      <alignment horizontal="left"/>
      <protection/>
    </xf>
    <xf numFmtId="0" fontId="55" fillId="0" borderId="0" xfId="59" applyFont="1" applyFill="1" applyAlignment="1">
      <alignment horizontal="left"/>
      <protection/>
    </xf>
    <xf numFmtId="49" fontId="45" fillId="0" borderId="0" xfId="61" applyNumberFormat="1" applyFont="1" applyFill="1" applyAlignment="1">
      <alignment horizontal="left"/>
      <protection/>
    </xf>
    <xf numFmtId="0" fontId="77" fillId="0" borderId="0" xfId="59" applyFont="1" applyFill="1" applyAlignment="1">
      <alignment horizontal="left"/>
      <protection/>
    </xf>
    <xf numFmtId="0" fontId="70" fillId="0" borderId="0" xfId="59" applyFont="1" applyFill="1" applyAlignment="1">
      <alignment horizontal="left"/>
      <protection/>
    </xf>
    <xf numFmtId="0" fontId="13" fillId="0" borderId="0" xfId="0" applyFont="1" applyAlignment="1">
      <alignment/>
    </xf>
    <xf numFmtId="0" fontId="70" fillId="0" borderId="34" xfId="59" applyFont="1" applyFill="1" applyBorder="1" applyAlignment="1">
      <alignment horizontal="left" vertical="top"/>
      <protection/>
    </xf>
    <xf numFmtId="49" fontId="70" fillId="0" borderId="34" xfId="59" applyNumberFormat="1" applyFont="1" applyFill="1" applyBorder="1" applyAlignment="1">
      <alignment horizontal="left" vertical="top" wrapText="1"/>
      <protection/>
    </xf>
    <xf numFmtId="0" fontId="2" fillId="36" borderId="15" xfId="16" applyFont="1" applyFill="1" applyBorder="1" applyAlignment="1" applyProtection="1">
      <alignment horizontal="right"/>
      <protection/>
    </xf>
    <xf numFmtId="0" fontId="0" fillId="35" borderId="20" xfId="15" applyFont="1" applyFill="1" applyBorder="1" applyProtection="1">
      <alignment/>
      <protection locked="0"/>
    </xf>
    <xf numFmtId="0" fontId="78" fillId="0" borderId="26" xfId="0" applyFont="1" applyBorder="1" applyAlignment="1">
      <alignment horizontal="left"/>
    </xf>
    <xf numFmtId="0" fontId="24" fillId="0" borderId="12" xfId="60" applyFont="1" applyBorder="1" applyAlignment="1">
      <alignment horizontal="center"/>
      <protection/>
    </xf>
    <xf numFmtId="49" fontId="0" fillId="0" borderId="0" xfId="0" applyNumberFormat="1" applyFill="1" applyAlignment="1">
      <alignment horizontal="right"/>
    </xf>
    <xf numFmtId="49" fontId="0" fillId="40" borderId="0" xfId="0" applyNumberFormat="1" applyFill="1" applyAlignment="1">
      <alignment horizontal="right"/>
    </xf>
    <xf numFmtId="0" fontId="0" fillId="40" borderId="0" xfId="0" applyFill="1" applyAlignment="1">
      <alignment/>
    </xf>
    <xf numFmtId="49" fontId="0" fillId="0" borderId="0" xfId="0" applyNumberFormat="1" applyAlignment="1">
      <alignment/>
    </xf>
    <xf numFmtId="49" fontId="1" fillId="40" borderId="0" xfId="62" applyNumberFormat="1" applyFill="1">
      <alignment/>
      <protection/>
    </xf>
    <xf numFmtId="0" fontId="1" fillId="40" borderId="0" xfId="62" applyFill="1">
      <alignment/>
      <protection/>
    </xf>
    <xf numFmtId="49" fontId="0" fillId="0" borderId="35" xfId="0" applyNumberFormat="1" applyFill="1" applyBorder="1" applyAlignment="1">
      <alignment horizontal="right"/>
    </xf>
    <xf numFmtId="0" fontId="0" fillId="0" borderId="36" xfId="0" applyFill="1" applyBorder="1" applyAlignment="1">
      <alignment/>
    </xf>
    <xf numFmtId="49" fontId="0" fillId="0" borderId="37" xfId="0" applyNumberFormat="1" applyFill="1" applyBorder="1" applyAlignment="1">
      <alignment horizontal="right"/>
    </xf>
    <xf numFmtId="49" fontId="0" fillId="0" borderId="37" xfId="0" applyNumberFormat="1" applyFont="1" applyFill="1" applyBorder="1" applyAlignment="1">
      <alignment horizontal="right"/>
    </xf>
    <xf numFmtId="0" fontId="0" fillId="0" borderId="36" xfId="0" applyFont="1" applyFill="1" applyBorder="1" applyAlignment="1">
      <alignment/>
    </xf>
    <xf numFmtId="49" fontId="0" fillId="0" borderId="37" xfId="0" applyNumberFormat="1" applyFill="1" applyBorder="1" applyAlignment="1">
      <alignment/>
    </xf>
    <xf numFmtId="49" fontId="0" fillId="0" borderId="37" xfId="0" applyNumberFormat="1" applyFont="1" applyFill="1" applyBorder="1" applyAlignment="1">
      <alignment horizontal="right"/>
    </xf>
    <xf numFmtId="49" fontId="0" fillId="0" borderId="38" xfId="0" applyNumberFormat="1" applyFill="1" applyBorder="1" applyAlignment="1">
      <alignment horizontal="right"/>
    </xf>
    <xf numFmtId="0" fontId="0" fillId="0" borderId="39" xfId="0" applyFill="1" applyBorder="1" applyAlignment="1">
      <alignment/>
    </xf>
    <xf numFmtId="0" fontId="46" fillId="39" borderId="0" xfId="16" applyFont="1" applyFill="1" applyBorder="1" quotePrefix="1">
      <alignment/>
      <protection/>
    </xf>
    <xf numFmtId="0" fontId="45" fillId="39" borderId="40" xfId="16" applyFont="1" applyFill="1" applyBorder="1">
      <alignment/>
      <protection/>
    </xf>
    <xf numFmtId="0" fontId="45" fillId="39" borderId="11" xfId="16" applyFont="1" applyFill="1" applyBorder="1" applyAlignment="1">
      <alignment horizontal="left"/>
      <protection/>
    </xf>
    <xf numFmtId="0" fontId="45" fillId="39" borderId="40" xfId="16" applyFont="1" applyFill="1" applyBorder="1" applyAlignment="1">
      <alignment horizontal="center"/>
      <protection/>
    </xf>
    <xf numFmtId="0" fontId="45" fillId="39" borderId="0" xfId="16" applyFont="1" applyFill="1" applyBorder="1" applyAlignment="1">
      <alignment horizontal="left" indent="1"/>
      <protection/>
    </xf>
    <xf numFmtId="0" fontId="45" fillId="39" borderId="41" xfId="16" applyFont="1" applyFill="1" applyBorder="1" applyAlignment="1">
      <alignment horizontal="center"/>
      <protection/>
    </xf>
    <xf numFmtId="0" fontId="45" fillId="39" borderId="22" xfId="16" applyFont="1" applyFill="1" applyBorder="1" applyAlignment="1">
      <alignment horizontal="left" indent="1"/>
      <protection/>
    </xf>
    <xf numFmtId="0" fontId="45" fillId="39" borderId="22" xfId="16" applyFont="1" applyFill="1" applyBorder="1" applyAlignment="1">
      <alignment horizontal="center"/>
      <protection/>
    </xf>
    <xf numFmtId="0" fontId="45" fillId="39" borderId="23" xfId="16" applyFont="1" applyFill="1" applyBorder="1" applyAlignment="1">
      <alignment horizontal="left"/>
      <protection/>
    </xf>
    <xf numFmtId="0" fontId="46" fillId="39" borderId="0" xfId="16" applyFont="1" applyFill="1" applyAlignment="1">
      <alignment horizontal="left" vertical="top" wrapText="1"/>
      <protection/>
    </xf>
    <xf numFmtId="0" fontId="0" fillId="39" borderId="0" xfId="0" applyFill="1" applyAlignment="1">
      <alignment/>
    </xf>
    <xf numFmtId="0" fontId="2" fillId="33" borderId="0" xfId="15" applyFont="1" applyFill="1" applyAlignment="1">
      <alignment horizontal="left" vertical="top" wrapText="1"/>
      <protection/>
    </xf>
    <xf numFmtId="0" fontId="13" fillId="36" borderId="20" xfId="15" applyFont="1" applyFill="1" applyBorder="1" applyAlignment="1" applyProtection="1">
      <alignment horizontal="center" vertical="center" wrapText="1"/>
      <protection/>
    </xf>
    <xf numFmtId="0" fontId="0" fillId="36" borderId="11" xfId="15" applyFont="1" applyFill="1" applyBorder="1" applyAlignment="1" applyProtection="1">
      <alignment horizontal="center" vertical="center" wrapText="1"/>
      <protection/>
    </xf>
    <xf numFmtId="0" fontId="13" fillId="0" borderId="26" xfId="15" applyFont="1" applyFill="1" applyBorder="1" applyAlignment="1" applyProtection="1">
      <alignment horizontal="center" vertical="center"/>
      <protection/>
    </xf>
    <xf numFmtId="0" fontId="13" fillId="0" borderId="26" xfId="15" applyFont="1" applyBorder="1" applyAlignment="1" applyProtection="1">
      <alignment horizontal="center" vertical="center"/>
      <protection/>
    </xf>
    <xf numFmtId="0" fontId="13" fillId="0" borderId="30" xfId="15" applyFont="1" applyBorder="1" applyAlignment="1" applyProtection="1">
      <alignment horizontal="center" vertical="center"/>
      <protection/>
    </xf>
    <xf numFmtId="0" fontId="13" fillId="36" borderId="26" xfId="15" applyFont="1" applyFill="1" applyBorder="1" applyAlignment="1" applyProtection="1">
      <alignment horizontal="center" vertical="center" wrapText="1"/>
      <protection/>
    </xf>
    <xf numFmtId="0" fontId="13" fillId="36" borderId="30" xfId="15" applyFont="1" applyFill="1" applyBorder="1" applyAlignment="1" applyProtection="1">
      <alignment horizontal="center" vertical="center" wrapText="1"/>
      <protection/>
    </xf>
    <xf numFmtId="0" fontId="13" fillId="36" borderId="11" xfId="15" applyFont="1" applyFill="1" applyBorder="1" applyAlignment="1" applyProtection="1">
      <alignment horizontal="center" vertical="center" wrapText="1"/>
      <protection/>
    </xf>
    <xf numFmtId="0" fontId="0" fillId="36" borderId="11" xfId="15" applyFont="1" applyFill="1" applyBorder="1" applyAlignment="1" applyProtection="1">
      <alignment horizontal="center" vertical="center"/>
      <protection/>
    </xf>
    <xf numFmtId="0" fontId="0" fillId="36" borderId="23" xfId="15" applyFont="1" applyFill="1" applyBorder="1" applyAlignment="1" applyProtection="1">
      <alignment horizontal="center" vertical="center"/>
      <protection/>
    </xf>
    <xf numFmtId="0" fontId="0" fillId="0" borderId="0" xfId="15" applyFont="1" applyFill="1" applyBorder="1" applyAlignment="1" applyProtection="1">
      <alignment horizontal="center"/>
      <protection/>
    </xf>
    <xf numFmtId="0" fontId="0" fillId="0" borderId="0" xfId="15" applyFont="1" applyFill="1" applyBorder="1" applyAlignment="1" applyProtection="1">
      <alignment/>
      <protection/>
    </xf>
    <xf numFmtId="0" fontId="13" fillId="0" borderId="24" xfId="15" applyFont="1" applyFill="1" applyBorder="1" applyAlignment="1" applyProtection="1">
      <alignment horizontal="center" vertical="center"/>
      <protection/>
    </xf>
    <xf numFmtId="0" fontId="0" fillId="0" borderId="26" xfId="15" applyFont="1" applyBorder="1" applyAlignment="1" applyProtection="1">
      <alignment horizontal="center" vertical="center"/>
      <protection/>
    </xf>
    <xf numFmtId="0" fontId="10" fillId="33" borderId="0" xfId="15" applyFont="1" applyFill="1" applyBorder="1" applyAlignment="1" applyProtection="1">
      <alignment horizontal="left"/>
      <protection/>
    </xf>
    <xf numFmtId="0" fontId="2" fillId="33" borderId="12" xfId="15" applyFont="1" applyFill="1" applyBorder="1" applyAlignment="1" applyProtection="1">
      <alignment horizontal="left"/>
      <protection/>
    </xf>
    <xf numFmtId="0" fontId="2" fillId="33" borderId="0" xfId="15" applyFont="1" applyFill="1" applyBorder="1" applyAlignment="1" applyProtection="1">
      <alignment horizontal="left"/>
      <protection/>
    </xf>
    <xf numFmtId="0" fontId="2" fillId="33" borderId="21" xfId="15" applyFont="1" applyFill="1" applyBorder="1" applyAlignment="1" applyProtection="1">
      <alignment horizontal="left"/>
      <protection/>
    </xf>
    <xf numFmtId="0" fontId="2" fillId="33" borderId="22" xfId="15" applyFont="1" applyFill="1" applyBorder="1" applyAlignment="1" applyProtection="1">
      <alignment horizontal="left"/>
      <protection/>
    </xf>
    <xf numFmtId="0" fontId="2" fillId="33" borderId="23" xfId="15" applyFont="1" applyFill="1" applyBorder="1" applyAlignment="1" applyProtection="1">
      <alignment horizontal="left"/>
      <protection/>
    </xf>
    <xf numFmtId="0" fontId="10" fillId="0" borderId="27" xfId="15" applyFont="1" applyFill="1" applyBorder="1" applyAlignment="1" applyProtection="1">
      <alignment horizontal="left"/>
      <protection/>
    </xf>
    <xf numFmtId="0" fontId="10" fillId="0" borderId="19" xfId="15" applyFont="1" applyFill="1" applyBorder="1" applyAlignment="1" applyProtection="1">
      <alignment horizontal="left"/>
      <protection/>
    </xf>
    <xf numFmtId="0" fontId="10" fillId="33" borderId="27" xfId="15" applyFont="1" applyFill="1" applyBorder="1" applyAlignment="1" applyProtection="1">
      <alignment horizontal="left"/>
      <protection/>
    </xf>
    <xf numFmtId="0" fontId="2" fillId="33" borderId="19" xfId="15" applyFont="1" applyFill="1" applyBorder="1" applyAlignment="1" applyProtection="1">
      <alignment horizontal="left"/>
      <protection/>
    </xf>
    <xf numFmtId="0" fontId="2" fillId="33" borderId="20" xfId="15" applyFont="1" applyFill="1" applyBorder="1" applyAlignment="1" applyProtection="1">
      <alignment horizontal="left"/>
      <protection/>
    </xf>
    <xf numFmtId="0" fontId="2" fillId="33" borderId="11" xfId="15" applyFont="1" applyFill="1" applyBorder="1" applyAlignment="1" applyProtection="1">
      <alignment horizontal="left"/>
      <protection/>
    </xf>
    <xf numFmtId="0" fontId="10" fillId="0" borderId="13" xfId="15" applyFont="1" applyFill="1" applyBorder="1" applyAlignment="1" applyProtection="1">
      <alignment horizontal="left"/>
      <protection/>
    </xf>
    <xf numFmtId="0" fontId="10" fillId="0" borderId="14" xfId="15" applyFont="1" applyFill="1" applyBorder="1" applyAlignment="1" applyProtection="1">
      <alignment horizontal="left"/>
      <protection/>
    </xf>
    <xf numFmtId="0" fontId="15" fillId="33" borderId="27" xfId="15" applyFont="1" applyFill="1" applyBorder="1" applyAlignment="1" applyProtection="1">
      <alignment horizontal="center" vertical="center" wrapText="1"/>
      <protection/>
    </xf>
    <xf numFmtId="0" fontId="15" fillId="33" borderId="19" xfId="15" applyFont="1" applyFill="1" applyBorder="1" applyAlignment="1" applyProtection="1">
      <alignment horizontal="center" vertical="center" wrapText="1"/>
      <protection/>
    </xf>
    <xf numFmtId="0" fontId="15" fillId="33" borderId="20" xfId="15" applyFont="1" applyFill="1" applyBorder="1" applyAlignment="1" applyProtection="1">
      <alignment horizontal="center" vertical="center" wrapText="1"/>
      <protection/>
    </xf>
    <xf numFmtId="0" fontId="15" fillId="33" borderId="12" xfId="15" applyFont="1" applyFill="1" applyBorder="1" applyAlignment="1" applyProtection="1">
      <alignment horizontal="center" vertical="center" wrapText="1"/>
      <protection/>
    </xf>
    <xf numFmtId="0" fontId="15" fillId="33" borderId="0" xfId="15" applyFont="1" applyFill="1" applyBorder="1" applyAlignment="1" applyProtection="1">
      <alignment horizontal="center" vertical="center" wrapText="1"/>
      <protection/>
    </xf>
    <xf numFmtId="0" fontId="15" fillId="33" borderId="11" xfId="15" applyFont="1" applyFill="1" applyBorder="1" applyAlignment="1" applyProtection="1">
      <alignment horizontal="center" vertical="center" wrapText="1"/>
      <protection/>
    </xf>
    <xf numFmtId="0" fontId="15" fillId="33" borderId="21" xfId="15" applyFont="1" applyFill="1" applyBorder="1" applyAlignment="1" applyProtection="1">
      <alignment horizontal="center" vertical="center" wrapText="1"/>
      <protection/>
    </xf>
    <xf numFmtId="0" fontId="15" fillId="33" borderId="22" xfId="15" applyFont="1" applyFill="1" applyBorder="1" applyAlignment="1" applyProtection="1">
      <alignment horizontal="center" vertical="center" wrapText="1"/>
      <protection/>
    </xf>
    <xf numFmtId="0" fontId="15" fillId="33" borderId="23" xfId="15" applyFont="1" applyFill="1" applyBorder="1" applyAlignment="1" applyProtection="1">
      <alignment horizontal="center" vertical="center" wrapText="1"/>
      <protection/>
    </xf>
    <xf numFmtId="0" fontId="17" fillId="38" borderId="27" xfId="15" applyFont="1" applyFill="1" applyBorder="1" applyAlignment="1" applyProtection="1">
      <alignment horizontal="left" vertical="center" wrapText="1"/>
      <protection/>
    </xf>
    <xf numFmtId="0" fontId="17" fillId="38" borderId="19" xfId="15" applyFont="1" applyFill="1" applyBorder="1" applyAlignment="1" applyProtection="1">
      <alignment horizontal="left" vertical="center" wrapText="1"/>
      <protection/>
    </xf>
    <xf numFmtId="0" fontId="0" fillId="38" borderId="20" xfId="15" applyFont="1" applyFill="1" applyBorder="1" applyAlignment="1" applyProtection="1">
      <alignment horizontal="left" vertical="center" wrapText="1"/>
      <protection/>
    </xf>
    <xf numFmtId="0" fontId="0" fillId="38" borderId="21" xfId="15" applyFont="1" applyFill="1" applyBorder="1" applyAlignment="1" applyProtection="1">
      <alignment horizontal="left" vertical="center" wrapText="1"/>
      <protection/>
    </xf>
    <xf numFmtId="0" fontId="0" fillId="38" borderId="22" xfId="15" applyFont="1" applyFill="1" applyBorder="1" applyAlignment="1" applyProtection="1">
      <alignment horizontal="left" vertical="center" wrapText="1"/>
      <protection/>
    </xf>
    <xf numFmtId="0" fontId="0" fillId="38" borderId="23" xfId="15" applyFont="1" applyFill="1" applyBorder="1" applyAlignment="1" applyProtection="1">
      <alignment horizontal="left" vertical="center" wrapText="1"/>
      <protection/>
    </xf>
    <xf numFmtId="0" fontId="0" fillId="33" borderId="19" xfId="15" applyFont="1" applyFill="1" applyBorder="1" applyAlignment="1" applyProtection="1">
      <alignment/>
      <protection/>
    </xf>
    <xf numFmtId="0" fontId="0" fillId="33" borderId="20" xfId="15" applyFont="1" applyFill="1" applyBorder="1" applyAlignment="1" applyProtection="1">
      <alignment/>
      <protection/>
    </xf>
    <xf numFmtId="0" fontId="0" fillId="33" borderId="12" xfId="15" applyFont="1" applyFill="1" applyBorder="1" applyAlignment="1" applyProtection="1">
      <alignment/>
      <protection/>
    </xf>
    <xf numFmtId="0" fontId="0" fillId="33" borderId="0" xfId="15" applyFont="1" applyFill="1" applyBorder="1" applyAlignment="1" applyProtection="1">
      <alignment/>
      <protection/>
    </xf>
    <xf numFmtId="0" fontId="0" fillId="33" borderId="11" xfId="15" applyFont="1" applyFill="1" applyBorder="1" applyAlignment="1" applyProtection="1">
      <alignment/>
      <protection/>
    </xf>
    <xf numFmtId="0" fontId="0" fillId="33" borderId="21" xfId="15" applyFont="1" applyFill="1" applyBorder="1" applyAlignment="1" applyProtection="1">
      <alignment/>
      <protection/>
    </xf>
    <xf numFmtId="0" fontId="0" fillId="33" borderId="22" xfId="15" applyFont="1" applyFill="1" applyBorder="1" applyAlignment="1" applyProtection="1">
      <alignment/>
      <protection/>
    </xf>
    <xf numFmtId="0" fontId="0" fillId="33" borderId="23" xfId="15" applyFont="1" applyFill="1" applyBorder="1" applyAlignment="1" applyProtection="1">
      <alignment/>
      <protection/>
    </xf>
    <xf numFmtId="0" fontId="77" fillId="0" borderId="0" xfId="0" applyFont="1" applyBorder="1" applyAlignment="1">
      <alignment horizontal="center"/>
    </xf>
    <xf numFmtId="0" fontId="46" fillId="39" borderId="42" xfId="16" applyFont="1" applyFill="1" applyBorder="1" applyAlignment="1">
      <alignment horizontal="center" vertical="center" wrapText="1"/>
      <protection/>
    </xf>
    <xf numFmtId="0" fontId="46" fillId="39" borderId="40" xfId="16" applyFont="1" applyFill="1" applyBorder="1" applyAlignment="1">
      <alignment horizontal="center" vertical="center" wrapText="1"/>
      <protection/>
    </xf>
    <xf numFmtId="0" fontId="46" fillId="39" borderId="41" xfId="16" applyFont="1" applyFill="1" applyBorder="1" applyAlignment="1">
      <alignment horizontal="center" vertical="center" wrapText="1"/>
      <protection/>
    </xf>
    <xf numFmtId="0" fontId="46" fillId="39" borderId="19" xfId="16" applyFont="1" applyFill="1" applyBorder="1" applyAlignment="1">
      <alignment horizontal="center" vertical="center" wrapText="1"/>
      <protection/>
    </xf>
    <xf numFmtId="0" fontId="46" fillId="39" borderId="20" xfId="16" applyFont="1" applyFill="1" applyBorder="1" applyAlignment="1">
      <alignment horizontal="center" vertical="center" wrapText="1"/>
      <protection/>
    </xf>
    <xf numFmtId="0" fontId="46" fillId="39" borderId="0" xfId="16" applyFont="1" applyFill="1" applyBorder="1" applyAlignment="1">
      <alignment horizontal="center" vertical="center" wrapText="1"/>
      <protection/>
    </xf>
    <xf numFmtId="0" fontId="46" fillId="39" borderId="11" xfId="16" applyFont="1" applyFill="1" applyBorder="1" applyAlignment="1">
      <alignment horizontal="center" vertical="center" wrapText="1"/>
      <protection/>
    </xf>
    <xf numFmtId="0" fontId="46" fillId="39" borderId="22" xfId="16" applyFont="1" applyFill="1" applyBorder="1" applyAlignment="1">
      <alignment horizontal="center" vertical="center" wrapText="1"/>
      <protection/>
    </xf>
    <xf numFmtId="0" fontId="46" fillId="39" borderId="23" xfId="16" applyFont="1" applyFill="1" applyBorder="1" applyAlignment="1">
      <alignment horizontal="center" vertical="center" wrapText="1"/>
      <protection/>
    </xf>
    <xf numFmtId="0" fontId="46" fillId="39" borderId="9" xfId="16" applyFont="1" applyFill="1" applyBorder="1" applyAlignment="1">
      <alignment horizontal="center" vertical="center"/>
      <protection/>
    </xf>
  </cellXfs>
  <cellStyles count="57">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4 2" xfId="60"/>
    <cellStyle name="Normal 8" xfId="61"/>
    <cellStyle name="Normal_WGA 13 - Base master pack v0.1" xfId="62"/>
    <cellStyle name="Note" xfId="63"/>
    <cellStyle name="Output" xfId="64"/>
    <cellStyle name="Percent" xfId="65"/>
    <cellStyle name="Style4" xfId="66"/>
    <cellStyle name="SubTitle_WGA"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223923/07_wga_cg01_2012-13_v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ance"/>
      <sheetName val="Confirmation"/>
      <sheetName val="Data"/>
      <sheetName val="Reconciliation"/>
      <sheetName val="Organisation"/>
      <sheetName val="MRs for Data tab"/>
      <sheetName val="CG List of SCOAs"/>
      <sheetName val="Match Relationships"/>
    </sheetNames>
    <sheetDataSet>
      <sheetData sheetId="2">
        <row r="1">
          <cell r="C1" t="str">
            <v>MR10</v>
          </cell>
        </row>
        <row r="2">
          <cell r="C2" t="str">
            <v>MR11</v>
          </cell>
        </row>
        <row r="3">
          <cell r="C3" t="str">
            <v>MR12</v>
          </cell>
        </row>
        <row r="4">
          <cell r="C4" t="str">
            <v>MR13</v>
          </cell>
        </row>
        <row r="5">
          <cell r="C5" t="str">
            <v>MR14</v>
          </cell>
        </row>
        <row r="6">
          <cell r="C6" t="str">
            <v>MR15</v>
          </cell>
        </row>
        <row r="7">
          <cell r="C7" t="str">
            <v>MR17</v>
          </cell>
        </row>
        <row r="8">
          <cell r="C8" t="str">
            <v>MR18</v>
          </cell>
        </row>
        <row r="9">
          <cell r="C9" t="str">
            <v>MR19</v>
          </cell>
        </row>
        <row r="10">
          <cell r="C10" t="str">
            <v>MR20</v>
          </cell>
        </row>
        <row r="11">
          <cell r="C11" t="str">
            <v>MR40</v>
          </cell>
        </row>
        <row r="12">
          <cell r="C12" t="str">
            <v>MR22</v>
          </cell>
        </row>
        <row r="13">
          <cell r="C13" t="str">
            <v>MR23</v>
          </cell>
        </row>
        <row r="14">
          <cell r="C14" t="str">
            <v>MR25</v>
          </cell>
        </row>
        <row r="15">
          <cell r="C15" t="str">
            <v>MR26</v>
          </cell>
        </row>
        <row r="16">
          <cell r="C16" t="str">
            <v>MR39</v>
          </cell>
        </row>
        <row r="17">
          <cell r="C17" t="str">
            <v>LotteryCash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ga.team@hmtreasury.gsi.gov.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G70"/>
  <sheetViews>
    <sheetView zoomScale="80" zoomScaleNormal="80" zoomScalePageLayoutView="0" workbookViewId="0" topLeftCell="A1">
      <selection activeCell="B19" sqref="B19"/>
    </sheetView>
  </sheetViews>
  <sheetFormatPr defaultColWidth="9.140625" defaultRowHeight="12.75"/>
  <cols>
    <col min="1" max="1" width="3.8515625" style="173" bestFit="1" customWidth="1"/>
    <col min="2" max="2" width="29.8515625" style="17" customWidth="1"/>
    <col min="3" max="3" width="9.00390625" style="4" customWidth="1"/>
    <col min="4" max="4" width="24.8515625" style="4" bestFit="1" customWidth="1"/>
    <col min="5" max="5" width="40.57421875" style="4" bestFit="1" customWidth="1"/>
    <col min="6" max="6" width="27.28125" style="4" customWidth="1"/>
    <col min="7" max="7" width="11.00390625" style="4" customWidth="1"/>
    <col min="8" max="16384" width="9.00390625" style="4" customWidth="1"/>
  </cols>
  <sheetData>
    <row r="1" spans="1:7" ht="15">
      <c r="A1" s="169"/>
      <c r="B1" s="3"/>
      <c r="C1" s="2"/>
      <c r="D1" s="2"/>
      <c r="E1" s="2"/>
      <c r="F1" s="2"/>
      <c r="G1" s="2"/>
    </row>
    <row r="2" spans="1:7" ht="20.25">
      <c r="A2" s="169"/>
      <c r="B2" s="5" t="s">
        <v>2562</v>
      </c>
      <c r="C2" s="2"/>
      <c r="D2" s="2"/>
      <c r="E2" s="2"/>
      <c r="F2" s="165" t="s">
        <v>67</v>
      </c>
      <c r="G2" s="2"/>
    </row>
    <row r="3" spans="1:7" ht="20.25">
      <c r="A3" s="169"/>
      <c r="B3" s="177" t="s">
        <v>202</v>
      </c>
      <c r="C3" s="2"/>
      <c r="D3" s="2"/>
      <c r="E3" s="2"/>
      <c r="F3" s="165"/>
      <c r="G3" s="2"/>
    </row>
    <row r="4" spans="1:7" ht="20.25">
      <c r="A4" s="169"/>
      <c r="B4" s="5"/>
      <c r="C4" s="2"/>
      <c r="D4" s="2"/>
      <c r="E4" s="2"/>
      <c r="F4" s="165"/>
      <c r="G4" s="2"/>
    </row>
    <row r="5" spans="1:7" ht="15">
      <c r="A5" s="169"/>
      <c r="B5" s="156" t="s">
        <v>1240</v>
      </c>
      <c r="C5" s="2"/>
      <c r="D5" s="2"/>
      <c r="E5" s="157" t="s">
        <v>270</v>
      </c>
      <c r="F5" s="2"/>
      <c r="G5" s="2"/>
    </row>
    <row r="6" spans="1:7" ht="15">
      <c r="A6" s="169"/>
      <c r="B6" s="3"/>
      <c r="C6" s="2"/>
      <c r="D6" s="2"/>
      <c r="E6" s="2"/>
      <c r="F6" s="2"/>
      <c r="G6" s="2"/>
    </row>
    <row r="7" spans="1:7" ht="15">
      <c r="A7" s="169"/>
      <c r="B7" s="164" t="s">
        <v>279</v>
      </c>
      <c r="C7" s="2"/>
      <c r="D7" s="2"/>
      <c r="E7" s="2"/>
      <c r="F7" s="2"/>
      <c r="G7" s="2"/>
    </row>
    <row r="8" spans="1:7" ht="15">
      <c r="A8" s="169"/>
      <c r="B8" s="164"/>
      <c r="C8" s="2"/>
      <c r="D8" s="2"/>
      <c r="E8" s="2"/>
      <c r="F8" s="2"/>
      <c r="G8" s="2"/>
    </row>
    <row r="9" spans="1:7" s="195" customFormat="1" ht="19.5" customHeight="1">
      <c r="A9" s="170" t="s">
        <v>285</v>
      </c>
      <c r="B9" s="278" t="s">
        <v>280</v>
      </c>
      <c r="C9" s="278"/>
      <c r="D9" s="278"/>
      <c r="E9" s="278"/>
      <c r="F9" s="278"/>
      <c r="G9" s="194"/>
    </row>
    <row r="10" spans="1:7" s="195" customFormat="1" ht="33" customHeight="1">
      <c r="A10" s="170" t="s">
        <v>286</v>
      </c>
      <c r="B10" s="278" t="s">
        <v>331</v>
      </c>
      <c r="C10" s="278"/>
      <c r="D10" s="278"/>
      <c r="E10" s="278"/>
      <c r="F10" s="278"/>
      <c r="G10" s="194"/>
    </row>
    <row r="11" spans="1:7" s="195" customFormat="1" ht="36" customHeight="1">
      <c r="A11" s="170" t="s">
        <v>287</v>
      </c>
      <c r="B11" s="278" t="s">
        <v>330</v>
      </c>
      <c r="C11" s="278"/>
      <c r="D11" s="278"/>
      <c r="E11" s="278"/>
      <c r="F11" s="278"/>
      <c r="G11" s="194"/>
    </row>
    <row r="12" spans="1:7" s="195" customFormat="1" ht="21" customHeight="1">
      <c r="A12" s="170" t="s">
        <v>288</v>
      </c>
      <c r="B12" s="178" t="s">
        <v>2563</v>
      </c>
      <c r="C12" s="178"/>
      <c r="D12" s="178"/>
      <c r="E12" s="178"/>
      <c r="F12" s="178"/>
      <c r="G12" s="194"/>
    </row>
    <row r="13" spans="1:7" s="195" customFormat="1" ht="68.25" customHeight="1">
      <c r="A13" s="170" t="s">
        <v>289</v>
      </c>
      <c r="B13" s="278" t="s">
        <v>2564</v>
      </c>
      <c r="C13" s="278"/>
      <c r="D13" s="278"/>
      <c r="E13" s="278"/>
      <c r="F13" s="278"/>
      <c r="G13" s="194"/>
    </row>
    <row r="14" spans="1:7" s="195" customFormat="1" ht="15">
      <c r="A14" s="170" t="s">
        <v>290</v>
      </c>
      <c r="B14" s="178" t="s">
        <v>1757</v>
      </c>
      <c r="C14" s="178"/>
      <c r="D14" s="178"/>
      <c r="E14" s="178"/>
      <c r="F14" s="178"/>
      <c r="G14" s="194"/>
    </row>
    <row r="15" spans="1:7" s="195" customFormat="1" ht="15">
      <c r="A15" s="170"/>
      <c r="B15" s="178"/>
      <c r="C15" s="178"/>
      <c r="D15" s="178"/>
      <c r="E15" s="178"/>
      <c r="F15" s="178"/>
      <c r="G15" s="194"/>
    </row>
    <row r="16" spans="1:7" ht="15">
      <c r="A16" s="169"/>
      <c r="B16" s="164" t="s">
        <v>275</v>
      </c>
      <c r="C16" s="2"/>
      <c r="D16" s="2"/>
      <c r="E16" s="2"/>
      <c r="F16" s="2"/>
      <c r="G16" s="2"/>
    </row>
    <row r="17" spans="1:7" ht="15">
      <c r="A17" s="169"/>
      <c r="B17" s="9" t="s">
        <v>276</v>
      </c>
      <c r="C17" s="9"/>
      <c r="D17" s="2"/>
      <c r="E17" s="2"/>
      <c r="F17" s="2"/>
      <c r="G17" s="2"/>
    </row>
    <row r="18" spans="1:7" ht="15">
      <c r="A18" s="169"/>
      <c r="B18" s="9" t="s">
        <v>277</v>
      </c>
      <c r="C18" s="9"/>
      <c r="D18" s="2"/>
      <c r="E18" s="2"/>
      <c r="F18" s="2"/>
      <c r="G18" s="2"/>
    </row>
    <row r="19" spans="1:7" s="236" customFormat="1" ht="15">
      <c r="A19" s="233"/>
      <c r="B19" s="9" t="s">
        <v>278</v>
      </c>
      <c r="C19" s="234"/>
      <c r="D19" s="235"/>
      <c r="E19" s="235"/>
      <c r="F19" s="235"/>
      <c r="G19" s="235"/>
    </row>
    <row r="20" spans="1:7" ht="15">
      <c r="A20" s="169"/>
      <c r="B20" s="9"/>
      <c r="C20" s="9"/>
      <c r="D20" s="2"/>
      <c r="E20" s="2"/>
      <c r="F20" s="2"/>
      <c r="G20" s="2"/>
    </row>
    <row r="21" spans="1:7" ht="15">
      <c r="A21" s="169"/>
      <c r="B21" s="168" t="s">
        <v>283</v>
      </c>
      <c r="C21" s="2"/>
      <c r="D21" s="2"/>
      <c r="E21" s="2"/>
      <c r="F21" s="2"/>
      <c r="G21" s="2"/>
    </row>
    <row r="22" spans="1:7" ht="28.5" customHeight="1">
      <c r="A22" s="170" t="s">
        <v>285</v>
      </c>
      <c r="B22" s="278" t="s">
        <v>335</v>
      </c>
      <c r="C22" s="278"/>
      <c r="D22" s="278"/>
      <c r="E22" s="278"/>
      <c r="F22" s="278"/>
      <c r="G22" s="2"/>
    </row>
    <row r="23" spans="1:7" ht="47.25" customHeight="1">
      <c r="A23" s="170" t="s">
        <v>286</v>
      </c>
      <c r="B23" s="278" t="s">
        <v>271</v>
      </c>
      <c r="C23" s="278"/>
      <c r="D23" s="278"/>
      <c r="E23" s="278"/>
      <c r="F23" s="278"/>
      <c r="G23" s="2"/>
    </row>
    <row r="24" spans="1:7" ht="42" customHeight="1">
      <c r="A24" s="170" t="s">
        <v>287</v>
      </c>
      <c r="B24" s="278" t="s">
        <v>295</v>
      </c>
      <c r="C24" s="278"/>
      <c r="D24" s="278"/>
      <c r="E24" s="278"/>
      <c r="F24" s="278"/>
      <c r="G24" s="2"/>
    </row>
    <row r="25" spans="1:7" ht="15">
      <c r="A25" s="169"/>
      <c r="B25" s="2"/>
      <c r="C25" s="2"/>
      <c r="D25" s="2"/>
      <c r="E25" s="2"/>
      <c r="F25" s="2"/>
      <c r="G25" s="2"/>
    </row>
    <row r="26" spans="1:7" ht="15">
      <c r="A26" s="169"/>
      <c r="B26" s="164" t="s">
        <v>284</v>
      </c>
      <c r="C26" s="2"/>
      <c r="D26" s="2"/>
      <c r="E26" s="2"/>
      <c r="F26" s="2"/>
      <c r="G26" s="2"/>
    </row>
    <row r="27" spans="1:7" ht="15">
      <c r="A27" s="169"/>
      <c r="B27" s="3"/>
      <c r="C27" s="2"/>
      <c r="D27" s="2"/>
      <c r="E27" s="2"/>
      <c r="F27" s="2"/>
      <c r="G27" s="2"/>
    </row>
    <row r="28" spans="1:7" ht="66" customHeight="1">
      <c r="A28" s="170" t="s">
        <v>285</v>
      </c>
      <c r="B28" s="278" t="s">
        <v>349</v>
      </c>
      <c r="C28" s="278"/>
      <c r="D28" s="278"/>
      <c r="E28" s="278"/>
      <c r="F28" s="278"/>
      <c r="G28" s="2"/>
    </row>
    <row r="29" spans="1:7" ht="15">
      <c r="A29" s="169"/>
      <c r="B29" s="1"/>
      <c r="C29" s="1"/>
      <c r="D29" s="1"/>
      <c r="E29" s="1"/>
      <c r="F29" s="1"/>
      <c r="G29" s="2"/>
    </row>
    <row r="30" spans="1:7" ht="33" customHeight="1">
      <c r="A30" s="170" t="s">
        <v>286</v>
      </c>
      <c r="B30" s="278" t="s">
        <v>350</v>
      </c>
      <c r="C30" s="278"/>
      <c r="D30" s="278"/>
      <c r="E30" s="278"/>
      <c r="F30" s="278"/>
      <c r="G30" s="2"/>
    </row>
    <row r="31" spans="1:7" ht="15" thickBot="1">
      <c r="A31" s="169"/>
      <c r="B31" s="3"/>
      <c r="C31" s="2"/>
      <c r="D31" s="2"/>
      <c r="E31" s="2"/>
      <c r="F31" s="2"/>
      <c r="G31" s="2"/>
    </row>
    <row r="32" spans="1:6" ht="15" thickBot="1">
      <c r="A32" s="169"/>
      <c r="B32" s="11" t="s">
        <v>297</v>
      </c>
      <c r="C32" s="12"/>
      <c r="D32" s="12"/>
      <c r="E32" s="12"/>
      <c r="F32" s="166"/>
    </row>
    <row r="33" spans="1:6" ht="15">
      <c r="A33" s="169"/>
      <c r="B33" s="3"/>
      <c r="C33" s="2"/>
      <c r="D33" s="2"/>
      <c r="E33" s="2"/>
      <c r="F33" s="2"/>
    </row>
    <row r="34" spans="1:6" ht="32.25" customHeight="1">
      <c r="A34" s="170" t="s">
        <v>287</v>
      </c>
      <c r="B34" s="278" t="s">
        <v>298</v>
      </c>
      <c r="C34" s="278"/>
      <c r="D34" s="278"/>
      <c r="E34" s="278"/>
      <c r="F34" s="278"/>
    </row>
    <row r="35" spans="1:6" ht="15" thickBot="1">
      <c r="A35" s="169"/>
      <c r="B35" s="3"/>
      <c r="C35" s="2"/>
      <c r="D35" s="2"/>
      <c r="E35" s="2"/>
      <c r="F35" s="2"/>
    </row>
    <row r="36" spans="1:6" s="162" customFormat="1" ht="15">
      <c r="A36" s="171"/>
      <c r="B36" s="158" t="s">
        <v>272</v>
      </c>
      <c r="C36" s="159"/>
      <c r="D36" s="159" t="s">
        <v>273</v>
      </c>
      <c r="E36" s="160" t="s">
        <v>274</v>
      </c>
      <c r="F36" s="161"/>
    </row>
    <row r="37" spans="1:6" ht="15">
      <c r="A37" s="169"/>
      <c r="B37" s="131">
        <v>1</v>
      </c>
      <c r="C37" s="6"/>
      <c r="D37" s="167" t="s">
        <v>60</v>
      </c>
      <c r="E37" s="167" t="s">
        <v>65</v>
      </c>
      <c r="F37" s="7"/>
    </row>
    <row r="38" spans="1:6" ht="15">
      <c r="A38" s="169"/>
      <c r="B38" s="131">
        <v>2</v>
      </c>
      <c r="C38" s="6"/>
      <c r="D38" s="167" t="s">
        <v>61</v>
      </c>
      <c r="E38" s="167" t="s">
        <v>64</v>
      </c>
      <c r="F38" s="7"/>
    </row>
    <row r="39" spans="1:6" ht="15">
      <c r="A39" s="169"/>
      <c r="B39" s="131">
        <v>3</v>
      </c>
      <c r="C39" s="6"/>
      <c r="D39" s="167" t="s">
        <v>59</v>
      </c>
      <c r="E39" s="167" t="s">
        <v>66</v>
      </c>
      <c r="F39" s="7"/>
    </row>
    <row r="40" spans="1:6" ht="15">
      <c r="A40" s="169"/>
      <c r="B40" s="131">
        <v>4</v>
      </c>
      <c r="C40" s="6"/>
      <c r="D40" s="167" t="s">
        <v>62</v>
      </c>
      <c r="E40" s="167" t="s">
        <v>64</v>
      </c>
      <c r="F40" s="7"/>
    </row>
    <row r="41" spans="1:6" ht="15">
      <c r="A41" s="169"/>
      <c r="B41" s="131">
        <v>5</v>
      </c>
      <c r="C41" s="6"/>
      <c r="D41" s="167" t="s">
        <v>63</v>
      </c>
      <c r="E41" s="167" t="s">
        <v>65</v>
      </c>
      <c r="F41" s="7"/>
    </row>
    <row r="42" spans="1:6" ht="15">
      <c r="A42" s="169"/>
      <c r="B42" s="131">
        <v>6</v>
      </c>
      <c r="C42" s="6"/>
      <c r="D42" s="167" t="s">
        <v>1215</v>
      </c>
      <c r="E42" s="167" t="s">
        <v>1216</v>
      </c>
      <c r="F42" s="7"/>
    </row>
    <row r="43" spans="1:6" ht="15" thickBot="1">
      <c r="A43" s="169"/>
      <c r="B43" s="8"/>
      <c r="C43" s="6"/>
      <c r="D43" s="6"/>
      <c r="E43" s="6"/>
      <c r="F43" s="7"/>
    </row>
    <row r="44" spans="1:6" ht="15" thickBot="1">
      <c r="A44" s="169"/>
      <c r="B44" s="163" t="s">
        <v>157</v>
      </c>
      <c r="C44" s="12"/>
      <c r="D44" s="12"/>
      <c r="E44" s="12"/>
      <c r="F44" s="13"/>
    </row>
    <row r="45" spans="1:7" ht="15">
      <c r="A45" s="169"/>
      <c r="B45" s="14"/>
      <c r="C45" s="15"/>
      <c r="D45" s="15"/>
      <c r="E45" s="15"/>
      <c r="F45" s="15"/>
      <c r="G45" s="15"/>
    </row>
    <row r="46" spans="1:7" ht="15">
      <c r="A46" s="170" t="s">
        <v>288</v>
      </c>
      <c r="B46" s="278" t="s">
        <v>299</v>
      </c>
      <c r="C46" s="278"/>
      <c r="D46" s="278"/>
      <c r="E46" s="278"/>
      <c r="F46" s="278"/>
      <c r="G46" s="1"/>
    </row>
    <row r="47" spans="1:7" ht="15">
      <c r="A47" s="169"/>
      <c r="B47" s="9"/>
      <c r="C47" s="2"/>
      <c r="D47" s="2"/>
      <c r="E47" s="2"/>
      <c r="F47" s="2"/>
      <c r="G47" s="2"/>
    </row>
    <row r="48" spans="1:7" ht="41.25" customHeight="1">
      <c r="A48" s="170" t="s">
        <v>289</v>
      </c>
      <c r="B48" s="278" t="s">
        <v>352</v>
      </c>
      <c r="C48" s="278"/>
      <c r="D48" s="278"/>
      <c r="E48" s="278"/>
      <c r="F48" s="278"/>
      <c r="G48" s="2"/>
    </row>
    <row r="49" spans="1:7" ht="15" thickBot="1">
      <c r="A49" s="169"/>
      <c r="B49" s="9"/>
      <c r="C49" s="2"/>
      <c r="D49" s="2"/>
      <c r="E49" s="2"/>
      <c r="F49" s="2"/>
      <c r="G49" s="2"/>
    </row>
    <row r="50" spans="1:7" ht="17.25" customHeight="1">
      <c r="A50" s="170"/>
      <c r="B50" s="186" t="s">
        <v>1432</v>
      </c>
      <c r="C50" s="187"/>
      <c r="D50" s="187"/>
      <c r="E50" s="187"/>
      <c r="F50" s="188"/>
      <c r="G50" s="2"/>
    </row>
    <row r="51" spans="1:7" ht="15" thickBot="1">
      <c r="A51" s="169"/>
      <c r="B51" s="189" t="s">
        <v>1433</v>
      </c>
      <c r="C51" s="190"/>
      <c r="D51" s="190"/>
      <c r="E51" s="190"/>
      <c r="F51" s="191"/>
      <c r="G51" s="2"/>
    </row>
    <row r="52" spans="1:7" ht="15">
      <c r="A52" s="169"/>
      <c r="B52" s="9"/>
      <c r="C52" s="2"/>
      <c r="D52" s="2"/>
      <c r="E52" s="2"/>
      <c r="F52" s="2"/>
      <c r="G52" s="2"/>
    </row>
    <row r="53" spans="1:7" ht="15">
      <c r="A53" s="170" t="s">
        <v>290</v>
      </c>
      <c r="B53" s="278" t="s">
        <v>300</v>
      </c>
      <c r="C53" s="278"/>
      <c r="D53" s="278"/>
      <c r="E53" s="278"/>
      <c r="F53" s="278"/>
      <c r="G53" s="2"/>
    </row>
    <row r="54" spans="1:7" ht="15">
      <c r="A54" s="169"/>
      <c r="B54" s="9"/>
      <c r="C54" s="2"/>
      <c r="D54" s="2"/>
      <c r="E54" s="2"/>
      <c r="F54" s="2"/>
      <c r="G54" s="2"/>
    </row>
    <row r="55" spans="1:7" ht="21.75" customHeight="1">
      <c r="A55" s="170" t="s">
        <v>291</v>
      </c>
      <c r="B55" s="278" t="s">
        <v>336</v>
      </c>
      <c r="C55" s="278"/>
      <c r="D55" s="278"/>
      <c r="E55" s="278"/>
      <c r="F55" s="278"/>
      <c r="G55" s="2"/>
    </row>
    <row r="56" spans="1:7" ht="15">
      <c r="A56" s="169"/>
      <c r="B56" s="9"/>
      <c r="C56" s="2"/>
      <c r="D56" s="2"/>
      <c r="E56" s="2"/>
      <c r="F56" s="2"/>
      <c r="G56" s="2"/>
    </row>
    <row r="57" spans="1:7" ht="32.25" customHeight="1">
      <c r="A57" s="170" t="s">
        <v>292</v>
      </c>
      <c r="B57" s="278" t="s">
        <v>281</v>
      </c>
      <c r="C57" s="278"/>
      <c r="D57" s="278"/>
      <c r="E57" s="278"/>
      <c r="F57" s="278"/>
      <c r="G57" s="2"/>
    </row>
    <row r="58" spans="1:7" ht="15">
      <c r="A58" s="169"/>
      <c r="B58" s="9"/>
      <c r="C58" s="2"/>
      <c r="D58" s="2"/>
      <c r="E58" s="2"/>
      <c r="F58" s="2"/>
      <c r="G58" s="2"/>
    </row>
    <row r="59" spans="1:7" ht="15">
      <c r="A59" s="170" t="s">
        <v>293</v>
      </c>
      <c r="B59" s="278" t="s">
        <v>282</v>
      </c>
      <c r="C59" s="278"/>
      <c r="D59" s="278"/>
      <c r="E59" s="278"/>
      <c r="F59" s="278"/>
      <c r="G59" s="2"/>
    </row>
    <row r="60" spans="1:7" ht="15">
      <c r="A60" s="169"/>
      <c r="B60" s="9"/>
      <c r="C60" s="2"/>
      <c r="D60" s="2"/>
      <c r="E60" s="2"/>
      <c r="F60" s="2"/>
      <c r="G60" s="2"/>
    </row>
    <row r="61" spans="1:7" ht="29.25" customHeight="1">
      <c r="A61" s="170" t="s">
        <v>294</v>
      </c>
      <c r="B61" s="278" t="s">
        <v>301</v>
      </c>
      <c r="C61" s="278"/>
      <c r="D61" s="278"/>
      <c r="E61" s="278"/>
      <c r="F61" s="278"/>
      <c r="G61" s="2"/>
    </row>
    <row r="62" spans="1:7" ht="15">
      <c r="A62" s="172"/>
      <c r="B62" s="9"/>
      <c r="C62" s="2"/>
      <c r="D62" s="2"/>
      <c r="E62" s="2"/>
      <c r="F62" s="2"/>
      <c r="G62" s="2"/>
    </row>
    <row r="63" spans="1:2" ht="33" customHeight="1">
      <c r="A63" s="4"/>
      <c r="B63" s="4"/>
    </row>
    <row r="65" ht="15">
      <c r="A65" s="172"/>
    </row>
    <row r="66" spans="1:2" ht="15">
      <c r="A66" s="172"/>
      <c r="B66" s="4"/>
    </row>
    <row r="67" ht="12.75">
      <c r="B67" s="4"/>
    </row>
    <row r="68" ht="12.75">
      <c r="B68" s="4"/>
    </row>
    <row r="69" ht="12.75">
      <c r="B69" s="4"/>
    </row>
    <row r="70" ht="15">
      <c r="B70" s="9"/>
    </row>
  </sheetData>
  <sheetProtection password="CB71" sheet="1"/>
  <mergeCells count="17">
    <mergeCell ref="B46:F46"/>
    <mergeCell ref="B9:F9"/>
    <mergeCell ref="B10:F10"/>
    <mergeCell ref="B11:F11"/>
    <mergeCell ref="B22:F22"/>
    <mergeCell ref="B23:F23"/>
    <mergeCell ref="B13:F13"/>
    <mergeCell ref="B61:F61"/>
    <mergeCell ref="B57:F57"/>
    <mergeCell ref="B59:F59"/>
    <mergeCell ref="B55:F55"/>
    <mergeCell ref="B53:F53"/>
    <mergeCell ref="B24:F24"/>
    <mergeCell ref="B28:F28"/>
    <mergeCell ref="B30:F30"/>
    <mergeCell ref="B48:F48"/>
    <mergeCell ref="B34:F34"/>
  </mergeCells>
  <hyperlinks>
    <hyperlink ref="E5" r:id="rId1" display="wga.team@hmtreasury.gsi.gov.uk"/>
  </hyperlinks>
  <printOptions/>
  <pageMargins left="0.3937007874015748" right="0.35433070866141736" top="0.8267716535433072" bottom="0.984251968503937" header="0.5118110236220472" footer="0.5118110236220472"/>
  <pageSetup fitToHeight="1" fitToWidth="1" horizontalDpi="600" verticalDpi="600" orientation="portrait" paperSize="9" scale="54" r:id="rId2"/>
  <ignoredErrors>
    <ignoredError sqref="A9:A13 A22:A24 A43:A61 A28:A41" numberStoredAsText="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B1:U208"/>
  <sheetViews>
    <sheetView tabSelected="1" zoomScale="80" zoomScaleNormal="80" zoomScalePageLayoutView="0" workbookViewId="0" topLeftCell="A1">
      <selection activeCell="E22" sqref="E22"/>
    </sheetView>
  </sheetViews>
  <sheetFormatPr defaultColWidth="9.140625" defaultRowHeight="12.75"/>
  <cols>
    <col min="1" max="1" width="2.28125" style="153" customWidth="1"/>
    <col min="2" max="2" width="14.57421875" style="153" customWidth="1"/>
    <col min="3" max="3" width="21.00390625" style="153" customWidth="1"/>
    <col min="4" max="5" width="64.28125" style="153" customWidth="1"/>
    <col min="6" max="6" width="19.8515625" style="153" customWidth="1"/>
    <col min="7" max="7" width="4.00390625" style="153" customWidth="1"/>
    <col min="8" max="8" width="3.57421875" style="153" customWidth="1"/>
    <col min="9" max="9" width="14.57421875" style="153" customWidth="1"/>
    <col min="10" max="10" width="17.00390625" style="153" customWidth="1"/>
    <col min="11" max="12" width="64.28125" style="153" customWidth="1"/>
    <col min="13" max="13" width="19.8515625" style="153" customWidth="1"/>
    <col min="14" max="19" width="9.00390625" style="153" customWidth="1"/>
    <col min="20" max="20" width="16.00390625" style="153" bestFit="1" customWidth="1"/>
    <col min="21" max="16384" width="9.00390625" style="153" customWidth="1"/>
  </cols>
  <sheetData>
    <row r="1" spans="2:20" s="18" customFormat="1" ht="31.5" customHeight="1">
      <c r="B1" s="174" t="s">
        <v>302</v>
      </c>
      <c r="C1" s="19"/>
      <c r="D1" s="20"/>
      <c r="E1" s="20"/>
      <c r="F1" s="21"/>
      <c r="I1" s="22"/>
      <c r="J1" s="23"/>
      <c r="M1" s="24"/>
      <c r="T1" s="25"/>
    </row>
    <row r="2" spans="2:20" s="10" customFormat="1" ht="15">
      <c r="B2" s="26"/>
      <c r="C2" s="27"/>
      <c r="J2" s="28"/>
      <c r="M2" s="29"/>
      <c r="T2" s="30"/>
    </row>
    <row r="3" spans="3:20" s="10" customFormat="1" ht="15">
      <c r="C3" s="31"/>
      <c r="D3" s="31"/>
      <c r="E3" s="31"/>
      <c r="F3" s="26"/>
      <c r="M3" s="29"/>
      <c r="T3" s="30"/>
    </row>
    <row r="4" spans="2:20" s="10" customFormat="1" ht="15">
      <c r="B4" s="32" t="s">
        <v>303</v>
      </c>
      <c r="C4" s="33"/>
      <c r="D4" s="34"/>
      <c r="E4" s="39"/>
      <c r="F4" s="26"/>
      <c r="M4" s="29"/>
      <c r="T4" s="30"/>
    </row>
    <row r="5" spans="2:20" s="10" customFormat="1" ht="15">
      <c r="B5" s="35" t="s">
        <v>304</v>
      </c>
      <c r="C5" s="36"/>
      <c r="D5" s="37"/>
      <c r="E5" s="39"/>
      <c r="F5" s="26"/>
      <c r="I5" s="31"/>
      <c r="J5" s="38"/>
      <c r="K5" s="31"/>
      <c r="L5" s="31"/>
      <c r="M5" s="29"/>
      <c r="T5" s="30"/>
    </row>
    <row r="6" spans="2:20" s="10" customFormat="1" ht="15">
      <c r="B6" s="16"/>
      <c r="C6" s="39"/>
      <c r="D6" s="39"/>
      <c r="E6" s="39"/>
      <c r="F6" s="26"/>
      <c r="I6" s="31"/>
      <c r="J6" s="38"/>
      <c r="K6" s="31"/>
      <c r="L6" s="31"/>
      <c r="M6" s="29"/>
      <c r="T6" s="30"/>
    </row>
    <row r="7" spans="2:20" s="10" customFormat="1" ht="15">
      <c r="B7" s="27"/>
      <c r="C7" s="31"/>
      <c r="D7" s="31"/>
      <c r="E7" s="31"/>
      <c r="F7" s="26"/>
      <c r="I7" s="31"/>
      <c r="J7" s="38"/>
      <c r="K7" s="31"/>
      <c r="L7" s="31"/>
      <c r="M7" s="29"/>
      <c r="T7" s="30"/>
    </row>
    <row r="8" spans="2:20" s="27" customFormat="1" ht="15" thickBot="1">
      <c r="B8" s="40" t="s">
        <v>305</v>
      </c>
      <c r="C8" s="41"/>
      <c r="D8" s="41"/>
      <c r="E8" s="41"/>
      <c r="F8" s="41"/>
      <c r="H8" s="40" t="s">
        <v>306</v>
      </c>
      <c r="I8" s="41"/>
      <c r="J8" s="42"/>
      <c r="K8" s="41"/>
      <c r="L8" s="41"/>
      <c r="M8" s="43"/>
      <c r="T8" s="44"/>
    </row>
    <row r="9" spans="2:20" s="10" customFormat="1" ht="15" thickBot="1">
      <c r="B9" s="305" t="s">
        <v>315</v>
      </c>
      <c r="C9" s="306"/>
      <c r="D9" s="52"/>
      <c r="E9" s="144"/>
      <c r="F9" s="16"/>
      <c r="H9" s="305" t="s">
        <v>161</v>
      </c>
      <c r="I9" s="306"/>
      <c r="J9" s="306"/>
      <c r="K9" s="47"/>
      <c r="L9" s="144"/>
      <c r="M9" s="29"/>
      <c r="T9" s="30"/>
    </row>
    <row r="10" spans="2:20" s="10" customFormat="1" ht="15" thickBot="1">
      <c r="B10" s="305" t="s">
        <v>316</v>
      </c>
      <c r="C10" s="306"/>
      <c r="D10" s="248" t="str">
        <f>IF(D9="","Enter the Provider's name above",VLOOKUP(D9,Organisation!A:B,2,FALSE))</f>
        <v>Enter the Provider's name above</v>
      </c>
      <c r="E10" s="176">
        <f>IF(ISERROR(D10),"Please check the name on the Organisation sheet","")</f>
      </c>
      <c r="F10" s="16"/>
      <c r="H10" s="305" t="s">
        <v>316</v>
      </c>
      <c r="I10" s="306"/>
      <c r="J10" s="306"/>
      <c r="K10" s="175" t="str">
        <f>IF(K9="","Enter the Purchaser's name above",VLOOKUP(K9,Organisation!A:B,2,FALSE))</f>
        <v>Enter the Purchaser's name above</v>
      </c>
      <c r="L10" s="176">
        <f>IF(ISERROR(K10),"Please check the name on the Organisation sheet","")</f>
      </c>
      <c r="M10" s="29"/>
      <c r="T10" s="30"/>
    </row>
    <row r="11" spans="2:20" s="10" customFormat="1" ht="15" thickBot="1">
      <c r="B11" s="45" t="s">
        <v>266</v>
      </c>
      <c r="C11" s="46"/>
      <c r="D11" s="47" t="s">
        <v>317</v>
      </c>
      <c r="E11" s="49"/>
      <c r="F11" s="16"/>
      <c r="H11" s="45" t="s">
        <v>266</v>
      </c>
      <c r="I11" s="46"/>
      <c r="J11" s="46"/>
      <c r="K11" s="47" t="s">
        <v>317</v>
      </c>
      <c r="L11" s="49"/>
      <c r="M11" s="29"/>
      <c r="T11" s="30"/>
    </row>
    <row r="12" spans="10:20" s="10" customFormat="1" ht="15" thickBot="1">
      <c r="J12" s="28"/>
      <c r="M12" s="29"/>
      <c r="T12" s="30"/>
    </row>
    <row r="13" spans="2:20" s="10" customFormat="1" ht="15" thickBot="1">
      <c r="B13" s="305" t="s">
        <v>68</v>
      </c>
      <c r="C13" s="306"/>
      <c r="D13" s="50"/>
      <c r="E13" s="16"/>
      <c r="J13" s="28"/>
      <c r="M13" s="29"/>
      <c r="T13" s="30"/>
    </row>
    <row r="14" spans="2:20" s="10" customFormat="1" ht="15">
      <c r="B14" s="48"/>
      <c r="C14" s="48"/>
      <c r="D14" s="16"/>
      <c r="E14" s="16"/>
      <c r="J14" s="28"/>
      <c r="M14" s="29"/>
      <c r="T14" s="30"/>
    </row>
    <row r="15" spans="10:20" s="10" customFormat="1" ht="15" thickBot="1">
      <c r="J15" s="28"/>
      <c r="M15" s="29"/>
      <c r="T15" s="30"/>
    </row>
    <row r="16" spans="2:20" s="10" customFormat="1" ht="15">
      <c r="B16" s="299" t="s">
        <v>307</v>
      </c>
      <c r="C16" s="300"/>
      <c r="D16" s="51"/>
      <c r="E16" s="52">
        <v>5000</v>
      </c>
      <c r="F16" s="53" t="s">
        <v>308</v>
      </c>
      <c r="J16" s="28"/>
      <c r="M16" s="29"/>
      <c r="T16" s="30"/>
    </row>
    <row r="17" spans="2:20" s="18" customFormat="1" ht="19.5" customHeight="1" thickBot="1">
      <c r="B17" s="54" t="s">
        <v>309</v>
      </c>
      <c r="C17" s="55"/>
      <c r="D17" s="55"/>
      <c r="E17" s="56">
        <v>200</v>
      </c>
      <c r="F17" s="10" t="s">
        <v>310</v>
      </c>
      <c r="J17" s="23"/>
      <c r="M17" s="24"/>
      <c r="T17" s="25"/>
    </row>
    <row r="18" spans="10:20" s="18" customFormat="1" ht="19.5" customHeight="1" thickBot="1">
      <c r="J18" s="23"/>
      <c r="M18" s="24"/>
      <c r="T18" s="25"/>
    </row>
    <row r="19" spans="2:20" s="18" customFormat="1" ht="19.5" customHeight="1">
      <c r="B19" s="301" t="s">
        <v>311</v>
      </c>
      <c r="C19" s="302"/>
      <c r="D19" s="303"/>
      <c r="E19" s="196"/>
      <c r="F19" s="49"/>
      <c r="G19" s="49"/>
      <c r="H19" s="49"/>
      <c r="I19" s="134"/>
      <c r="M19" s="24"/>
      <c r="T19" s="25"/>
    </row>
    <row r="20" spans="2:20" s="18" customFormat="1" ht="19.5" customHeight="1">
      <c r="B20" s="294" t="s">
        <v>312</v>
      </c>
      <c r="C20" s="295"/>
      <c r="D20" s="304"/>
      <c r="E20" s="145" t="str">
        <f>IF(E19="","I'm waiting for your SCOA…",VLOOKUP(E19,'MRs for Data tab'!D:E,2,FALSE))</f>
        <v>I'm waiting for your SCOA…</v>
      </c>
      <c r="F20" s="49"/>
      <c r="G20" s="49"/>
      <c r="H20" s="49"/>
      <c r="I20" s="134"/>
      <c r="M20" s="24"/>
      <c r="T20" s="25"/>
    </row>
    <row r="21" spans="2:20" s="18" customFormat="1" ht="19.5" customHeight="1">
      <c r="B21" s="294" t="s">
        <v>313</v>
      </c>
      <c r="C21" s="295"/>
      <c r="D21" s="295"/>
      <c r="E21" s="145" t="str">
        <f>IF(E19="","I'm waiting for your SCOA…",VLOOKUP(E19,'MRs for Data tab'!D46:G409,3,FALSE))</f>
        <v>I'm waiting for your SCOA…</v>
      </c>
      <c r="F21" s="49"/>
      <c r="G21" s="49"/>
      <c r="H21" s="49"/>
      <c r="I21" s="134"/>
      <c r="M21" s="24"/>
      <c r="T21" s="25"/>
    </row>
    <row r="22" spans="2:20" s="18" customFormat="1" ht="19.5" customHeight="1" thickBot="1">
      <c r="B22" s="296" t="s">
        <v>314</v>
      </c>
      <c r="C22" s="297"/>
      <c r="D22" s="298"/>
      <c r="E22" s="146" t="str">
        <f>IF(E19="","I'm waiting for your SCOA…",VLOOKUP(E21,'MRs for Data tab'!B19:C39,2,FALSE))</f>
        <v>I'm waiting for your SCOA…</v>
      </c>
      <c r="F22" s="49"/>
      <c r="G22" s="49"/>
      <c r="H22" s="49"/>
      <c r="I22" s="134"/>
      <c r="M22" s="24"/>
      <c r="T22" s="25"/>
    </row>
    <row r="23" spans="2:20" s="18" customFormat="1" ht="19.5" customHeight="1">
      <c r="B23" s="293" t="s">
        <v>197</v>
      </c>
      <c r="C23" s="293"/>
      <c r="D23" s="293"/>
      <c r="I23" s="293" t="s">
        <v>160</v>
      </c>
      <c r="J23" s="293"/>
      <c r="K23" s="293"/>
      <c r="M23" s="24"/>
      <c r="T23" s="25"/>
    </row>
    <row r="24" spans="2:20" s="18" customFormat="1" ht="22.5" customHeight="1" thickBot="1">
      <c r="B24" s="48" t="s">
        <v>196</v>
      </c>
      <c r="C24" s="48"/>
      <c r="D24" s="48"/>
      <c r="E24" s="179"/>
      <c r="I24" s="48" t="s">
        <v>198</v>
      </c>
      <c r="J24" s="48"/>
      <c r="K24" s="48"/>
      <c r="M24" s="24"/>
      <c r="T24" s="25"/>
    </row>
    <row r="25" spans="2:20" s="18" customFormat="1" ht="27.75" thickBot="1">
      <c r="B25" s="58" t="s">
        <v>181</v>
      </c>
      <c r="C25" s="58" t="s">
        <v>253</v>
      </c>
      <c r="D25" s="59" t="s">
        <v>254</v>
      </c>
      <c r="E25" s="59" t="s">
        <v>267</v>
      </c>
      <c r="F25" s="58" t="s">
        <v>255</v>
      </c>
      <c r="G25" s="60"/>
      <c r="H25" s="61"/>
      <c r="I25" s="57" t="s">
        <v>181</v>
      </c>
      <c r="J25" s="58" t="s">
        <v>253</v>
      </c>
      <c r="K25" s="59" t="s">
        <v>254</v>
      </c>
      <c r="L25" s="147" t="s">
        <v>267</v>
      </c>
      <c r="M25" s="58" t="s">
        <v>255</v>
      </c>
      <c r="T25" s="25"/>
    </row>
    <row r="26" spans="2:20" s="18" customFormat="1" ht="13.5" customHeight="1" thickBot="1">
      <c r="B26" s="62" t="s">
        <v>1199</v>
      </c>
      <c r="C26" s="63"/>
      <c r="D26" s="140"/>
      <c r="E26" s="64" t="s">
        <v>268</v>
      </c>
      <c r="F26" s="65"/>
      <c r="H26" s="66"/>
      <c r="I26" s="67" t="str">
        <f>B26</f>
        <v>MR10</v>
      </c>
      <c r="J26" s="68"/>
      <c r="K26" s="148">
        <f>D26</f>
        <v>0</v>
      </c>
      <c r="L26" s="64" t="s">
        <v>268</v>
      </c>
      <c r="M26" s="69"/>
      <c r="O26" s="70" t="str">
        <f>IF(M47="Disagree - Reconciliation Required","Provide reconciliation","No reconciliation required")</f>
        <v>No reconciliation required</v>
      </c>
      <c r="P26" s="71"/>
      <c r="Q26" s="71"/>
      <c r="R26" s="71"/>
      <c r="S26" s="71"/>
      <c r="T26" s="72"/>
    </row>
    <row r="27" spans="2:20" s="18" customFormat="1" ht="13.5" customHeight="1" thickBot="1">
      <c r="B27" s="68"/>
      <c r="C27" s="76"/>
      <c r="D27" s="74">
        <f>IF(C27="","",(VLOOKUP(C27,'MRs for Data tab'!D:E,2,FALSE)))</f>
      </c>
      <c r="E27" s="249"/>
      <c r="F27" s="103"/>
      <c r="H27" s="66"/>
      <c r="I27" s="68"/>
      <c r="J27" s="76"/>
      <c r="K27" s="136">
        <f>IF(J27="","",VLOOKUP(J27,'MRs for Data tab'!D:E,2,FALSE))</f>
      </c>
      <c r="L27" s="137"/>
      <c r="M27" s="75"/>
      <c r="O27" s="77" t="str">
        <f>IF(M47="Disagree - Reconciliation Required","Material Difference:","No material difference")</f>
        <v>No material difference</v>
      </c>
      <c r="P27" s="64"/>
      <c r="Q27" s="64"/>
      <c r="R27" s="64"/>
      <c r="S27" s="64"/>
      <c r="T27" s="78">
        <f>IF(M47="Disagree - Reconciliation Required",ABS(F43+M43),"")</f>
      </c>
    </row>
    <row r="28" spans="2:20" s="18" customFormat="1" ht="13.5" customHeight="1">
      <c r="B28" s="68"/>
      <c r="C28" s="73"/>
      <c r="D28" s="79">
        <f>IF(C28="","",(VLOOKUP(C28,'MRs for Data tab'!D:E,2,FALSE)))</f>
      </c>
      <c r="E28" s="138"/>
      <c r="F28" s="104"/>
      <c r="H28" s="66"/>
      <c r="I28" s="68"/>
      <c r="J28" s="73"/>
      <c r="K28" s="136">
        <f>IF(J28="","",VLOOKUP(J28,'MRs for Data tab'!D:E,2,FALSE))</f>
      </c>
      <c r="L28" s="138"/>
      <c r="M28" s="80"/>
      <c r="O28" s="81"/>
      <c r="P28" s="82"/>
      <c r="Q28" s="82"/>
      <c r="R28" s="82"/>
      <c r="S28" s="82"/>
      <c r="T28" s="83"/>
    </row>
    <row r="29" spans="2:20" s="18" customFormat="1" ht="13.5" customHeight="1">
      <c r="B29" s="68"/>
      <c r="C29" s="73"/>
      <c r="D29" s="79">
        <f>IF(C29="","",(VLOOKUP(C29,'MRs for Data tab'!D:E,2,FALSE)))</f>
      </c>
      <c r="E29" s="138"/>
      <c r="F29" s="104"/>
      <c r="H29" s="66"/>
      <c r="I29" s="68"/>
      <c r="J29" s="73"/>
      <c r="K29" s="136">
        <f>IF(J29="","",VLOOKUP(J29,'MRs for Data tab'!D:E,2,FALSE))</f>
      </c>
      <c r="L29" s="138"/>
      <c r="M29" s="80"/>
      <c r="O29" s="84"/>
      <c r="P29" s="85"/>
      <c r="Q29" s="85"/>
      <c r="R29" s="85"/>
      <c r="S29" s="85"/>
      <c r="T29" s="86"/>
    </row>
    <row r="30" spans="2:20" s="18" customFormat="1" ht="13.5" customHeight="1">
      <c r="B30" s="68"/>
      <c r="C30" s="73"/>
      <c r="D30" s="79">
        <f>IF(C30="","",(VLOOKUP(C30,'MRs for Data tab'!D:E,2,FALSE)))</f>
      </c>
      <c r="E30" s="138"/>
      <c r="F30" s="104"/>
      <c r="H30" s="66"/>
      <c r="I30" s="68"/>
      <c r="J30" s="73"/>
      <c r="K30" s="136">
        <f>IF(J30="","",VLOOKUP(J30,'MRs for Data tab'!D:E,2,FALSE))</f>
      </c>
      <c r="L30" s="138"/>
      <c r="M30" s="80"/>
      <c r="O30" s="84"/>
      <c r="P30" s="85"/>
      <c r="Q30" s="85"/>
      <c r="R30" s="85"/>
      <c r="S30" s="85"/>
      <c r="T30" s="86"/>
    </row>
    <row r="31" spans="2:20" s="18" customFormat="1" ht="13.5" customHeight="1">
      <c r="B31" s="68"/>
      <c r="C31" s="73"/>
      <c r="D31" s="79">
        <f>IF(C31="","",(VLOOKUP(C31,'MRs for Data tab'!D:E,2,FALSE)))</f>
      </c>
      <c r="E31" s="138"/>
      <c r="F31" s="104"/>
      <c r="H31" s="66"/>
      <c r="I31" s="68"/>
      <c r="J31" s="73"/>
      <c r="K31" s="136">
        <f>IF(J31="","",VLOOKUP(J31,'MRs for Data tab'!D:E,2,FALSE))</f>
      </c>
      <c r="L31" s="138"/>
      <c r="M31" s="80"/>
      <c r="O31" s="84"/>
      <c r="P31" s="85"/>
      <c r="Q31" s="85"/>
      <c r="R31" s="85"/>
      <c r="S31" s="85"/>
      <c r="T31" s="86"/>
    </row>
    <row r="32" spans="2:20" s="18" customFormat="1" ht="13.5" customHeight="1">
      <c r="B32" s="68"/>
      <c r="C32" s="73"/>
      <c r="D32" s="79">
        <f>IF(C32="","",(VLOOKUP(C32,'MRs for Data tab'!D:E,2,FALSE)))</f>
      </c>
      <c r="E32" s="138"/>
      <c r="F32" s="104"/>
      <c r="H32" s="66"/>
      <c r="I32" s="68"/>
      <c r="J32" s="73"/>
      <c r="K32" s="136">
        <f>IF(J32="","",VLOOKUP(J32,'MRs for Data tab'!D:E,2,FALSE))</f>
      </c>
      <c r="L32" s="138"/>
      <c r="M32" s="80"/>
      <c r="O32" s="84"/>
      <c r="P32" s="85"/>
      <c r="Q32" s="85"/>
      <c r="R32" s="85"/>
      <c r="S32" s="85"/>
      <c r="T32" s="86"/>
    </row>
    <row r="33" spans="2:20" s="18" customFormat="1" ht="13.5" customHeight="1">
      <c r="B33" s="68"/>
      <c r="C33" s="73"/>
      <c r="D33" s="79">
        <f>IF(C33="","",(VLOOKUP(C33,'MRs for Data tab'!D:E,2,FALSE)))</f>
      </c>
      <c r="E33" s="138"/>
      <c r="F33" s="104"/>
      <c r="H33" s="66"/>
      <c r="I33" s="68"/>
      <c r="J33" s="73"/>
      <c r="K33" s="136">
        <f>IF(J33="","",VLOOKUP(J33,'MRs for Data tab'!D:E,2,FALSE))</f>
      </c>
      <c r="L33" s="138"/>
      <c r="M33" s="80"/>
      <c r="O33" s="84"/>
      <c r="P33" s="85"/>
      <c r="Q33" s="85"/>
      <c r="R33" s="85"/>
      <c r="S33" s="85"/>
      <c r="T33" s="86"/>
    </row>
    <row r="34" spans="2:20" s="18" customFormat="1" ht="13.5" customHeight="1">
      <c r="B34" s="68"/>
      <c r="C34" s="73"/>
      <c r="D34" s="79">
        <f>IF(C34="","",(VLOOKUP(C34,'MRs for Data tab'!D:E,2,FALSE)))</f>
      </c>
      <c r="E34" s="138"/>
      <c r="F34" s="105"/>
      <c r="G34" s="88"/>
      <c r="H34" s="66"/>
      <c r="I34" s="68"/>
      <c r="J34" s="73"/>
      <c r="K34" s="136">
        <f>IF(J34="","",VLOOKUP(J34,'MRs for Data tab'!D:E,2,FALSE))</f>
      </c>
      <c r="L34" s="138"/>
      <c r="M34" s="87"/>
      <c r="O34" s="84"/>
      <c r="P34" s="85"/>
      <c r="Q34" s="85"/>
      <c r="R34" s="85"/>
      <c r="S34" s="85"/>
      <c r="T34" s="86"/>
    </row>
    <row r="35" spans="2:20" s="18" customFormat="1" ht="13.5" customHeight="1">
      <c r="B35" s="68"/>
      <c r="C35" s="73"/>
      <c r="D35" s="79">
        <f>IF(C35="","",(VLOOKUP(C35,'MRs for Data tab'!D:E,2,FALSE)))</f>
      </c>
      <c r="E35" s="138"/>
      <c r="F35" s="105"/>
      <c r="G35" s="88"/>
      <c r="H35" s="66"/>
      <c r="I35" s="68"/>
      <c r="J35" s="73"/>
      <c r="K35" s="136">
        <f>IF(J35="","",VLOOKUP(J35,'MRs for Data tab'!D:E,2,FALSE))</f>
      </c>
      <c r="L35" s="138"/>
      <c r="M35" s="87"/>
      <c r="O35" s="84"/>
      <c r="P35" s="85"/>
      <c r="Q35" s="85"/>
      <c r="R35" s="85"/>
      <c r="S35" s="85"/>
      <c r="T35" s="86"/>
    </row>
    <row r="36" spans="2:20" s="18" customFormat="1" ht="13.5" customHeight="1">
      <c r="B36" s="68"/>
      <c r="C36" s="73"/>
      <c r="D36" s="79">
        <f>IF(C36="","",(VLOOKUP(C36,'MRs for Data tab'!D:E,2,FALSE)))</f>
      </c>
      <c r="E36" s="138"/>
      <c r="F36" s="105"/>
      <c r="G36" s="88"/>
      <c r="H36" s="66"/>
      <c r="I36" s="68"/>
      <c r="J36" s="73"/>
      <c r="K36" s="136">
        <f>IF(J36="","",VLOOKUP(J36,'MRs for Data tab'!D:E,2,FALSE))</f>
      </c>
      <c r="L36" s="138"/>
      <c r="M36" s="87"/>
      <c r="O36" s="84"/>
      <c r="P36" s="85"/>
      <c r="Q36" s="85"/>
      <c r="R36" s="85"/>
      <c r="S36" s="85"/>
      <c r="T36" s="86"/>
    </row>
    <row r="37" spans="2:20" s="18" customFormat="1" ht="13.5" customHeight="1">
      <c r="B37" s="68"/>
      <c r="C37" s="73"/>
      <c r="D37" s="79">
        <f>IF(C37="","",(VLOOKUP(C37,'MRs for Data tab'!D:E,2,FALSE)))</f>
      </c>
      <c r="E37" s="138"/>
      <c r="F37" s="105"/>
      <c r="G37" s="88"/>
      <c r="H37" s="66"/>
      <c r="I37" s="68"/>
      <c r="J37" s="73"/>
      <c r="K37" s="136">
        <f>IF(J37="","",VLOOKUP(J37,'MRs for Data tab'!D:E,2,FALSE))</f>
      </c>
      <c r="L37" s="138"/>
      <c r="M37" s="87"/>
      <c r="O37" s="84"/>
      <c r="P37" s="85"/>
      <c r="Q37" s="85"/>
      <c r="R37" s="85"/>
      <c r="S37" s="85"/>
      <c r="T37" s="86"/>
    </row>
    <row r="38" spans="2:20" s="18" customFormat="1" ht="13.5" customHeight="1">
      <c r="B38" s="68"/>
      <c r="C38" s="73"/>
      <c r="D38" s="79">
        <f>IF(C38="","",(VLOOKUP(C38,'MRs for Data tab'!D:E,2,FALSE)))</f>
      </c>
      <c r="E38" s="138"/>
      <c r="F38" s="105"/>
      <c r="G38" s="88"/>
      <c r="H38" s="66"/>
      <c r="I38" s="68"/>
      <c r="J38" s="73"/>
      <c r="K38" s="136">
        <f>IF(J38="","",VLOOKUP(J38,'MRs for Data tab'!D:E,2,FALSE))</f>
      </c>
      <c r="L38" s="138"/>
      <c r="M38" s="87"/>
      <c r="O38" s="84"/>
      <c r="P38" s="85"/>
      <c r="Q38" s="85"/>
      <c r="R38" s="85"/>
      <c r="S38" s="85"/>
      <c r="T38" s="86"/>
    </row>
    <row r="39" spans="2:20" s="18" customFormat="1" ht="13.5" customHeight="1">
      <c r="B39" s="68"/>
      <c r="C39" s="73"/>
      <c r="D39" s="79">
        <f>IF(C39="","",(VLOOKUP(C39,'MRs for Data tab'!D:E,2,FALSE)))</f>
      </c>
      <c r="E39" s="138"/>
      <c r="F39" s="105"/>
      <c r="G39" s="88"/>
      <c r="H39" s="66"/>
      <c r="I39" s="68"/>
      <c r="J39" s="73"/>
      <c r="K39" s="136">
        <f>IF(J39="","",VLOOKUP(J39,'MRs for Data tab'!D:E,2,FALSE))</f>
      </c>
      <c r="L39" s="138"/>
      <c r="M39" s="87"/>
      <c r="O39" s="84"/>
      <c r="P39" s="85"/>
      <c r="Q39" s="85"/>
      <c r="R39" s="85"/>
      <c r="S39" s="85"/>
      <c r="T39" s="86"/>
    </row>
    <row r="40" spans="2:20" s="18" customFormat="1" ht="13.5" customHeight="1">
      <c r="B40" s="68"/>
      <c r="C40" s="73"/>
      <c r="D40" s="79">
        <f>IF(C40="","",(VLOOKUP(C40,'MRs for Data tab'!D:E,2,FALSE)))</f>
      </c>
      <c r="E40" s="138"/>
      <c r="F40" s="105"/>
      <c r="G40" s="88"/>
      <c r="H40" s="66"/>
      <c r="I40" s="68"/>
      <c r="J40" s="73"/>
      <c r="K40" s="136">
        <f>IF(J40="","",VLOOKUP(J40,'MRs for Data tab'!D:E,2,FALSE))</f>
      </c>
      <c r="L40" s="138"/>
      <c r="M40" s="87"/>
      <c r="O40" s="84"/>
      <c r="P40" s="85"/>
      <c r="Q40" s="85"/>
      <c r="R40" s="85"/>
      <c r="S40" s="85"/>
      <c r="T40" s="86"/>
    </row>
    <row r="41" spans="2:20" s="18" customFormat="1" ht="13.5" customHeight="1" thickBot="1">
      <c r="B41" s="68"/>
      <c r="C41" s="73"/>
      <c r="D41" s="79">
        <f>IF(C41="","",(VLOOKUP(C41,'MRs for Data tab'!D:E,2,FALSE)))</f>
      </c>
      <c r="E41" s="138"/>
      <c r="F41" s="105"/>
      <c r="G41" s="88"/>
      <c r="H41" s="66"/>
      <c r="I41" s="68"/>
      <c r="J41" s="73"/>
      <c r="K41" s="136">
        <f>IF(J41="","",VLOOKUP(J41,'MRs for Data tab'!D:E,2,FALSE))</f>
      </c>
      <c r="L41" s="138"/>
      <c r="M41" s="87"/>
      <c r="O41" s="89"/>
      <c r="P41" s="90"/>
      <c r="Q41" s="90"/>
      <c r="R41" s="90"/>
      <c r="S41" s="90"/>
      <c r="T41" s="91"/>
    </row>
    <row r="42" spans="2:20" s="18" customFormat="1" ht="13.5" customHeight="1" thickBot="1">
      <c r="B42" s="141"/>
      <c r="C42" s="142"/>
      <c r="D42" s="143">
        <f>IF(C42="","",(VLOOKUP(C42,'MRs for Data tab'!D:E,2,FALSE)))</f>
      </c>
      <c r="E42" s="139"/>
      <c r="F42" s="106"/>
      <c r="G42" s="88"/>
      <c r="H42" s="66"/>
      <c r="I42" s="141"/>
      <c r="J42" s="142"/>
      <c r="K42" s="143">
        <f>IF(J42="","",VLOOKUP(J42,'MRs for Data tab'!D:E,2,FALSE))</f>
      </c>
      <c r="L42" s="139"/>
      <c r="M42" s="92"/>
      <c r="T42" s="25"/>
    </row>
    <row r="43" spans="2:20" s="18" customFormat="1" ht="13.5" customHeight="1" thickBot="1">
      <c r="B43" s="289"/>
      <c r="C43" s="290"/>
      <c r="E43" s="130" t="s">
        <v>256</v>
      </c>
      <c r="F43" s="93">
        <f>SUM(F27:F42)</f>
        <v>0</v>
      </c>
      <c r="G43" s="88"/>
      <c r="H43" s="66"/>
      <c r="I43" s="289"/>
      <c r="J43" s="290"/>
      <c r="L43" s="79" t="s">
        <v>256</v>
      </c>
      <c r="M43" s="93">
        <f>SUM(M27:M42)</f>
        <v>0</v>
      </c>
      <c r="T43" s="25"/>
    </row>
    <row r="44" spans="2:20" s="18" customFormat="1" ht="13.5" customHeight="1">
      <c r="B44" s="290"/>
      <c r="C44" s="290"/>
      <c r="E44" s="291" t="s">
        <v>257</v>
      </c>
      <c r="F44" s="279" t="str">
        <f>IF(ABS(F43)&gt;=$E$16,"Yes",IF(ABS(M43)&gt;=$E$16,"Yes - the counter-party has recorded a material amount","No"))</f>
        <v>No</v>
      </c>
      <c r="G44" s="88"/>
      <c r="H44" s="66"/>
      <c r="I44" s="290"/>
      <c r="J44" s="290"/>
      <c r="L44" s="291" t="s">
        <v>257</v>
      </c>
      <c r="M44" s="279" t="str">
        <f>IF(ABS(M43)&gt;=$E$16,"Yes",IF(ABS(F43)&gt;=$E$16,"Yes - the counter-party has recorded a material amount","No"))</f>
        <v>No</v>
      </c>
      <c r="T44" s="25"/>
    </row>
    <row r="45" spans="2:20" s="18" customFormat="1" ht="13.5" customHeight="1">
      <c r="B45" s="290"/>
      <c r="C45" s="290"/>
      <c r="E45" s="292"/>
      <c r="F45" s="280"/>
      <c r="G45" s="88"/>
      <c r="H45" s="66"/>
      <c r="I45" s="290"/>
      <c r="J45" s="290"/>
      <c r="L45" s="292"/>
      <c r="M45" s="280"/>
      <c r="T45" s="25"/>
    </row>
    <row r="46" spans="2:20" s="94" customFormat="1" ht="13.5" customHeight="1">
      <c r="B46" s="290"/>
      <c r="C46" s="290"/>
      <c r="E46" s="292"/>
      <c r="F46" s="280"/>
      <c r="G46" s="95"/>
      <c r="H46" s="96"/>
      <c r="I46" s="290"/>
      <c r="J46" s="290"/>
      <c r="L46" s="292"/>
      <c r="M46" s="280"/>
      <c r="T46" s="97"/>
    </row>
    <row r="47" spans="2:21" s="18" customFormat="1" ht="13.5" customHeight="1">
      <c r="B47" s="290"/>
      <c r="C47" s="290"/>
      <c r="E47" s="281" t="s">
        <v>258</v>
      </c>
      <c r="F47" s="284" t="str">
        <f>IF(OR(ABS(F43)&gt;=$E$16,ABS(M43)&gt;=$E$16),IF(ABS(F43+M43)&lt;$E$17,"Agreed","Disagree - Reconciliation Required"),"No Action Required")</f>
        <v>No Action Required</v>
      </c>
      <c r="G47" s="88"/>
      <c r="H47" s="98"/>
      <c r="I47" s="290"/>
      <c r="J47" s="290"/>
      <c r="L47" s="281" t="s">
        <v>258</v>
      </c>
      <c r="M47" s="286" t="str">
        <f>IF(OR(ABS(F43)&gt;=$E$16,ABS(M43)&gt;=$E$16),IF(ABS(F43+M43)&lt;$E$17,"Agreed","Disagree - Reconciliation Required"),"No Action Required")</f>
        <v>No Action Required</v>
      </c>
      <c r="N47" s="88"/>
      <c r="O47" s="88"/>
      <c r="P47" s="88"/>
      <c r="Q47" s="88"/>
      <c r="R47" s="88"/>
      <c r="S47" s="88"/>
      <c r="T47" s="99"/>
      <c r="U47" s="88"/>
    </row>
    <row r="48" spans="2:21" s="18" customFormat="1" ht="13.5" customHeight="1">
      <c r="B48" s="290"/>
      <c r="C48" s="290"/>
      <c r="E48" s="282"/>
      <c r="F48" s="284"/>
      <c r="G48" s="88"/>
      <c r="H48" s="100"/>
      <c r="I48" s="290"/>
      <c r="J48" s="290"/>
      <c r="L48" s="282"/>
      <c r="M48" s="287"/>
      <c r="N48" s="88"/>
      <c r="O48" s="41"/>
      <c r="P48" s="88"/>
      <c r="Q48" s="88"/>
      <c r="R48" s="88"/>
      <c r="S48" s="88"/>
      <c r="T48" s="99"/>
      <c r="U48" s="88"/>
    </row>
    <row r="49" spans="2:21" s="18" customFormat="1" ht="13.5" customHeight="1" thickBot="1">
      <c r="B49" s="290"/>
      <c r="C49" s="290"/>
      <c r="E49" s="283"/>
      <c r="F49" s="285"/>
      <c r="G49" s="88"/>
      <c r="H49" s="100"/>
      <c r="I49" s="290"/>
      <c r="J49" s="290"/>
      <c r="L49" s="283"/>
      <c r="M49" s="288"/>
      <c r="N49" s="88"/>
      <c r="O49" s="88"/>
      <c r="P49" s="88"/>
      <c r="Q49" s="88"/>
      <c r="R49" s="88"/>
      <c r="S49" s="88"/>
      <c r="T49" s="99"/>
      <c r="U49" s="88"/>
    </row>
    <row r="50" spans="2:21" s="18" customFormat="1" ht="13.5" customHeight="1">
      <c r="B50" s="66"/>
      <c r="C50" s="66"/>
      <c r="D50" s="88"/>
      <c r="E50" s="88"/>
      <c r="F50" s="101"/>
      <c r="G50" s="88"/>
      <c r="H50" s="100"/>
      <c r="I50" s="293"/>
      <c r="J50" s="293"/>
      <c r="K50" s="293"/>
      <c r="L50" s="88"/>
      <c r="M50" s="102"/>
      <c r="N50" s="88"/>
      <c r="O50" s="88"/>
      <c r="P50" s="88"/>
      <c r="Q50" s="88"/>
      <c r="R50" s="88"/>
      <c r="S50" s="88"/>
      <c r="T50" s="99"/>
      <c r="U50" s="88"/>
    </row>
    <row r="51" spans="2:21" s="18" customFormat="1" ht="17.25" customHeight="1" thickBot="1">
      <c r="B51" s="293"/>
      <c r="C51" s="293"/>
      <c r="D51" s="293"/>
      <c r="E51" s="135"/>
      <c r="F51" s="101"/>
      <c r="G51" s="88"/>
      <c r="H51" s="100"/>
      <c r="I51" s="293"/>
      <c r="J51" s="293"/>
      <c r="K51" s="293"/>
      <c r="L51" s="88"/>
      <c r="M51" s="102"/>
      <c r="N51" s="88"/>
      <c r="O51" s="88"/>
      <c r="P51" s="88"/>
      <c r="Q51" s="88"/>
      <c r="R51" s="88"/>
      <c r="S51" s="88"/>
      <c r="T51" s="99"/>
      <c r="U51" s="88"/>
    </row>
    <row r="52" spans="2:20" s="18" customFormat="1" ht="27.75" thickBot="1">
      <c r="B52" s="57" t="s">
        <v>181</v>
      </c>
      <c r="C52" s="58" t="s">
        <v>253</v>
      </c>
      <c r="D52" s="59" t="s">
        <v>254</v>
      </c>
      <c r="E52" s="59" t="s">
        <v>267</v>
      </c>
      <c r="F52" s="58" t="s">
        <v>255</v>
      </c>
      <c r="G52" s="60"/>
      <c r="H52" s="61"/>
      <c r="I52" s="57" t="s">
        <v>181</v>
      </c>
      <c r="J52" s="58" t="s">
        <v>253</v>
      </c>
      <c r="K52" s="59" t="s">
        <v>254</v>
      </c>
      <c r="L52" s="147" t="s">
        <v>267</v>
      </c>
      <c r="M52" s="58" t="s">
        <v>255</v>
      </c>
      <c r="T52" s="25"/>
    </row>
    <row r="53" spans="2:20" s="18" customFormat="1" ht="13.5" customHeight="1" thickBot="1">
      <c r="B53" s="62"/>
      <c r="C53" s="63"/>
      <c r="D53" s="140"/>
      <c r="E53" s="64" t="s">
        <v>268</v>
      </c>
      <c r="F53" s="65"/>
      <c r="H53" s="66"/>
      <c r="I53" s="67">
        <f>B53</f>
        <v>0</v>
      </c>
      <c r="J53" s="68"/>
      <c r="K53" s="148">
        <f>D53</f>
        <v>0</v>
      </c>
      <c r="L53" s="64" t="s">
        <v>268</v>
      </c>
      <c r="M53" s="69"/>
      <c r="O53" s="70" t="str">
        <f>IF(M74="Disagree - Reconciliation Required","Provide reconciliation","No reconciliation required")</f>
        <v>No reconciliation required</v>
      </c>
      <c r="P53" s="71"/>
      <c r="Q53" s="71"/>
      <c r="R53" s="71"/>
      <c r="S53" s="71"/>
      <c r="T53" s="72"/>
    </row>
    <row r="54" spans="2:20" s="18" customFormat="1" ht="13.5" customHeight="1" thickBot="1">
      <c r="B54" s="68"/>
      <c r="C54" s="76"/>
      <c r="D54" s="79">
        <f>IF(C54="","",(VLOOKUP(C54,'MRs for Data tab'!D:E,2,FALSE)))</f>
      </c>
      <c r="E54" s="137"/>
      <c r="F54" s="103"/>
      <c r="H54" s="66"/>
      <c r="I54" s="68"/>
      <c r="J54" s="76"/>
      <c r="K54" s="136">
        <f>IF(J54="","",VLOOKUP(J54,'MRs for Data tab'!D:E,2,FALSE))</f>
      </c>
      <c r="L54" s="137"/>
      <c r="M54" s="75"/>
      <c r="O54" s="77" t="str">
        <f>IF(M74="Disagree - Reconciliation Required","Material Difference:","No material difference")</f>
        <v>No material difference</v>
      </c>
      <c r="P54" s="64"/>
      <c r="Q54" s="64"/>
      <c r="R54" s="64"/>
      <c r="S54" s="64"/>
      <c r="T54" s="78">
        <f>IF(M74="Disagree - Reconciliation Required",ABS(F70+M70),"")</f>
      </c>
    </row>
    <row r="55" spans="2:20" s="18" customFormat="1" ht="13.5" customHeight="1">
      <c r="B55" s="68"/>
      <c r="C55" s="73"/>
      <c r="D55" s="79">
        <f>IF(C55="","",(VLOOKUP(C55,'MRs for Data tab'!D:E,2,FALSE)))</f>
      </c>
      <c r="E55" s="138"/>
      <c r="F55" s="104"/>
      <c r="H55" s="66"/>
      <c r="I55" s="68"/>
      <c r="J55" s="73"/>
      <c r="K55" s="136">
        <f>IF(J55="","",VLOOKUP(J55,'MRs for Data tab'!D:E,2,FALSE))</f>
      </c>
      <c r="L55" s="138"/>
      <c r="M55" s="80"/>
      <c r="O55" s="81"/>
      <c r="P55" s="82"/>
      <c r="Q55" s="82"/>
      <c r="R55" s="82"/>
      <c r="S55" s="82"/>
      <c r="T55" s="83"/>
    </row>
    <row r="56" spans="2:20" s="18" customFormat="1" ht="13.5" customHeight="1">
      <c r="B56" s="68"/>
      <c r="C56" s="73"/>
      <c r="D56" s="79">
        <f>IF(C56="","",(VLOOKUP(C56,'MRs for Data tab'!D:E,2,FALSE)))</f>
      </c>
      <c r="E56" s="138"/>
      <c r="F56" s="104"/>
      <c r="H56" s="66"/>
      <c r="I56" s="68"/>
      <c r="J56" s="73"/>
      <c r="K56" s="136">
        <f>IF(J56="","",VLOOKUP(J56,'MRs for Data tab'!D:E,2,FALSE))</f>
      </c>
      <c r="L56" s="138"/>
      <c r="M56" s="80"/>
      <c r="O56" s="84"/>
      <c r="P56" s="85"/>
      <c r="Q56" s="85"/>
      <c r="R56" s="85"/>
      <c r="S56" s="85"/>
      <c r="T56" s="86"/>
    </row>
    <row r="57" spans="2:20" s="18" customFormat="1" ht="13.5" customHeight="1">
      <c r="B57" s="68"/>
      <c r="C57" s="73"/>
      <c r="D57" s="79">
        <f>IF(C57="","",(VLOOKUP(C57,'MRs for Data tab'!D:E,2,FALSE)))</f>
      </c>
      <c r="E57" s="138"/>
      <c r="F57" s="104"/>
      <c r="H57" s="66"/>
      <c r="I57" s="68"/>
      <c r="J57" s="73"/>
      <c r="K57" s="136">
        <f>IF(J57="","",VLOOKUP(J57,'MRs for Data tab'!D:E,2,FALSE))</f>
      </c>
      <c r="L57" s="138"/>
      <c r="M57" s="80"/>
      <c r="O57" s="84"/>
      <c r="P57" s="85"/>
      <c r="Q57" s="85"/>
      <c r="R57" s="85"/>
      <c r="S57" s="85"/>
      <c r="T57" s="86"/>
    </row>
    <row r="58" spans="2:20" s="18" customFormat="1" ht="13.5" customHeight="1">
      <c r="B58" s="68"/>
      <c r="C58" s="73"/>
      <c r="D58" s="79">
        <f>IF(C58="","",(VLOOKUP(C58,'MRs for Data tab'!D:E,2,FALSE)))</f>
      </c>
      <c r="E58" s="138"/>
      <c r="F58" s="104"/>
      <c r="H58" s="66"/>
      <c r="I58" s="68"/>
      <c r="J58" s="73"/>
      <c r="K58" s="136">
        <f>IF(J58="","",VLOOKUP(J58,'MRs for Data tab'!D:E,2,FALSE))</f>
      </c>
      <c r="L58" s="138"/>
      <c r="M58" s="80"/>
      <c r="O58" s="84"/>
      <c r="P58" s="85"/>
      <c r="Q58" s="85"/>
      <c r="R58" s="85"/>
      <c r="S58" s="85"/>
      <c r="T58" s="86"/>
    </row>
    <row r="59" spans="2:20" s="18" customFormat="1" ht="13.5" customHeight="1">
      <c r="B59" s="68"/>
      <c r="C59" s="73"/>
      <c r="D59" s="79">
        <f>IF(C59="","",(VLOOKUP(C59,'MRs for Data tab'!D:E,2,FALSE)))</f>
      </c>
      <c r="E59" s="138"/>
      <c r="F59" s="104"/>
      <c r="H59" s="66"/>
      <c r="I59" s="68"/>
      <c r="J59" s="73"/>
      <c r="K59" s="136">
        <f>IF(J59="","",VLOOKUP(J59,'MRs for Data tab'!D:E,2,FALSE))</f>
      </c>
      <c r="L59" s="138"/>
      <c r="M59" s="80"/>
      <c r="O59" s="84"/>
      <c r="P59" s="85"/>
      <c r="Q59" s="85"/>
      <c r="R59" s="85"/>
      <c r="S59" s="85"/>
      <c r="T59" s="86"/>
    </row>
    <row r="60" spans="2:20" s="18" customFormat="1" ht="13.5" customHeight="1">
      <c r="B60" s="68"/>
      <c r="C60" s="73"/>
      <c r="D60" s="79">
        <f>IF(C60="","",(VLOOKUP(C60,'MRs for Data tab'!D:E,2,FALSE)))</f>
      </c>
      <c r="E60" s="138"/>
      <c r="F60" s="104"/>
      <c r="H60" s="66"/>
      <c r="I60" s="68"/>
      <c r="J60" s="73"/>
      <c r="K60" s="136">
        <f>IF(J60="","",VLOOKUP(J60,'MRs for Data tab'!D:E,2,FALSE))</f>
      </c>
      <c r="L60" s="138"/>
      <c r="M60" s="80"/>
      <c r="O60" s="84"/>
      <c r="P60" s="85"/>
      <c r="Q60" s="85"/>
      <c r="R60" s="85"/>
      <c r="S60" s="85"/>
      <c r="T60" s="86"/>
    </row>
    <row r="61" spans="2:20" s="18" customFormat="1" ht="13.5" customHeight="1">
      <c r="B61" s="68"/>
      <c r="C61" s="73"/>
      <c r="D61" s="79">
        <f>IF(C61="","",(VLOOKUP(C61,'MRs for Data tab'!D:E,2,FALSE)))</f>
      </c>
      <c r="E61" s="138"/>
      <c r="F61" s="105"/>
      <c r="G61" s="88"/>
      <c r="H61" s="66"/>
      <c r="I61" s="68"/>
      <c r="J61" s="73"/>
      <c r="K61" s="136">
        <f>IF(J61="","",VLOOKUP(J61,'MRs for Data tab'!D:E,2,FALSE))</f>
      </c>
      <c r="L61" s="138"/>
      <c r="M61" s="87"/>
      <c r="O61" s="84"/>
      <c r="P61" s="85"/>
      <c r="Q61" s="85"/>
      <c r="R61" s="85"/>
      <c r="S61" s="85"/>
      <c r="T61" s="86"/>
    </row>
    <row r="62" spans="2:20" s="18" customFormat="1" ht="13.5" customHeight="1">
      <c r="B62" s="68"/>
      <c r="C62" s="73"/>
      <c r="D62" s="79">
        <f>IF(C62="","",(VLOOKUP(C62,'MRs for Data tab'!D:E,2,FALSE)))</f>
      </c>
      <c r="E62" s="138"/>
      <c r="F62" s="105"/>
      <c r="G62" s="88"/>
      <c r="H62" s="66"/>
      <c r="I62" s="68"/>
      <c r="J62" s="73"/>
      <c r="K62" s="136">
        <f>IF(J62="","",VLOOKUP(J62,'MRs for Data tab'!D:E,2,FALSE))</f>
      </c>
      <c r="L62" s="138"/>
      <c r="M62" s="87"/>
      <c r="O62" s="84"/>
      <c r="P62" s="85"/>
      <c r="Q62" s="85"/>
      <c r="R62" s="85"/>
      <c r="S62" s="85"/>
      <c r="T62" s="86"/>
    </row>
    <row r="63" spans="2:20" s="18" customFormat="1" ht="13.5" customHeight="1">
      <c r="B63" s="68"/>
      <c r="C63" s="73"/>
      <c r="D63" s="79">
        <f>IF(C63="","",(VLOOKUP(C63,'MRs for Data tab'!D:E,2,FALSE)))</f>
      </c>
      <c r="E63" s="138"/>
      <c r="F63" s="105"/>
      <c r="G63" s="88"/>
      <c r="H63" s="66"/>
      <c r="I63" s="68"/>
      <c r="J63" s="73"/>
      <c r="K63" s="136">
        <f>IF(J63="","",VLOOKUP(J63,'MRs for Data tab'!D:E,2,FALSE))</f>
      </c>
      <c r="L63" s="138"/>
      <c r="M63" s="87"/>
      <c r="O63" s="84"/>
      <c r="P63" s="85"/>
      <c r="Q63" s="85"/>
      <c r="R63" s="85"/>
      <c r="S63" s="85"/>
      <c r="T63" s="86"/>
    </row>
    <row r="64" spans="2:20" s="18" customFormat="1" ht="13.5" customHeight="1">
      <c r="B64" s="68"/>
      <c r="C64" s="73"/>
      <c r="D64" s="79">
        <f>IF(C64="","",(VLOOKUP(C64,'MRs for Data tab'!D:E,2,FALSE)))</f>
      </c>
      <c r="E64" s="138"/>
      <c r="F64" s="105"/>
      <c r="G64" s="88"/>
      <c r="H64" s="66"/>
      <c r="I64" s="68"/>
      <c r="J64" s="73"/>
      <c r="K64" s="136">
        <f>IF(J64="","",VLOOKUP(J64,'MRs for Data tab'!D:E,2,FALSE))</f>
      </c>
      <c r="L64" s="138"/>
      <c r="M64" s="87"/>
      <c r="O64" s="84"/>
      <c r="P64" s="85"/>
      <c r="Q64" s="85"/>
      <c r="R64" s="85"/>
      <c r="S64" s="85"/>
      <c r="T64" s="86"/>
    </row>
    <row r="65" spans="2:20" s="18" customFormat="1" ht="13.5" customHeight="1">
      <c r="B65" s="68"/>
      <c r="C65" s="73"/>
      <c r="D65" s="79">
        <f>IF(C65="","",(VLOOKUP(C65,'MRs for Data tab'!D:E,2,FALSE)))</f>
      </c>
      <c r="E65" s="138"/>
      <c r="F65" s="105"/>
      <c r="G65" s="88"/>
      <c r="H65" s="66"/>
      <c r="I65" s="68"/>
      <c r="J65" s="73"/>
      <c r="K65" s="136">
        <f>IF(J65="","",VLOOKUP(J65,'MRs for Data tab'!D:E,2,FALSE))</f>
      </c>
      <c r="L65" s="138"/>
      <c r="M65" s="87"/>
      <c r="O65" s="84"/>
      <c r="P65" s="85"/>
      <c r="Q65" s="85"/>
      <c r="R65" s="85"/>
      <c r="S65" s="85"/>
      <c r="T65" s="86"/>
    </row>
    <row r="66" spans="2:20" s="18" customFormat="1" ht="13.5" customHeight="1">
      <c r="B66" s="68"/>
      <c r="C66" s="73"/>
      <c r="D66" s="79">
        <f>IF(C66="","",(VLOOKUP(C66,'MRs for Data tab'!D:E,2,FALSE)))</f>
      </c>
      <c r="E66" s="138"/>
      <c r="F66" s="105"/>
      <c r="G66" s="88"/>
      <c r="H66" s="66"/>
      <c r="I66" s="68"/>
      <c r="J66" s="73"/>
      <c r="K66" s="136">
        <f>IF(J66="","",VLOOKUP(J66,'MRs for Data tab'!D:E,2,FALSE))</f>
      </c>
      <c r="L66" s="138"/>
      <c r="M66" s="87"/>
      <c r="O66" s="84"/>
      <c r="P66" s="85"/>
      <c r="Q66" s="85"/>
      <c r="R66" s="85"/>
      <c r="S66" s="85"/>
      <c r="T66" s="86"/>
    </row>
    <row r="67" spans="2:20" s="18" customFormat="1" ht="13.5" customHeight="1">
      <c r="B67" s="68"/>
      <c r="C67" s="73"/>
      <c r="D67" s="79">
        <f>IF(C67="","",(VLOOKUP(C67,'MRs for Data tab'!D:E,2,FALSE)))</f>
      </c>
      <c r="E67" s="138"/>
      <c r="F67" s="105"/>
      <c r="G67" s="88"/>
      <c r="H67" s="66"/>
      <c r="I67" s="68"/>
      <c r="J67" s="73"/>
      <c r="K67" s="136">
        <f>IF(J67="","",VLOOKUP(J67,'MRs for Data tab'!D:E,2,FALSE))</f>
      </c>
      <c r="L67" s="138"/>
      <c r="M67" s="87"/>
      <c r="O67" s="84"/>
      <c r="P67" s="85"/>
      <c r="Q67" s="85"/>
      <c r="R67" s="85"/>
      <c r="S67" s="85"/>
      <c r="T67" s="86"/>
    </row>
    <row r="68" spans="2:20" s="18" customFormat="1" ht="13.5" customHeight="1" thickBot="1">
      <c r="B68" s="68"/>
      <c r="C68" s="73"/>
      <c r="D68" s="79">
        <f>IF(C68="","",(VLOOKUP(C68,'MRs for Data tab'!D:E,2,FALSE)))</f>
      </c>
      <c r="E68" s="138"/>
      <c r="F68" s="105"/>
      <c r="G68" s="88"/>
      <c r="H68" s="66"/>
      <c r="I68" s="68"/>
      <c r="J68" s="73"/>
      <c r="K68" s="136">
        <f>IF(J68="","",VLOOKUP(J68,'MRs for Data tab'!D:E,2,FALSE))</f>
      </c>
      <c r="L68" s="138"/>
      <c r="M68" s="87"/>
      <c r="O68" s="89"/>
      <c r="P68" s="90"/>
      <c r="Q68" s="90"/>
      <c r="R68" s="90"/>
      <c r="S68" s="90"/>
      <c r="T68" s="91"/>
    </row>
    <row r="69" spans="2:20" s="18" customFormat="1" ht="13.5" customHeight="1" thickBot="1">
      <c r="B69" s="141"/>
      <c r="C69" s="142"/>
      <c r="D69" s="143">
        <f>IF(C69="","",(VLOOKUP(C69,'MRs for Data tab'!D:E,2,FALSE)))</f>
      </c>
      <c r="E69" s="138"/>
      <c r="F69" s="149"/>
      <c r="G69" s="88"/>
      <c r="H69" s="66"/>
      <c r="I69" s="141"/>
      <c r="J69" s="142"/>
      <c r="K69" s="143">
        <f>IF(J69="","",VLOOKUP(J69,'MRs for Data tab'!D:E,2,FALSE))</f>
      </c>
      <c r="L69" s="138"/>
      <c r="M69" s="152"/>
      <c r="T69" s="25"/>
    </row>
    <row r="70" spans="2:20" s="18" customFormat="1" ht="13.5" customHeight="1" thickBot="1">
      <c r="B70" s="289"/>
      <c r="C70" s="290"/>
      <c r="E70" s="150" t="s">
        <v>256</v>
      </c>
      <c r="F70" s="151">
        <f>SUM(F54:F69)</f>
        <v>0</v>
      </c>
      <c r="G70" s="88"/>
      <c r="H70" s="66"/>
      <c r="I70" s="289"/>
      <c r="J70" s="290"/>
      <c r="L70" s="150" t="s">
        <v>256</v>
      </c>
      <c r="M70" s="151">
        <f>SUM(M54:M69)</f>
        <v>0</v>
      </c>
      <c r="T70" s="25"/>
    </row>
    <row r="71" spans="2:20" s="18" customFormat="1" ht="13.5" customHeight="1">
      <c r="B71" s="290"/>
      <c r="C71" s="290"/>
      <c r="E71" s="291" t="s">
        <v>257</v>
      </c>
      <c r="F71" s="279" t="str">
        <f>IF(ABS(F70)&gt;=$E$16,"Yes",IF(ABS(M70)&gt;=$E$16,"Yes - the counter-party has recorded a material amount","No"))</f>
        <v>No</v>
      </c>
      <c r="G71" s="88"/>
      <c r="H71" s="66"/>
      <c r="I71" s="290"/>
      <c r="J71" s="290"/>
      <c r="L71" s="291" t="s">
        <v>257</v>
      </c>
      <c r="M71" s="279" t="str">
        <f>IF(ABS(M70)&gt;=$E$16,"Yes",IF(ABS(F70)&gt;=$E$16,"Yes - the counter-party has recorded a material amount","No"))</f>
        <v>No</v>
      </c>
      <c r="T71" s="25"/>
    </row>
    <row r="72" spans="2:20" s="18" customFormat="1" ht="13.5" customHeight="1">
      <c r="B72" s="290"/>
      <c r="C72" s="290"/>
      <c r="E72" s="292"/>
      <c r="F72" s="280"/>
      <c r="G72" s="88"/>
      <c r="H72" s="66"/>
      <c r="I72" s="290"/>
      <c r="J72" s="290"/>
      <c r="L72" s="292"/>
      <c r="M72" s="280"/>
      <c r="T72" s="25"/>
    </row>
    <row r="73" spans="2:20" s="94" customFormat="1" ht="13.5" customHeight="1">
      <c r="B73" s="290"/>
      <c r="C73" s="290"/>
      <c r="E73" s="292"/>
      <c r="F73" s="280"/>
      <c r="G73" s="95"/>
      <c r="H73" s="96"/>
      <c r="I73" s="290"/>
      <c r="J73" s="290"/>
      <c r="L73" s="292"/>
      <c r="M73" s="280"/>
      <c r="T73" s="97"/>
    </row>
    <row r="74" spans="2:21" s="18" customFormat="1" ht="13.5" customHeight="1">
      <c r="B74" s="290"/>
      <c r="C74" s="290"/>
      <c r="E74" s="281" t="s">
        <v>258</v>
      </c>
      <c r="F74" s="284" t="str">
        <f>IF(OR(ABS(F70)&gt;=$E$16,ABS(M70)&gt;=$E$16),IF(ABS(F70+M70)&lt;$E$17,"Agreed","Disagree - Reconciliation Required"),"No Action Required")</f>
        <v>No Action Required</v>
      </c>
      <c r="G74" s="88"/>
      <c r="H74" s="98"/>
      <c r="I74" s="290"/>
      <c r="J74" s="290"/>
      <c r="L74" s="281" t="s">
        <v>258</v>
      </c>
      <c r="M74" s="286" t="str">
        <f>IF(OR(ABS(F70)&gt;=$E$16,ABS(M70)&gt;=$E$16),IF(ABS(F70+M70)&lt;$E$17,"Agreed","Disagree - Reconciliation Required"),"No Action Required")</f>
        <v>No Action Required</v>
      </c>
      <c r="N74" s="88"/>
      <c r="O74" s="88"/>
      <c r="P74" s="88"/>
      <c r="Q74" s="88"/>
      <c r="R74" s="88"/>
      <c r="S74" s="88"/>
      <c r="T74" s="99"/>
      <c r="U74" s="88"/>
    </row>
    <row r="75" spans="2:21" s="18" customFormat="1" ht="13.5" customHeight="1">
      <c r="B75" s="290"/>
      <c r="C75" s="290"/>
      <c r="E75" s="282"/>
      <c r="F75" s="284"/>
      <c r="G75" s="88"/>
      <c r="H75" s="100"/>
      <c r="I75" s="290"/>
      <c r="J75" s="290"/>
      <c r="L75" s="282"/>
      <c r="M75" s="287"/>
      <c r="N75" s="88"/>
      <c r="O75" s="41"/>
      <c r="P75" s="88"/>
      <c r="Q75" s="88"/>
      <c r="R75" s="88"/>
      <c r="S75" s="88"/>
      <c r="T75" s="99"/>
      <c r="U75" s="88"/>
    </row>
    <row r="76" spans="2:21" s="18" customFormat="1" ht="13.5" customHeight="1" thickBot="1">
      <c r="B76" s="290"/>
      <c r="C76" s="290"/>
      <c r="E76" s="283"/>
      <c r="F76" s="285"/>
      <c r="G76" s="88"/>
      <c r="H76" s="100"/>
      <c r="I76" s="290"/>
      <c r="J76" s="290"/>
      <c r="L76" s="283"/>
      <c r="M76" s="288"/>
      <c r="N76" s="88"/>
      <c r="O76" s="88"/>
      <c r="P76" s="88"/>
      <c r="Q76" s="88"/>
      <c r="R76" s="88"/>
      <c r="S76" s="88"/>
      <c r="T76" s="99"/>
      <c r="U76" s="88"/>
    </row>
    <row r="77" spans="2:21" s="18" customFormat="1" ht="13.5" customHeight="1">
      <c r="B77" s="66"/>
      <c r="C77" s="66"/>
      <c r="D77" s="88"/>
      <c r="E77" s="88"/>
      <c r="F77" s="101"/>
      <c r="G77" s="88"/>
      <c r="H77" s="100"/>
      <c r="I77" s="100"/>
      <c r="J77" s="66"/>
      <c r="K77" s="88"/>
      <c r="L77" s="88"/>
      <c r="M77" s="102"/>
      <c r="N77" s="88"/>
      <c r="O77" s="88"/>
      <c r="P77" s="88"/>
      <c r="Q77" s="88"/>
      <c r="R77" s="88"/>
      <c r="S77" s="88"/>
      <c r="T77" s="99"/>
      <c r="U77" s="88"/>
    </row>
    <row r="78" spans="2:21" s="18" customFormat="1" ht="13.5" customHeight="1" thickBot="1">
      <c r="B78" s="66"/>
      <c r="C78" s="66"/>
      <c r="D78" s="88"/>
      <c r="E78" s="88"/>
      <c r="F78" s="101"/>
      <c r="G78" s="88"/>
      <c r="H78" s="100"/>
      <c r="I78" s="100"/>
      <c r="J78" s="66"/>
      <c r="K78" s="88"/>
      <c r="L78" s="88"/>
      <c r="M78" s="102"/>
      <c r="N78" s="88"/>
      <c r="O78" s="88"/>
      <c r="P78" s="88"/>
      <c r="Q78" s="88"/>
      <c r="R78" s="88"/>
      <c r="S78" s="88"/>
      <c r="T78" s="99"/>
      <c r="U78" s="88"/>
    </row>
    <row r="79" spans="2:20" s="18" customFormat="1" ht="27.75" thickBot="1">
      <c r="B79" s="57" t="s">
        <v>181</v>
      </c>
      <c r="C79" s="58" t="s">
        <v>253</v>
      </c>
      <c r="D79" s="59" t="s">
        <v>254</v>
      </c>
      <c r="E79" s="59" t="s">
        <v>267</v>
      </c>
      <c r="F79" s="58" t="s">
        <v>255</v>
      </c>
      <c r="G79" s="60"/>
      <c r="H79" s="61"/>
      <c r="I79" s="57" t="s">
        <v>181</v>
      </c>
      <c r="J79" s="58" t="s">
        <v>253</v>
      </c>
      <c r="K79" s="59" t="s">
        <v>254</v>
      </c>
      <c r="L79" s="147" t="s">
        <v>267</v>
      </c>
      <c r="M79" s="58" t="s">
        <v>255</v>
      </c>
      <c r="T79" s="25"/>
    </row>
    <row r="80" spans="2:20" s="18" customFormat="1" ht="13.5" customHeight="1" thickBot="1">
      <c r="B80" s="62"/>
      <c r="C80" s="185"/>
      <c r="D80" s="140" t="e">
        <f>VLOOKUP(B80,'MRs for Data tab'!$B$19:$C$39,2,FALSE)</f>
        <v>#N/A</v>
      </c>
      <c r="E80" s="64" t="s">
        <v>268</v>
      </c>
      <c r="F80" s="65"/>
      <c r="H80" s="66"/>
      <c r="I80" s="67">
        <f>B80</f>
        <v>0</v>
      </c>
      <c r="J80" s="68"/>
      <c r="K80" s="148" t="e">
        <f>D80</f>
        <v>#N/A</v>
      </c>
      <c r="L80" s="64" t="s">
        <v>268</v>
      </c>
      <c r="M80" s="69"/>
      <c r="O80" s="70" t="str">
        <f>IF(M101="Disagree - Reconciliation Required","Provide reconciliation","No reconciliation required")</f>
        <v>No reconciliation required</v>
      </c>
      <c r="P80" s="71"/>
      <c r="Q80" s="71"/>
      <c r="R80" s="71"/>
      <c r="S80" s="71"/>
      <c r="T80" s="72"/>
    </row>
    <row r="81" spans="2:20" s="18" customFormat="1" ht="13.5" customHeight="1" thickBot="1">
      <c r="B81" s="181"/>
      <c r="C81" s="76"/>
      <c r="D81" s="183">
        <f>IF(C81="","",(VLOOKUP(C81,'MRs for Data tab'!D:E,2,FALSE)))</f>
      </c>
      <c r="E81" s="137"/>
      <c r="F81" s="103"/>
      <c r="H81" s="66"/>
      <c r="I81" s="181"/>
      <c r="J81" s="76"/>
      <c r="K81" s="136">
        <f>IF(J81="","",VLOOKUP(J81,'MRs for Data tab'!D:E,2,FALSE))</f>
      </c>
      <c r="L81" s="137"/>
      <c r="M81" s="75"/>
      <c r="O81" s="77" t="str">
        <f>IF(M101="Disagree - Reconciliation Required","Material Difference:","No material difference")</f>
        <v>No material difference</v>
      </c>
      <c r="P81" s="64"/>
      <c r="Q81" s="64"/>
      <c r="R81" s="64"/>
      <c r="S81" s="64"/>
      <c r="T81" s="78">
        <f>IF(M101="Disagree - Reconciliation Required",ABS(F97+M97),"")</f>
      </c>
    </row>
    <row r="82" spans="2:20" s="18" customFormat="1" ht="13.5" customHeight="1">
      <c r="B82" s="181"/>
      <c r="C82" s="73"/>
      <c r="D82" s="136">
        <f>IF(C82="","",(VLOOKUP(C82,'MRs for Data tab'!D:E,2,FALSE)))</f>
      </c>
      <c r="E82" s="138"/>
      <c r="F82" s="104"/>
      <c r="H82" s="66"/>
      <c r="I82" s="181"/>
      <c r="J82" s="73"/>
      <c r="K82" s="136">
        <f>IF(J82="","",VLOOKUP(J82,'MRs for Data tab'!D:E,2,FALSE))</f>
      </c>
      <c r="L82" s="138"/>
      <c r="M82" s="80"/>
      <c r="O82" s="81"/>
      <c r="P82" s="82"/>
      <c r="Q82" s="82"/>
      <c r="R82" s="82"/>
      <c r="S82" s="82"/>
      <c r="T82" s="83"/>
    </row>
    <row r="83" spans="2:20" s="18" customFormat="1" ht="13.5" customHeight="1">
      <c r="B83" s="181"/>
      <c r="C83" s="73"/>
      <c r="D83" s="136">
        <f>IF(C83="","",(VLOOKUP(C83,'MRs for Data tab'!D:E,2,FALSE)))</f>
      </c>
      <c r="E83" s="138"/>
      <c r="F83" s="104"/>
      <c r="H83" s="66"/>
      <c r="I83" s="181"/>
      <c r="J83" s="73"/>
      <c r="K83" s="136">
        <f>IF(J83="","",VLOOKUP(J83,'MRs for Data tab'!D:E,2,FALSE))</f>
      </c>
      <c r="L83" s="138"/>
      <c r="M83" s="80"/>
      <c r="O83" s="84"/>
      <c r="P83" s="85"/>
      <c r="Q83" s="85"/>
      <c r="R83" s="85"/>
      <c r="S83" s="85"/>
      <c r="T83" s="86"/>
    </row>
    <row r="84" spans="2:20" s="18" customFormat="1" ht="13.5" customHeight="1">
      <c r="B84" s="181"/>
      <c r="C84" s="73"/>
      <c r="D84" s="136">
        <f>IF(C84="","",(VLOOKUP(C84,'MRs for Data tab'!D:E,2,FALSE)))</f>
      </c>
      <c r="E84" s="138"/>
      <c r="F84" s="104"/>
      <c r="H84" s="66"/>
      <c r="I84" s="181"/>
      <c r="J84" s="73"/>
      <c r="K84" s="136">
        <f>IF(J84="","",VLOOKUP(J84,'MRs for Data tab'!D:E,2,FALSE))</f>
      </c>
      <c r="L84" s="138"/>
      <c r="M84" s="80"/>
      <c r="O84" s="84"/>
      <c r="P84" s="85"/>
      <c r="Q84" s="85"/>
      <c r="R84" s="85"/>
      <c r="S84" s="85"/>
      <c r="T84" s="86"/>
    </row>
    <row r="85" spans="2:20" s="18" customFormat="1" ht="13.5" customHeight="1">
      <c r="B85" s="181"/>
      <c r="C85" s="73"/>
      <c r="D85" s="136">
        <f>IF(C85="","",(VLOOKUP(C85,'MRs for Data tab'!D:E,2,FALSE)))</f>
      </c>
      <c r="E85" s="138"/>
      <c r="F85" s="104"/>
      <c r="H85" s="66"/>
      <c r="I85" s="181"/>
      <c r="J85" s="73"/>
      <c r="K85" s="136">
        <f>IF(J85="","",VLOOKUP(J85,'MRs for Data tab'!D:E,2,FALSE))</f>
      </c>
      <c r="L85" s="138"/>
      <c r="M85" s="80"/>
      <c r="O85" s="84"/>
      <c r="P85" s="85"/>
      <c r="Q85" s="85"/>
      <c r="R85" s="85"/>
      <c r="S85" s="85"/>
      <c r="T85" s="86"/>
    </row>
    <row r="86" spans="2:20" s="18" customFormat="1" ht="13.5" customHeight="1">
      <c r="B86" s="181"/>
      <c r="C86" s="73"/>
      <c r="D86" s="136">
        <f>IF(C86="","",(VLOOKUP(C86,'MRs for Data tab'!D:E,2,FALSE)))</f>
      </c>
      <c r="E86" s="138"/>
      <c r="F86" s="104"/>
      <c r="H86" s="66"/>
      <c r="I86" s="181"/>
      <c r="J86" s="73"/>
      <c r="K86" s="136">
        <f>IF(J86="","",VLOOKUP(J86,'MRs for Data tab'!D:E,2,FALSE))</f>
      </c>
      <c r="L86" s="138"/>
      <c r="M86" s="80"/>
      <c r="O86" s="84"/>
      <c r="P86" s="85"/>
      <c r="Q86" s="85"/>
      <c r="R86" s="85"/>
      <c r="S86" s="85"/>
      <c r="T86" s="86"/>
    </row>
    <row r="87" spans="2:20" s="18" customFormat="1" ht="13.5" customHeight="1">
      <c r="B87" s="181"/>
      <c r="C87" s="73"/>
      <c r="D87" s="136">
        <f>IF(C87="","",(VLOOKUP(C87,'MRs for Data tab'!D:E,2,FALSE)))</f>
      </c>
      <c r="E87" s="138"/>
      <c r="F87" s="104"/>
      <c r="H87" s="66"/>
      <c r="I87" s="181"/>
      <c r="J87" s="73"/>
      <c r="K87" s="136">
        <f>IF(J87="","",VLOOKUP(J87,'MRs for Data tab'!D:E,2,FALSE))</f>
      </c>
      <c r="L87" s="138"/>
      <c r="M87" s="80"/>
      <c r="O87" s="84"/>
      <c r="P87" s="85"/>
      <c r="Q87" s="85"/>
      <c r="R87" s="85"/>
      <c r="S87" s="85"/>
      <c r="T87" s="86"/>
    </row>
    <row r="88" spans="2:20" s="18" customFormat="1" ht="13.5" customHeight="1">
      <c r="B88" s="181"/>
      <c r="C88" s="73"/>
      <c r="D88" s="136">
        <f>IF(C88="","",(VLOOKUP(C88,'MRs for Data tab'!D:E,2,FALSE)))</f>
      </c>
      <c r="E88" s="138"/>
      <c r="F88" s="105"/>
      <c r="G88" s="88"/>
      <c r="H88" s="66"/>
      <c r="I88" s="181"/>
      <c r="J88" s="73"/>
      <c r="K88" s="136">
        <f>IF(J88="","",VLOOKUP(J88,'MRs for Data tab'!D:E,2,FALSE))</f>
      </c>
      <c r="L88" s="138"/>
      <c r="M88" s="87"/>
      <c r="O88" s="84"/>
      <c r="P88" s="85"/>
      <c r="Q88" s="85"/>
      <c r="R88" s="85"/>
      <c r="S88" s="85"/>
      <c r="T88" s="86"/>
    </row>
    <row r="89" spans="2:20" s="18" customFormat="1" ht="13.5" customHeight="1">
      <c r="B89" s="181"/>
      <c r="C89" s="73"/>
      <c r="D89" s="136">
        <f>IF(C89="","",(VLOOKUP(C89,'MRs for Data tab'!D:E,2,FALSE)))</f>
      </c>
      <c r="E89" s="138"/>
      <c r="F89" s="105"/>
      <c r="G89" s="88"/>
      <c r="H89" s="66"/>
      <c r="I89" s="181"/>
      <c r="J89" s="73"/>
      <c r="K89" s="136">
        <f>IF(J89="","",VLOOKUP(J89,'MRs for Data tab'!D:E,2,FALSE))</f>
      </c>
      <c r="L89" s="138"/>
      <c r="M89" s="87"/>
      <c r="O89" s="84"/>
      <c r="P89" s="85"/>
      <c r="Q89" s="85"/>
      <c r="R89" s="85"/>
      <c r="S89" s="85"/>
      <c r="T89" s="86"/>
    </row>
    <row r="90" spans="2:20" s="18" customFormat="1" ht="13.5" customHeight="1">
      <c r="B90" s="181"/>
      <c r="C90" s="73"/>
      <c r="D90" s="136">
        <f>IF(C90="","",(VLOOKUP(C90,'MRs for Data tab'!D:E,2,FALSE)))</f>
      </c>
      <c r="E90" s="138"/>
      <c r="F90" s="105"/>
      <c r="G90" s="88"/>
      <c r="H90" s="66"/>
      <c r="I90" s="181"/>
      <c r="J90" s="73"/>
      <c r="K90" s="136">
        <f>IF(J90="","",VLOOKUP(J90,'MRs for Data tab'!D:E,2,FALSE))</f>
      </c>
      <c r="L90" s="138"/>
      <c r="M90" s="87"/>
      <c r="O90" s="84"/>
      <c r="P90" s="85"/>
      <c r="Q90" s="85"/>
      <c r="R90" s="85"/>
      <c r="S90" s="85"/>
      <c r="T90" s="86"/>
    </row>
    <row r="91" spans="2:20" s="18" customFormat="1" ht="13.5" customHeight="1">
      <c r="B91" s="181"/>
      <c r="C91" s="73"/>
      <c r="D91" s="136">
        <f>IF(C91="","",(VLOOKUP(C91,'MRs for Data tab'!D:E,2,FALSE)))</f>
      </c>
      <c r="E91" s="138"/>
      <c r="F91" s="105"/>
      <c r="G91" s="88"/>
      <c r="H91" s="66"/>
      <c r="I91" s="181"/>
      <c r="J91" s="73"/>
      <c r="K91" s="136">
        <f>IF(J91="","",VLOOKUP(J91,'MRs for Data tab'!D:E,2,FALSE))</f>
      </c>
      <c r="L91" s="138"/>
      <c r="M91" s="87"/>
      <c r="O91" s="84"/>
      <c r="P91" s="85"/>
      <c r="Q91" s="85"/>
      <c r="R91" s="85"/>
      <c r="S91" s="85"/>
      <c r="T91" s="86"/>
    </row>
    <row r="92" spans="2:20" s="18" customFormat="1" ht="13.5" customHeight="1">
      <c r="B92" s="181"/>
      <c r="C92" s="73"/>
      <c r="D92" s="136">
        <f>IF(C92="","",(VLOOKUP(C92,'MRs for Data tab'!D:E,2,FALSE)))</f>
      </c>
      <c r="E92" s="138"/>
      <c r="F92" s="105"/>
      <c r="G92" s="88"/>
      <c r="H92" s="66"/>
      <c r="I92" s="181"/>
      <c r="J92" s="73"/>
      <c r="K92" s="136">
        <f>IF(J92="","",VLOOKUP(J92,'MRs for Data tab'!D:E,2,FALSE))</f>
      </c>
      <c r="L92" s="138"/>
      <c r="M92" s="87"/>
      <c r="O92" s="84"/>
      <c r="P92" s="85"/>
      <c r="Q92" s="85"/>
      <c r="R92" s="85"/>
      <c r="S92" s="85"/>
      <c r="T92" s="86"/>
    </row>
    <row r="93" spans="2:20" s="18" customFormat="1" ht="13.5" customHeight="1">
      <c r="B93" s="181"/>
      <c r="C93" s="73"/>
      <c r="D93" s="136">
        <f>IF(C93="","",(VLOOKUP(C93,'MRs for Data tab'!D:E,2,FALSE)))</f>
      </c>
      <c r="E93" s="138"/>
      <c r="F93" s="105"/>
      <c r="G93" s="88"/>
      <c r="H93" s="66"/>
      <c r="I93" s="181"/>
      <c r="J93" s="73"/>
      <c r="K93" s="136">
        <f>IF(J93="","",VLOOKUP(J93,'MRs for Data tab'!D:E,2,FALSE))</f>
      </c>
      <c r="L93" s="138"/>
      <c r="M93" s="87"/>
      <c r="O93" s="84"/>
      <c r="P93" s="85"/>
      <c r="Q93" s="85"/>
      <c r="R93" s="85"/>
      <c r="S93" s="85"/>
      <c r="T93" s="86"/>
    </row>
    <row r="94" spans="2:20" s="18" customFormat="1" ht="13.5" customHeight="1">
      <c r="B94" s="181"/>
      <c r="C94" s="73"/>
      <c r="D94" s="136">
        <f>IF(C94="","",(VLOOKUP(C94,'MRs for Data tab'!D:E,2,FALSE)))</f>
      </c>
      <c r="E94" s="138"/>
      <c r="F94" s="105"/>
      <c r="G94" s="88"/>
      <c r="H94" s="66"/>
      <c r="I94" s="181"/>
      <c r="J94" s="73"/>
      <c r="K94" s="136">
        <f>IF(J94="","",VLOOKUP(J94,'MRs for Data tab'!D:E,2,FALSE))</f>
      </c>
      <c r="L94" s="138"/>
      <c r="M94" s="87"/>
      <c r="O94" s="84"/>
      <c r="P94" s="85"/>
      <c r="Q94" s="85"/>
      <c r="R94" s="85"/>
      <c r="S94" s="85"/>
      <c r="T94" s="86"/>
    </row>
    <row r="95" spans="2:20" s="18" customFormat="1" ht="13.5" customHeight="1" thickBot="1">
      <c r="B95" s="181"/>
      <c r="C95" s="73"/>
      <c r="D95" s="136">
        <f>IF(C95="","",(VLOOKUP(C95,'MRs for Data tab'!D:E,2,FALSE)))</f>
      </c>
      <c r="E95" s="138"/>
      <c r="F95" s="105"/>
      <c r="G95" s="88"/>
      <c r="H95" s="66"/>
      <c r="I95" s="181"/>
      <c r="J95" s="73"/>
      <c r="K95" s="136">
        <f>IF(J95="","",VLOOKUP(J95,'MRs for Data tab'!D:E,2,FALSE))</f>
      </c>
      <c r="L95" s="138"/>
      <c r="M95" s="87"/>
      <c r="O95" s="89"/>
      <c r="P95" s="90"/>
      <c r="Q95" s="90"/>
      <c r="R95" s="90"/>
      <c r="S95" s="90"/>
      <c r="T95" s="91"/>
    </row>
    <row r="96" spans="2:20" s="18" customFormat="1" ht="13.5" customHeight="1" thickBot="1">
      <c r="B96" s="182"/>
      <c r="C96" s="180"/>
      <c r="D96" s="184">
        <f>IF(C96="","",(VLOOKUP(C96,'MRs for Data tab'!D:E,2,FALSE)))</f>
      </c>
      <c r="E96" s="138"/>
      <c r="F96" s="149"/>
      <c r="G96" s="88"/>
      <c r="H96" s="66"/>
      <c r="I96" s="182"/>
      <c r="J96" s="180"/>
      <c r="K96" s="184">
        <f>IF(J96="","",VLOOKUP(J96,'MRs for Data tab'!D:E,2,FALSE))</f>
      </c>
      <c r="L96" s="138"/>
      <c r="M96" s="152"/>
      <c r="T96" s="25"/>
    </row>
    <row r="97" spans="2:20" s="18" customFormat="1" ht="13.5" customHeight="1" thickBot="1">
      <c r="B97" s="289"/>
      <c r="C97" s="290"/>
      <c r="E97" s="150" t="s">
        <v>256</v>
      </c>
      <c r="F97" s="151">
        <f>SUM(F81:F96)</f>
        <v>0</v>
      </c>
      <c r="G97" s="88"/>
      <c r="H97" s="66"/>
      <c r="I97" s="289"/>
      <c r="J97" s="290"/>
      <c r="L97" s="150" t="s">
        <v>256</v>
      </c>
      <c r="M97" s="151">
        <f>SUM(M81:M96)</f>
        <v>0</v>
      </c>
      <c r="T97" s="25"/>
    </row>
    <row r="98" spans="2:20" s="18" customFormat="1" ht="13.5" customHeight="1">
      <c r="B98" s="290"/>
      <c r="C98" s="290"/>
      <c r="E98" s="291" t="s">
        <v>257</v>
      </c>
      <c r="F98" s="279" t="str">
        <f>IF(ABS(F97)&gt;=$E$16,"Yes",IF(ABS(M97)&gt;=$E$16,"Yes - the counter-party has recorded a material amount","No"))</f>
        <v>No</v>
      </c>
      <c r="G98" s="88"/>
      <c r="H98" s="66"/>
      <c r="I98" s="290"/>
      <c r="J98" s="290"/>
      <c r="L98" s="291" t="s">
        <v>257</v>
      </c>
      <c r="M98" s="279" t="str">
        <f>IF(ABS(M97)&gt;=$E$16,"Yes",IF(ABS(F97)&gt;=$E$16,"Yes - the counter-party has recorded a material amount","No"))</f>
        <v>No</v>
      </c>
      <c r="T98" s="25"/>
    </row>
    <row r="99" spans="2:20" s="18" customFormat="1" ht="13.5" customHeight="1">
      <c r="B99" s="290"/>
      <c r="C99" s="290"/>
      <c r="E99" s="292"/>
      <c r="F99" s="280"/>
      <c r="G99" s="88"/>
      <c r="H99" s="66"/>
      <c r="I99" s="290"/>
      <c r="J99" s="290"/>
      <c r="L99" s="292"/>
      <c r="M99" s="280"/>
      <c r="T99" s="25"/>
    </row>
    <row r="100" spans="2:20" s="94" customFormat="1" ht="13.5" customHeight="1">
      <c r="B100" s="290"/>
      <c r="C100" s="290"/>
      <c r="E100" s="292"/>
      <c r="F100" s="280"/>
      <c r="G100" s="95"/>
      <c r="H100" s="96"/>
      <c r="I100" s="290"/>
      <c r="J100" s="290"/>
      <c r="L100" s="292"/>
      <c r="M100" s="280"/>
      <c r="T100" s="97"/>
    </row>
    <row r="101" spans="2:21" s="18" customFormat="1" ht="13.5" customHeight="1">
      <c r="B101" s="290"/>
      <c r="C101" s="290"/>
      <c r="E101" s="281" t="s">
        <v>258</v>
      </c>
      <c r="F101" s="284" t="str">
        <f>IF(OR(ABS(F97)&gt;=$E$16,ABS(M97)&gt;=$E$16),IF(ABS(F97+M97)&lt;$E$17,"Agreed","Disagree - Reconciliation Required"),"No Action Required")</f>
        <v>No Action Required</v>
      </c>
      <c r="G101" s="88"/>
      <c r="H101" s="98"/>
      <c r="I101" s="290"/>
      <c r="J101" s="290"/>
      <c r="L101" s="281" t="s">
        <v>258</v>
      </c>
      <c r="M101" s="286" t="str">
        <f>IF(OR(ABS(F97)&gt;=$E$16,ABS(M97)&gt;=$E$16),IF(ABS(F97+M97)&lt;$E$17,"Agreed","Disagree - Reconciliation Required"),"No Action Required")</f>
        <v>No Action Required</v>
      </c>
      <c r="N101" s="88"/>
      <c r="O101" s="88"/>
      <c r="P101" s="88"/>
      <c r="Q101" s="88"/>
      <c r="R101" s="88"/>
      <c r="S101" s="88"/>
      <c r="T101" s="99"/>
      <c r="U101" s="88"/>
    </row>
    <row r="102" spans="2:21" s="18" customFormat="1" ht="13.5" customHeight="1">
      <c r="B102" s="290"/>
      <c r="C102" s="290"/>
      <c r="E102" s="282"/>
      <c r="F102" s="284"/>
      <c r="G102" s="88"/>
      <c r="H102" s="100"/>
      <c r="I102" s="290"/>
      <c r="J102" s="290"/>
      <c r="L102" s="282"/>
      <c r="M102" s="287"/>
      <c r="N102" s="88"/>
      <c r="O102" s="41"/>
      <c r="P102" s="88"/>
      <c r="Q102" s="88"/>
      <c r="R102" s="88"/>
      <c r="S102" s="88"/>
      <c r="T102" s="99"/>
      <c r="U102" s="88"/>
    </row>
    <row r="103" spans="2:21" s="18" customFormat="1" ht="13.5" customHeight="1" thickBot="1">
      <c r="B103" s="290"/>
      <c r="C103" s="290"/>
      <c r="E103" s="283"/>
      <c r="F103" s="285"/>
      <c r="G103" s="88"/>
      <c r="H103" s="100"/>
      <c r="I103" s="290"/>
      <c r="J103" s="290"/>
      <c r="L103" s="283"/>
      <c r="M103" s="288"/>
      <c r="N103" s="88"/>
      <c r="O103" s="88"/>
      <c r="P103" s="88"/>
      <c r="Q103" s="88"/>
      <c r="R103" s="88"/>
      <c r="S103" s="88"/>
      <c r="T103" s="99"/>
      <c r="U103" s="88"/>
    </row>
    <row r="104" spans="2:21" s="18" customFormat="1" ht="13.5" customHeight="1">
      <c r="B104" s="66"/>
      <c r="C104" s="66"/>
      <c r="D104" s="88"/>
      <c r="E104" s="88"/>
      <c r="F104" s="101"/>
      <c r="G104" s="88"/>
      <c r="H104" s="100"/>
      <c r="I104" s="100"/>
      <c r="J104" s="66"/>
      <c r="K104" s="88"/>
      <c r="L104" s="88"/>
      <c r="M104" s="102"/>
      <c r="N104" s="88"/>
      <c r="O104" s="88"/>
      <c r="P104" s="88"/>
      <c r="Q104" s="88"/>
      <c r="R104" s="88"/>
      <c r="S104" s="88"/>
      <c r="T104" s="99"/>
      <c r="U104" s="88"/>
    </row>
    <row r="105" spans="2:21" s="18" customFormat="1" ht="13.5" customHeight="1" thickBot="1">
      <c r="B105" s="66"/>
      <c r="C105" s="66"/>
      <c r="D105" s="88"/>
      <c r="E105" s="88"/>
      <c r="F105" s="101"/>
      <c r="G105" s="88"/>
      <c r="H105" s="100"/>
      <c r="I105" s="100"/>
      <c r="J105" s="66"/>
      <c r="K105" s="88"/>
      <c r="L105" s="88"/>
      <c r="M105" s="102"/>
      <c r="N105" s="88"/>
      <c r="O105" s="88"/>
      <c r="P105" s="88"/>
      <c r="Q105" s="88"/>
      <c r="R105" s="88"/>
      <c r="S105" s="88"/>
      <c r="T105" s="99"/>
      <c r="U105" s="88"/>
    </row>
    <row r="106" spans="2:20" s="18" customFormat="1" ht="27.75" thickBot="1">
      <c r="B106" s="57" t="s">
        <v>181</v>
      </c>
      <c r="C106" s="58" t="s">
        <v>253</v>
      </c>
      <c r="D106" s="59" t="s">
        <v>254</v>
      </c>
      <c r="E106" s="59" t="s">
        <v>267</v>
      </c>
      <c r="F106" s="58" t="s">
        <v>255</v>
      </c>
      <c r="G106" s="60"/>
      <c r="H106" s="61"/>
      <c r="I106" s="57" t="s">
        <v>181</v>
      </c>
      <c r="J106" s="58" t="s">
        <v>253</v>
      </c>
      <c r="K106" s="59" t="s">
        <v>254</v>
      </c>
      <c r="L106" s="147" t="s">
        <v>267</v>
      </c>
      <c r="M106" s="58" t="s">
        <v>255</v>
      </c>
      <c r="T106" s="25"/>
    </row>
    <row r="107" spans="2:20" s="18" customFormat="1" ht="13.5" customHeight="1" thickBot="1">
      <c r="B107" s="62"/>
      <c r="C107" s="185"/>
      <c r="D107" s="140" t="e">
        <f>VLOOKUP(B107,'MRs for Data tab'!$B$19:$C$39,2,FALSE)</f>
        <v>#N/A</v>
      </c>
      <c r="E107" s="64" t="s">
        <v>268</v>
      </c>
      <c r="F107" s="65"/>
      <c r="H107" s="66"/>
      <c r="I107" s="67">
        <f>B107</f>
        <v>0</v>
      </c>
      <c r="J107" s="68"/>
      <c r="K107" s="148" t="e">
        <f>D107</f>
        <v>#N/A</v>
      </c>
      <c r="L107" s="64" t="s">
        <v>268</v>
      </c>
      <c r="M107" s="69"/>
      <c r="O107" s="70" t="str">
        <f>IF(M128="Disagree - Reconciliation Required","Provide reconciliation","No reconciliation required")</f>
        <v>No reconciliation required</v>
      </c>
      <c r="P107" s="71"/>
      <c r="Q107" s="71"/>
      <c r="R107" s="71"/>
      <c r="S107" s="71"/>
      <c r="T107" s="72"/>
    </row>
    <row r="108" spans="2:20" s="18" customFormat="1" ht="13.5" customHeight="1" thickBot="1">
      <c r="B108" s="181"/>
      <c r="C108" s="76"/>
      <c r="D108" s="183">
        <f>IF(C108="","",(VLOOKUP(C108,'MRs for Data tab'!D:E,2,FALSE)))</f>
      </c>
      <c r="E108" s="137"/>
      <c r="F108" s="103"/>
      <c r="H108" s="66"/>
      <c r="I108" s="181"/>
      <c r="J108" s="76"/>
      <c r="K108" s="136">
        <f>IF(J108="","",VLOOKUP(J108,'MRs for Data tab'!D:E,2,FALSE))</f>
      </c>
      <c r="L108" s="137"/>
      <c r="M108" s="75"/>
      <c r="O108" s="77" t="str">
        <f>IF(M128="Disagree - Reconciliation Required","Material Difference:","No material difference")</f>
        <v>No material difference</v>
      </c>
      <c r="P108" s="64"/>
      <c r="Q108" s="64"/>
      <c r="R108" s="64"/>
      <c r="S108" s="64"/>
      <c r="T108" s="78">
        <f>IF(M128="Disagree - Reconciliation Required",ABS(F124+M124),"")</f>
      </c>
    </row>
    <row r="109" spans="2:20" s="18" customFormat="1" ht="13.5" customHeight="1">
      <c r="B109" s="181"/>
      <c r="C109" s="73"/>
      <c r="D109" s="136">
        <f>IF(C109="","",(VLOOKUP(C109,'MRs for Data tab'!D:E,2,FALSE)))</f>
      </c>
      <c r="E109" s="138"/>
      <c r="F109" s="104"/>
      <c r="H109" s="66"/>
      <c r="I109" s="181"/>
      <c r="J109" s="73"/>
      <c r="K109" s="136">
        <f>IF(J109="","",VLOOKUP(J109,'MRs for Data tab'!D:E,2,FALSE))</f>
      </c>
      <c r="L109" s="138"/>
      <c r="M109" s="80"/>
      <c r="O109" s="81"/>
      <c r="P109" s="82"/>
      <c r="Q109" s="82"/>
      <c r="R109" s="82"/>
      <c r="S109" s="82"/>
      <c r="T109" s="83"/>
    </row>
    <row r="110" spans="2:20" s="18" customFormat="1" ht="13.5" customHeight="1">
      <c r="B110" s="181"/>
      <c r="C110" s="73"/>
      <c r="D110" s="136">
        <f>IF(C110="","",(VLOOKUP(C110,'MRs for Data tab'!D:E,2,FALSE)))</f>
      </c>
      <c r="E110" s="138"/>
      <c r="F110" s="104"/>
      <c r="H110" s="66"/>
      <c r="I110" s="181"/>
      <c r="J110" s="73"/>
      <c r="K110" s="136">
        <f>IF(J110="","",VLOOKUP(J110,'MRs for Data tab'!D:E,2,FALSE))</f>
      </c>
      <c r="L110" s="138"/>
      <c r="M110" s="80"/>
      <c r="O110" s="84"/>
      <c r="P110" s="85"/>
      <c r="Q110" s="85"/>
      <c r="R110" s="85"/>
      <c r="S110" s="85"/>
      <c r="T110" s="86"/>
    </row>
    <row r="111" spans="2:20" s="18" customFormat="1" ht="13.5" customHeight="1">
      <c r="B111" s="181"/>
      <c r="C111" s="73"/>
      <c r="D111" s="136">
        <f>IF(C111="","",(VLOOKUP(C111,'MRs for Data tab'!D:E,2,FALSE)))</f>
      </c>
      <c r="E111" s="138"/>
      <c r="F111" s="104"/>
      <c r="H111" s="66"/>
      <c r="I111" s="181"/>
      <c r="J111" s="73"/>
      <c r="K111" s="136">
        <f>IF(J111="","",VLOOKUP(J111,'MRs for Data tab'!D:E,2,FALSE))</f>
      </c>
      <c r="L111" s="138"/>
      <c r="M111" s="80"/>
      <c r="O111" s="84"/>
      <c r="P111" s="85"/>
      <c r="Q111" s="85"/>
      <c r="R111" s="85"/>
      <c r="S111" s="85"/>
      <c r="T111" s="86"/>
    </row>
    <row r="112" spans="2:20" s="18" customFormat="1" ht="13.5" customHeight="1">
      <c r="B112" s="181"/>
      <c r="C112" s="73"/>
      <c r="D112" s="136">
        <f>IF(C112="","",(VLOOKUP(C112,'MRs for Data tab'!D:E,2,FALSE)))</f>
      </c>
      <c r="E112" s="138"/>
      <c r="F112" s="104"/>
      <c r="H112" s="66"/>
      <c r="I112" s="181"/>
      <c r="J112" s="73"/>
      <c r="K112" s="136">
        <f>IF(J112="","",VLOOKUP(J112,'MRs for Data tab'!D:E,2,FALSE))</f>
      </c>
      <c r="L112" s="138"/>
      <c r="M112" s="80"/>
      <c r="O112" s="84"/>
      <c r="P112" s="85"/>
      <c r="Q112" s="85"/>
      <c r="R112" s="85"/>
      <c r="S112" s="85"/>
      <c r="T112" s="86"/>
    </row>
    <row r="113" spans="2:20" s="18" customFormat="1" ht="13.5" customHeight="1">
      <c r="B113" s="181"/>
      <c r="C113" s="73"/>
      <c r="D113" s="136">
        <f>IF(C113="","",(VLOOKUP(C113,'MRs for Data tab'!D:E,2,FALSE)))</f>
      </c>
      <c r="E113" s="138"/>
      <c r="F113" s="104"/>
      <c r="H113" s="66"/>
      <c r="I113" s="181"/>
      <c r="J113" s="73"/>
      <c r="K113" s="136">
        <f>IF(J113="","",VLOOKUP(J113,'MRs for Data tab'!D:E,2,FALSE))</f>
      </c>
      <c r="L113" s="138"/>
      <c r="M113" s="80"/>
      <c r="O113" s="84"/>
      <c r="P113" s="85"/>
      <c r="Q113" s="85"/>
      <c r="R113" s="85"/>
      <c r="S113" s="85"/>
      <c r="T113" s="86"/>
    </row>
    <row r="114" spans="2:20" s="18" customFormat="1" ht="13.5" customHeight="1">
      <c r="B114" s="181"/>
      <c r="C114" s="73"/>
      <c r="D114" s="136">
        <f>IF(C114="","",(VLOOKUP(C114,'MRs for Data tab'!D:E,2,FALSE)))</f>
      </c>
      <c r="E114" s="138"/>
      <c r="F114" s="104"/>
      <c r="H114" s="66"/>
      <c r="I114" s="181"/>
      <c r="J114" s="73"/>
      <c r="K114" s="136">
        <f>IF(J114="","",VLOOKUP(J114,'MRs for Data tab'!D:E,2,FALSE))</f>
      </c>
      <c r="L114" s="138"/>
      <c r="M114" s="80"/>
      <c r="O114" s="84"/>
      <c r="P114" s="85"/>
      <c r="Q114" s="85"/>
      <c r="R114" s="85"/>
      <c r="S114" s="85"/>
      <c r="T114" s="86"/>
    </row>
    <row r="115" spans="2:20" s="18" customFormat="1" ht="13.5" customHeight="1">
      <c r="B115" s="181"/>
      <c r="C115" s="73"/>
      <c r="D115" s="136">
        <f>IF(C115="","",(VLOOKUP(C115,'MRs for Data tab'!D:E,2,FALSE)))</f>
      </c>
      <c r="E115" s="138"/>
      <c r="F115" s="105"/>
      <c r="G115" s="88"/>
      <c r="H115" s="66"/>
      <c r="I115" s="181"/>
      <c r="J115" s="73"/>
      <c r="K115" s="136">
        <f>IF(J115="","",VLOOKUP(J115,'MRs for Data tab'!D:E,2,FALSE))</f>
      </c>
      <c r="L115" s="138"/>
      <c r="M115" s="87"/>
      <c r="O115" s="84"/>
      <c r="P115" s="85"/>
      <c r="Q115" s="85"/>
      <c r="R115" s="85"/>
      <c r="S115" s="85"/>
      <c r="T115" s="86"/>
    </row>
    <row r="116" spans="2:20" s="18" customFormat="1" ht="13.5" customHeight="1">
      <c r="B116" s="181"/>
      <c r="C116" s="73"/>
      <c r="D116" s="136">
        <f>IF(C116="","",(VLOOKUP(C116,'MRs for Data tab'!D:E,2,FALSE)))</f>
      </c>
      <c r="E116" s="138"/>
      <c r="F116" s="105"/>
      <c r="G116" s="88"/>
      <c r="H116" s="66"/>
      <c r="I116" s="181"/>
      <c r="J116" s="73"/>
      <c r="K116" s="136">
        <f>IF(J116="","",VLOOKUP(J116,'MRs for Data tab'!D:E,2,FALSE))</f>
      </c>
      <c r="L116" s="138"/>
      <c r="M116" s="87"/>
      <c r="O116" s="84"/>
      <c r="P116" s="85"/>
      <c r="Q116" s="85"/>
      <c r="R116" s="85"/>
      <c r="S116" s="85"/>
      <c r="T116" s="86"/>
    </row>
    <row r="117" spans="2:20" s="18" customFormat="1" ht="13.5" customHeight="1">
      <c r="B117" s="181"/>
      <c r="C117" s="73"/>
      <c r="D117" s="136">
        <f>IF(C117="","",(VLOOKUP(C117,'MRs for Data tab'!D:E,2,FALSE)))</f>
      </c>
      <c r="E117" s="138"/>
      <c r="F117" s="105"/>
      <c r="G117" s="88"/>
      <c r="H117" s="66"/>
      <c r="I117" s="181"/>
      <c r="J117" s="73"/>
      <c r="K117" s="136">
        <f>IF(J117="","",VLOOKUP(J117,'MRs for Data tab'!D:E,2,FALSE))</f>
      </c>
      <c r="L117" s="138"/>
      <c r="M117" s="87"/>
      <c r="O117" s="84"/>
      <c r="P117" s="85"/>
      <c r="Q117" s="85"/>
      <c r="R117" s="85"/>
      <c r="S117" s="85"/>
      <c r="T117" s="86"/>
    </row>
    <row r="118" spans="2:20" s="18" customFormat="1" ht="13.5" customHeight="1">
      <c r="B118" s="181"/>
      <c r="C118" s="73"/>
      <c r="D118" s="136">
        <f>IF(C118="","",(VLOOKUP(C118,'MRs for Data tab'!D:E,2,FALSE)))</f>
      </c>
      <c r="E118" s="138"/>
      <c r="F118" s="105"/>
      <c r="G118" s="88"/>
      <c r="H118" s="66"/>
      <c r="I118" s="181"/>
      <c r="J118" s="73"/>
      <c r="K118" s="136">
        <f>IF(J118="","",VLOOKUP(J118,'MRs for Data tab'!D:E,2,FALSE))</f>
      </c>
      <c r="L118" s="138"/>
      <c r="M118" s="87"/>
      <c r="O118" s="84"/>
      <c r="P118" s="85"/>
      <c r="Q118" s="85"/>
      <c r="R118" s="85"/>
      <c r="S118" s="85"/>
      <c r="T118" s="86"/>
    </row>
    <row r="119" spans="2:20" s="18" customFormat="1" ht="13.5" customHeight="1">
      <c r="B119" s="181"/>
      <c r="C119" s="73"/>
      <c r="D119" s="136">
        <f>IF(C119="","",(VLOOKUP(C119,'MRs for Data tab'!D:E,2,FALSE)))</f>
      </c>
      <c r="E119" s="138"/>
      <c r="F119" s="105"/>
      <c r="G119" s="88"/>
      <c r="H119" s="66"/>
      <c r="I119" s="181"/>
      <c r="J119" s="73"/>
      <c r="K119" s="136">
        <f>IF(J119="","",VLOOKUP(J119,'MRs for Data tab'!D:E,2,FALSE))</f>
      </c>
      <c r="L119" s="138"/>
      <c r="M119" s="87"/>
      <c r="O119" s="84"/>
      <c r="P119" s="85"/>
      <c r="Q119" s="85"/>
      <c r="R119" s="85"/>
      <c r="S119" s="85"/>
      <c r="T119" s="86"/>
    </row>
    <row r="120" spans="2:20" s="18" customFormat="1" ht="13.5" customHeight="1">
      <c r="B120" s="181"/>
      <c r="C120" s="73"/>
      <c r="D120" s="136">
        <f>IF(C120="","",(VLOOKUP(C120,'MRs for Data tab'!D:E,2,FALSE)))</f>
      </c>
      <c r="E120" s="138"/>
      <c r="F120" s="105"/>
      <c r="G120" s="88"/>
      <c r="H120" s="66"/>
      <c r="I120" s="181"/>
      <c r="J120" s="73"/>
      <c r="K120" s="136">
        <f>IF(J120="","",VLOOKUP(J120,'MRs for Data tab'!D:E,2,FALSE))</f>
      </c>
      <c r="L120" s="138"/>
      <c r="M120" s="87"/>
      <c r="O120" s="84"/>
      <c r="P120" s="85"/>
      <c r="Q120" s="85"/>
      <c r="R120" s="85"/>
      <c r="S120" s="85"/>
      <c r="T120" s="86"/>
    </row>
    <row r="121" spans="2:20" s="18" customFormat="1" ht="13.5" customHeight="1">
      <c r="B121" s="181"/>
      <c r="C121" s="73"/>
      <c r="D121" s="136">
        <f>IF(C121="","",(VLOOKUP(C121,'MRs for Data tab'!D:E,2,FALSE)))</f>
      </c>
      <c r="E121" s="138"/>
      <c r="F121" s="105"/>
      <c r="G121" s="88"/>
      <c r="H121" s="66"/>
      <c r="I121" s="181"/>
      <c r="J121" s="73"/>
      <c r="K121" s="136">
        <f>IF(J121="","",VLOOKUP(J121,'MRs for Data tab'!D:E,2,FALSE))</f>
      </c>
      <c r="L121" s="138"/>
      <c r="M121" s="87"/>
      <c r="O121" s="84"/>
      <c r="P121" s="85"/>
      <c r="Q121" s="85"/>
      <c r="R121" s="85"/>
      <c r="S121" s="85"/>
      <c r="T121" s="86"/>
    </row>
    <row r="122" spans="2:20" s="18" customFormat="1" ht="13.5" customHeight="1" thickBot="1">
      <c r="B122" s="181"/>
      <c r="C122" s="73"/>
      <c r="D122" s="136">
        <f>IF(C122="","",(VLOOKUP(C122,'MRs for Data tab'!D:E,2,FALSE)))</f>
      </c>
      <c r="E122" s="138"/>
      <c r="F122" s="105"/>
      <c r="G122" s="88"/>
      <c r="H122" s="66"/>
      <c r="I122" s="181"/>
      <c r="J122" s="73"/>
      <c r="K122" s="136">
        <f>IF(J122="","",VLOOKUP(J122,'MRs for Data tab'!D:E,2,FALSE))</f>
      </c>
      <c r="L122" s="138"/>
      <c r="M122" s="87"/>
      <c r="O122" s="89"/>
      <c r="P122" s="90"/>
      <c r="Q122" s="90"/>
      <c r="R122" s="90"/>
      <c r="S122" s="90"/>
      <c r="T122" s="91"/>
    </row>
    <row r="123" spans="2:20" s="18" customFormat="1" ht="13.5" customHeight="1" thickBot="1">
      <c r="B123" s="182"/>
      <c r="C123" s="180"/>
      <c r="D123" s="184">
        <f>IF(C123="","",(VLOOKUP(C123,'MRs for Data tab'!D:E,2,FALSE)))</f>
      </c>
      <c r="E123" s="138"/>
      <c r="F123" s="149"/>
      <c r="G123" s="88"/>
      <c r="H123" s="66"/>
      <c r="I123" s="182"/>
      <c r="J123" s="180"/>
      <c r="K123" s="184">
        <f>IF(J123="","",VLOOKUP(J123,'MRs for Data tab'!D:E,2,FALSE))</f>
      </c>
      <c r="L123" s="138"/>
      <c r="M123" s="152"/>
      <c r="T123" s="25"/>
    </row>
    <row r="124" spans="2:20" s="18" customFormat="1" ht="13.5" customHeight="1" thickBot="1">
      <c r="B124" s="289"/>
      <c r="C124" s="290"/>
      <c r="E124" s="150" t="s">
        <v>256</v>
      </c>
      <c r="F124" s="151">
        <f>SUM(F108:F123)</f>
        <v>0</v>
      </c>
      <c r="G124" s="88"/>
      <c r="H124" s="66"/>
      <c r="I124" s="289"/>
      <c r="J124" s="290"/>
      <c r="L124" s="150" t="s">
        <v>256</v>
      </c>
      <c r="M124" s="151">
        <f>SUM(M108:M123)</f>
        <v>0</v>
      </c>
      <c r="T124" s="25"/>
    </row>
    <row r="125" spans="2:20" s="18" customFormat="1" ht="13.5" customHeight="1">
      <c r="B125" s="290"/>
      <c r="C125" s="290"/>
      <c r="E125" s="291" t="s">
        <v>257</v>
      </c>
      <c r="F125" s="279" t="str">
        <f>IF(ABS(F124)&gt;=$E$16,"Yes",IF(ABS(M124)&gt;=$E$16,"Yes - the counter-party has recorded a material amount","No"))</f>
        <v>No</v>
      </c>
      <c r="G125" s="88"/>
      <c r="H125" s="66"/>
      <c r="I125" s="290"/>
      <c r="J125" s="290"/>
      <c r="L125" s="291" t="s">
        <v>257</v>
      </c>
      <c r="M125" s="279" t="str">
        <f>IF(ABS(M124)&gt;=$E$16,"Yes",IF(ABS(F124)&gt;=$E$16,"Yes - the counter-party has recorded a material amount","No"))</f>
        <v>No</v>
      </c>
      <c r="T125" s="25"/>
    </row>
    <row r="126" spans="2:20" s="18" customFormat="1" ht="13.5" customHeight="1">
      <c r="B126" s="290"/>
      <c r="C126" s="290"/>
      <c r="E126" s="292"/>
      <c r="F126" s="280"/>
      <c r="G126" s="88"/>
      <c r="H126" s="66"/>
      <c r="I126" s="290"/>
      <c r="J126" s="290"/>
      <c r="L126" s="292"/>
      <c r="M126" s="280"/>
      <c r="T126" s="25"/>
    </row>
    <row r="127" spans="2:20" s="94" customFormat="1" ht="13.5" customHeight="1">
      <c r="B127" s="290"/>
      <c r="C127" s="290"/>
      <c r="E127" s="292"/>
      <c r="F127" s="280"/>
      <c r="G127" s="95"/>
      <c r="H127" s="96"/>
      <c r="I127" s="290"/>
      <c r="J127" s="290"/>
      <c r="L127" s="292"/>
      <c r="M127" s="280"/>
      <c r="T127" s="97"/>
    </row>
    <row r="128" spans="2:21" s="18" customFormat="1" ht="13.5" customHeight="1">
      <c r="B128" s="290"/>
      <c r="C128" s="290"/>
      <c r="E128" s="281" t="s">
        <v>258</v>
      </c>
      <c r="F128" s="284" t="str">
        <f>IF(OR(ABS(F124)&gt;=$E$16,ABS(M124)&gt;=$E$16),IF(ABS(F124+M124)&lt;$E$17,"Agreed","Disagree - Reconciliation Required"),"No Action Required")</f>
        <v>No Action Required</v>
      </c>
      <c r="G128" s="88"/>
      <c r="H128" s="98"/>
      <c r="I128" s="290"/>
      <c r="J128" s="290"/>
      <c r="L128" s="281" t="s">
        <v>258</v>
      </c>
      <c r="M128" s="286" t="str">
        <f>IF(OR(ABS(F124)&gt;=$E$16,ABS(M124)&gt;=$E$16),IF(ABS(F124+M124)&lt;$E$17,"Agreed","Disagree - Reconciliation Required"),"No Action Required")</f>
        <v>No Action Required</v>
      </c>
      <c r="N128" s="88"/>
      <c r="O128" s="88"/>
      <c r="P128" s="88"/>
      <c r="Q128" s="88"/>
      <c r="R128" s="88"/>
      <c r="S128" s="88"/>
      <c r="T128" s="99"/>
      <c r="U128" s="88"/>
    </row>
    <row r="129" spans="2:21" s="18" customFormat="1" ht="13.5" customHeight="1">
      <c r="B129" s="290"/>
      <c r="C129" s="290"/>
      <c r="E129" s="282"/>
      <c r="F129" s="284"/>
      <c r="G129" s="88"/>
      <c r="H129" s="100"/>
      <c r="I129" s="290"/>
      <c r="J129" s="290"/>
      <c r="L129" s="282"/>
      <c r="M129" s="287"/>
      <c r="N129" s="88"/>
      <c r="O129" s="41"/>
      <c r="P129" s="88"/>
      <c r="Q129" s="88"/>
      <c r="R129" s="88"/>
      <c r="S129" s="88"/>
      <c r="T129" s="99"/>
      <c r="U129" s="88"/>
    </row>
    <row r="130" spans="2:21" s="18" customFormat="1" ht="13.5" customHeight="1" thickBot="1">
      <c r="B130" s="290"/>
      <c r="C130" s="290"/>
      <c r="E130" s="283"/>
      <c r="F130" s="285"/>
      <c r="G130" s="88"/>
      <c r="H130" s="100"/>
      <c r="I130" s="290"/>
      <c r="J130" s="290"/>
      <c r="L130" s="283"/>
      <c r="M130" s="288"/>
      <c r="N130" s="88"/>
      <c r="O130" s="88"/>
      <c r="P130" s="88"/>
      <c r="Q130" s="88"/>
      <c r="R130" s="88"/>
      <c r="S130" s="88"/>
      <c r="T130" s="99"/>
      <c r="U130" s="88"/>
    </row>
    <row r="131" spans="2:21" s="18" customFormat="1" ht="13.5" customHeight="1">
      <c r="B131" s="66"/>
      <c r="C131" s="66"/>
      <c r="D131" s="88"/>
      <c r="E131" s="88"/>
      <c r="F131" s="101"/>
      <c r="G131" s="88"/>
      <c r="H131" s="100"/>
      <c r="I131" s="100"/>
      <c r="J131" s="66"/>
      <c r="K131" s="88"/>
      <c r="L131" s="88"/>
      <c r="M131" s="102"/>
      <c r="N131" s="88"/>
      <c r="O131" s="88"/>
      <c r="P131" s="88"/>
      <c r="Q131" s="88"/>
      <c r="R131" s="88"/>
      <c r="S131" s="88"/>
      <c r="T131" s="99"/>
      <c r="U131" s="88"/>
    </row>
    <row r="132" spans="2:21" s="18" customFormat="1" ht="13.5" customHeight="1" thickBot="1">
      <c r="B132" s="66"/>
      <c r="C132" s="66"/>
      <c r="D132" s="88"/>
      <c r="E132" s="88"/>
      <c r="F132" s="101"/>
      <c r="G132" s="88"/>
      <c r="H132" s="100"/>
      <c r="I132" s="100"/>
      <c r="J132" s="66"/>
      <c r="K132" s="88"/>
      <c r="L132" s="88"/>
      <c r="M132" s="102"/>
      <c r="N132" s="88"/>
      <c r="O132" s="88"/>
      <c r="P132" s="88"/>
      <c r="Q132" s="88"/>
      <c r="R132" s="88"/>
      <c r="S132" s="88"/>
      <c r="T132" s="99"/>
      <c r="U132" s="88"/>
    </row>
    <row r="133" spans="2:20" s="18" customFormat="1" ht="27.75" thickBot="1">
      <c r="B133" s="57" t="s">
        <v>181</v>
      </c>
      <c r="C133" s="58" t="s">
        <v>253</v>
      </c>
      <c r="D133" s="59" t="s">
        <v>254</v>
      </c>
      <c r="E133" s="59" t="s">
        <v>267</v>
      </c>
      <c r="F133" s="58" t="s">
        <v>255</v>
      </c>
      <c r="G133" s="60"/>
      <c r="H133" s="61"/>
      <c r="I133" s="57" t="s">
        <v>181</v>
      </c>
      <c r="J133" s="58" t="s">
        <v>253</v>
      </c>
      <c r="K133" s="59" t="s">
        <v>254</v>
      </c>
      <c r="L133" s="147" t="s">
        <v>267</v>
      </c>
      <c r="M133" s="58" t="s">
        <v>255</v>
      </c>
      <c r="T133" s="25"/>
    </row>
    <row r="134" spans="2:20" s="18" customFormat="1" ht="13.5" customHeight="1" thickBot="1">
      <c r="B134" s="62"/>
      <c r="C134" s="185"/>
      <c r="D134" s="140" t="e">
        <f>VLOOKUP(B134,'MRs for Data tab'!$B$19:$C$39,2,FALSE)</f>
        <v>#N/A</v>
      </c>
      <c r="E134" s="64" t="s">
        <v>268</v>
      </c>
      <c r="F134" s="65"/>
      <c r="H134" s="66"/>
      <c r="I134" s="67">
        <f>B134</f>
        <v>0</v>
      </c>
      <c r="J134" s="68"/>
      <c r="K134" s="148" t="e">
        <f>D134</f>
        <v>#N/A</v>
      </c>
      <c r="L134" s="64" t="s">
        <v>268</v>
      </c>
      <c r="M134" s="69"/>
      <c r="O134" s="70" t="str">
        <f>IF(M155="Disagree - Reconciliation Required","Provide reconciliation","No reconciliation required")</f>
        <v>No reconciliation required</v>
      </c>
      <c r="P134" s="71"/>
      <c r="Q134" s="71"/>
      <c r="R134" s="71"/>
      <c r="S134" s="71"/>
      <c r="T134" s="72"/>
    </row>
    <row r="135" spans="2:20" s="18" customFormat="1" ht="13.5" customHeight="1" thickBot="1">
      <c r="B135" s="181"/>
      <c r="C135" s="76"/>
      <c r="D135" s="183">
        <f>IF(C135="","",(VLOOKUP(C135,'MRs for Data tab'!D:E,2,FALSE)))</f>
      </c>
      <c r="E135" s="137"/>
      <c r="F135" s="103"/>
      <c r="H135" s="66"/>
      <c r="I135" s="181"/>
      <c r="J135" s="76"/>
      <c r="K135" s="136">
        <f>IF(J135="","",VLOOKUP(J135,'MRs for Data tab'!D:E,2,FALSE))</f>
      </c>
      <c r="L135" s="137"/>
      <c r="M135" s="75"/>
      <c r="O135" s="77" t="str">
        <f>IF(M155="Disagree - Reconciliation Required","Material Difference:","No material difference")</f>
        <v>No material difference</v>
      </c>
      <c r="P135" s="64"/>
      <c r="Q135" s="64"/>
      <c r="R135" s="64"/>
      <c r="S135" s="64"/>
      <c r="T135" s="78">
        <f>IF(M155="Disagree - Reconciliation Required",ABS(F151+M151),"")</f>
      </c>
    </row>
    <row r="136" spans="2:20" s="18" customFormat="1" ht="13.5" customHeight="1">
      <c r="B136" s="181"/>
      <c r="C136" s="73"/>
      <c r="D136" s="136">
        <f>IF(C136="","",(VLOOKUP(C136,'MRs for Data tab'!D:E,2,FALSE)))</f>
      </c>
      <c r="E136" s="138"/>
      <c r="F136" s="104"/>
      <c r="H136" s="66"/>
      <c r="I136" s="181"/>
      <c r="J136" s="73"/>
      <c r="K136" s="136">
        <f>IF(J136="","",VLOOKUP(J136,'MRs for Data tab'!D:E,2,FALSE))</f>
      </c>
      <c r="L136" s="138"/>
      <c r="M136" s="80"/>
      <c r="O136" s="81"/>
      <c r="P136" s="82"/>
      <c r="Q136" s="82"/>
      <c r="R136" s="82"/>
      <c r="S136" s="82"/>
      <c r="T136" s="83"/>
    </row>
    <row r="137" spans="2:20" s="18" customFormat="1" ht="13.5" customHeight="1">
      <c r="B137" s="181"/>
      <c r="C137" s="73"/>
      <c r="D137" s="136">
        <f>IF(C137="","",(VLOOKUP(C137,'MRs for Data tab'!D:E,2,FALSE)))</f>
      </c>
      <c r="E137" s="138"/>
      <c r="F137" s="104"/>
      <c r="H137" s="66"/>
      <c r="I137" s="181"/>
      <c r="J137" s="73"/>
      <c r="K137" s="136">
        <f>IF(J137="","",VLOOKUP(J137,'MRs for Data tab'!D:E,2,FALSE))</f>
      </c>
      <c r="L137" s="138"/>
      <c r="M137" s="80"/>
      <c r="O137" s="84"/>
      <c r="P137" s="85"/>
      <c r="Q137" s="85"/>
      <c r="R137" s="85"/>
      <c r="S137" s="85"/>
      <c r="T137" s="86"/>
    </row>
    <row r="138" spans="2:20" s="18" customFormat="1" ht="13.5" customHeight="1">
      <c r="B138" s="181"/>
      <c r="C138" s="73"/>
      <c r="D138" s="136">
        <f>IF(C138="","",(VLOOKUP(C138,'MRs for Data tab'!D:E,2,FALSE)))</f>
      </c>
      <c r="E138" s="138"/>
      <c r="F138" s="104"/>
      <c r="H138" s="66"/>
      <c r="I138" s="181"/>
      <c r="J138" s="73"/>
      <c r="K138" s="136">
        <f>IF(J138="","",VLOOKUP(J138,'MRs for Data tab'!D:E,2,FALSE))</f>
      </c>
      <c r="L138" s="138"/>
      <c r="M138" s="80"/>
      <c r="O138" s="84"/>
      <c r="P138" s="85"/>
      <c r="Q138" s="85"/>
      <c r="R138" s="85"/>
      <c r="S138" s="85"/>
      <c r="T138" s="86"/>
    </row>
    <row r="139" spans="2:20" s="18" customFormat="1" ht="13.5" customHeight="1">
      <c r="B139" s="181"/>
      <c r="C139" s="73"/>
      <c r="D139" s="136">
        <f>IF(C139="","",(VLOOKUP(C139,'MRs for Data tab'!D:E,2,FALSE)))</f>
      </c>
      <c r="E139" s="138"/>
      <c r="F139" s="104"/>
      <c r="H139" s="66"/>
      <c r="I139" s="181"/>
      <c r="J139" s="73"/>
      <c r="K139" s="136">
        <f>IF(J139="","",VLOOKUP(J139,'MRs for Data tab'!D:E,2,FALSE))</f>
      </c>
      <c r="L139" s="138"/>
      <c r="M139" s="80"/>
      <c r="O139" s="84"/>
      <c r="P139" s="85"/>
      <c r="Q139" s="85"/>
      <c r="R139" s="85"/>
      <c r="S139" s="85"/>
      <c r="T139" s="86"/>
    </row>
    <row r="140" spans="2:20" s="18" customFormat="1" ht="13.5" customHeight="1">
      <c r="B140" s="181"/>
      <c r="C140" s="73"/>
      <c r="D140" s="136">
        <f>IF(C140="","",(VLOOKUP(C140,'MRs for Data tab'!D:E,2,FALSE)))</f>
      </c>
      <c r="E140" s="138"/>
      <c r="F140" s="104"/>
      <c r="H140" s="66"/>
      <c r="I140" s="181"/>
      <c r="J140" s="73"/>
      <c r="K140" s="136">
        <f>IF(J140="","",VLOOKUP(J140,'MRs for Data tab'!D:E,2,FALSE))</f>
      </c>
      <c r="L140" s="138"/>
      <c r="M140" s="80"/>
      <c r="O140" s="84"/>
      <c r="P140" s="85"/>
      <c r="Q140" s="85"/>
      <c r="R140" s="85"/>
      <c r="S140" s="85"/>
      <c r="T140" s="86"/>
    </row>
    <row r="141" spans="2:20" s="18" customFormat="1" ht="13.5" customHeight="1">
      <c r="B141" s="181"/>
      <c r="C141" s="73"/>
      <c r="D141" s="136">
        <f>IF(C141="","",(VLOOKUP(C141,'MRs for Data tab'!D:E,2,FALSE)))</f>
      </c>
      <c r="E141" s="138"/>
      <c r="F141" s="104"/>
      <c r="H141" s="66"/>
      <c r="I141" s="181"/>
      <c r="J141" s="73"/>
      <c r="K141" s="136">
        <f>IF(J141="","",VLOOKUP(J141,'MRs for Data tab'!D:E,2,FALSE))</f>
      </c>
      <c r="L141" s="138"/>
      <c r="M141" s="80"/>
      <c r="O141" s="84"/>
      <c r="P141" s="85"/>
      <c r="Q141" s="85"/>
      <c r="R141" s="85"/>
      <c r="S141" s="85"/>
      <c r="T141" s="86"/>
    </row>
    <row r="142" spans="2:20" s="18" customFormat="1" ht="13.5" customHeight="1">
      <c r="B142" s="181"/>
      <c r="C142" s="73"/>
      <c r="D142" s="136">
        <f>IF(C142="","",(VLOOKUP(C142,'MRs for Data tab'!D:E,2,FALSE)))</f>
      </c>
      <c r="E142" s="138"/>
      <c r="F142" s="105"/>
      <c r="G142" s="88"/>
      <c r="H142" s="66"/>
      <c r="I142" s="181"/>
      <c r="J142" s="73"/>
      <c r="K142" s="136">
        <f>IF(J142="","",VLOOKUP(J142,'MRs for Data tab'!D:E,2,FALSE))</f>
      </c>
      <c r="L142" s="138"/>
      <c r="M142" s="87"/>
      <c r="O142" s="84"/>
      <c r="P142" s="85"/>
      <c r="Q142" s="85"/>
      <c r="R142" s="85"/>
      <c r="S142" s="85"/>
      <c r="T142" s="86"/>
    </row>
    <row r="143" spans="2:20" s="18" customFormat="1" ht="13.5" customHeight="1">
      <c r="B143" s="181"/>
      <c r="C143" s="73"/>
      <c r="D143" s="136">
        <f>IF(C143="","",(VLOOKUP(C143,'MRs for Data tab'!D:E,2,FALSE)))</f>
      </c>
      <c r="E143" s="138"/>
      <c r="F143" s="105"/>
      <c r="G143" s="88"/>
      <c r="H143" s="66"/>
      <c r="I143" s="181"/>
      <c r="J143" s="73"/>
      <c r="K143" s="136">
        <f>IF(J143="","",VLOOKUP(J143,'MRs for Data tab'!D:E,2,FALSE))</f>
      </c>
      <c r="L143" s="138"/>
      <c r="M143" s="87"/>
      <c r="O143" s="84"/>
      <c r="P143" s="85"/>
      <c r="Q143" s="85"/>
      <c r="R143" s="85"/>
      <c r="S143" s="85"/>
      <c r="T143" s="86"/>
    </row>
    <row r="144" spans="2:20" s="18" customFormat="1" ht="13.5" customHeight="1">
      <c r="B144" s="181"/>
      <c r="C144" s="73"/>
      <c r="D144" s="136">
        <f>IF(C144="","",(VLOOKUP(C144,'MRs for Data tab'!D:E,2,FALSE)))</f>
      </c>
      <c r="E144" s="138"/>
      <c r="F144" s="105"/>
      <c r="G144" s="88"/>
      <c r="H144" s="66"/>
      <c r="I144" s="181"/>
      <c r="J144" s="73"/>
      <c r="K144" s="136">
        <f>IF(J144="","",VLOOKUP(J144,'MRs for Data tab'!D:E,2,FALSE))</f>
      </c>
      <c r="L144" s="138"/>
      <c r="M144" s="87"/>
      <c r="O144" s="84"/>
      <c r="P144" s="85"/>
      <c r="Q144" s="85"/>
      <c r="R144" s="85"/>
      <c r="S144" s="85"/>
      <c r="T144" s="86"/>
    </row>
    <row r="145" spans="2:20" s="18" customFormat="1" ht="13.5" customHeight="1">
      <c r="B145" s="181"/>
      <c r="C145" s="73"/>
      <c r="D145" s="136">
        <f>IF(C145="","",(VLOOKUP(C145,'MRs for Data tab'!D:E,2,FALSE)))</f>
      </c>
      <c r="E145" s="138"/>
      <c r="F145" s="105"/>
      <c r="G145" s="88"/>
      <c r="H145" s="66"/>
      <c r="I145" s="181"/>
      <c r="J145" s="73"/>
      <c r="K145" s="136">
        <f>IF(J145="","",VLOOKUP(J145,'MRs for Data tab'!D:E,2,FALSE))</f>
      </c>
      <c r="L145" s="138"/>
      <c r="M145" s="87"/>
      <c r="O145" s="84"/>
      <c r="P145" s="85"/>
      <c r="Q145" s="85"/>
      <c r="R145" s="85"/>
      <c r="S145" s="85"/>
      <c r="T145" s="86"/>
    </row>
    <row r="146" spans="2:20" s="18" customFormat="1" ht="13.5" customHeight="1">
      <c r="B146" s="181"/>
      <c r="C146" s="73"/>
      <c r="D146" s="136">
        <f>IF(C146="","",(VLOOKUP(C146,'MRs for Data tab'!D:E,2,FALSE)))</f>
      </c>
      <c r="E146" s="138"/>
      <c r="F146" s="105"/>
      <c r="G146" s="88"/>
      <c r="H146" s="66"/>
      <c r="I146" s="181"/>
      <c r="J146" s="73"/>
      <c r="K146" s="136">
        <f>IF(J146="","",VLOOKUP(J146,'MRs for Data tab'!D:E,2,FALSE))</f>
      </c>
      <c r="L146" s="138"/>
      <c r="M146" s="87"/>
      <c r="O146" s="84"/>
      <c r="P146" s="85"/>
      <c r="Q146" s="85"/>
      <c r="R146" s="85"/>
      <c r="S146" s="85"/>
      <c r="T146" s="86"/>
    </row>
    <row r="147" spans="2:20" s="18" customFormat="1" ht="13.5" customHeight="1">
      <c r="B147" s="181"/>
      <c r="C147" s="73"/>
      <c r="D147" s="136">
        <f>IF(C147="","",(VLOOKUP(C147,'MRs for Data tab'!D:E,2,FALSE)))</f>
      </c>
      <c r="E147" s="138"/>
      <c r="F147" s="105"/>
      <c r="G147" s="88"/>
      <c r="H147" s="66"/>
      <c r="I147" s="181"/>
      <c r="J147" s="73"/>
      <c r="K147" s="136">
        <f>IF(J147="","",VLOOKUP(J147,'MRs for Data tab'!D:E,2,FALSE))</f>
      </c>
      <c r="L147" s="138"/>
      <c r="M147" s="87"/>
      <c r="O147" s="84"/>
      <c r="P147" s="85"/>
      <c r="Q147" s="85"/>
      <c r="R147" s="85"/>
      <c r="S147" s="85"/>
      <c r="T147" s="86"/>
    </row>
    <row r="148" spans="2:20" s="18" customFormat="1" ht="13.5" customHeight="1">
      <c r="B148" s="181"/>
      <c r="C148" s="73"/>
      <c r="D148" s="136">
        <f>IF(C148="","",(VLOOKUP(C148,'MRs for Data tab'!D:E,2,FALSE)))</f>
      </c>
      <c r="E148" s="138"/>
      <c r="F148" s="105"/>
      <c r="G148" s="88"/>
      <c r="H148" s="66"/>
      <c r="I148" s="181"/>
      <c r="J148" s="73"/>
      <c r="K148" s="136">
        <f>IF(J148="","",VLOOKUP(J148,'MRs for Data tab'!D:E,2,FALSE))</f>
      </c>
      <c r="L148" s="138"/>
      <c r="M148" s="87"/>
      <c r="O148" s="84"/>
      <c r="P148" s="85"/>
      <c r="Q148" s="85"/>
      <c r="R148" s="85"/>
      <c r="S148" s="85"/>
      <c r="T148" s="86"/>
    </row>
    <row r="149" spans="2:20" s="18" customFormat="1" ht="13.5" customHeight="1" thickBot="1">
      <c r="B149" s="181"/>
      <c r="C149" s="73"/>
      <c r="D149" s="136">
        <f>IF(C149="","",(VLOOKUP(C149,'MRs for Data tab'!D:E,2,FALSE)))</f>
      </c>
      <c r="E149" s="138"/>
      <c r="F149" s="105"/>
      <c r="G149" s="88"/>
      <c r="H149" s="66"/>
      <c r="I149" s="181"/>
      <c r="J149" s="73"/>
      <c r="K149" s="136">
        <f>IF(J149="","",VLOOKUP(J149,'MRs for Data tab'!D:E,2,FALSE))</f>
      </c>
      <c r="L149" s="138"/>
      <c r="M149" s="87"/>
      <c r="O149" s="89"/>
      <c r="P149" s="90"/>
      <c r="Q149" s="90"/>
      <c r="R149" s="90"/>
      <c r="S149" s="90"/>
      <c r="T149" s="91"/>
    </row>
    <row r="150" spans="2:20" s="18" customFormat="1" ht="13.5" customHeight="1" thickBot="1">
      <c r="B150" s="182"/>
      <c r="C150" s="180"/>
      <c r="D150" s="184">
        <f>IF(C150="","",(VLOOKUP(C150,'MRs for Data tab'!D:E,2,FALSE)))</f>
      </c>
      <c r="E150" s="138"/>
      <c r="F150" s="149"/>
      <c r="G150" s="88"/>
      <c r="H150" s="66"/>
      <c r="I150" s="182"/>
      <c r="J150" s="180"/>
      <c r="K150" s="184">
        <f>IF(J150="","",VLOOKUP(J150,'MRs for Data tab'!D:E,2,FALSE))</f>
      </c>
      <c r="L150" s="138"/>
      <c r="M150" s="152"/>
      <c r="T150" s="25"/>
    </row>
    <row r="151" spans="2:20" s="18" customFormat="1" ht="13.5" customHeight="1" thickBot="1">
      <c r="B151" s="289"/>
      <c r="C151" s="290"/>
      <c r="E151" s="150" t="s">
        <v>256</v>
      </c>
      <c r="F151" s="151">
        <f>SUM(F135:F150)</f>
        <v>0</v>
      </c>
      <c r="G151" s="88"/>
      <c r="H151" s="66"/>
      <c r="I151" s="289"/>
      <c r="J151" s="290"/>
      <c r="L151" s="150" t="s">
        <v>256</v>
      </c>
      <c r="M151" s="151">
        <f>SUM(M135:M150)</f>
        <v>0</v>
      </c>
      <c r="T151" s="25"/>
    </row>
    <row r="152" spans="2:20" s="18" customFormat="1" ht="13.5" customHeight="1">
      <c r="B152" s="290"/>
      <c r="C152" s="290"/>
      <c r="E152" s="291" t="s">
        <v>257</v>
      </c>
      <c r="F152" s="279" t="str">
        <f>IF(ABS(F151)&gt;=$E$16,"Yes",IF(ABS(M151)&gt;=$E$16,"Yes - the counter-party has recorded a material amount","No"))</f>
        <v>No</v>
      </c>
      <c r="G152" s="88"/>
      <c r="H152" s="66"/>
      <c r="I152" s="290"/>
      <c r="J152" s="290"/>
      <c r="L152" s="291" t="s">
        <v>257</v>
      </c>
      <c r="M152" s="279" t="str">
        <f>IF(ABS(M151)&gt;=$E$16,"Yes",IF(ABS(F151)&gt;=$E$16,"Yes - the counter-party has recorded a material amount","No"))</f>
        <v>No</v>
      </c>
      <c r="T152" s="25"/>
    </row>
    <row r="153" spans="2:20" s="18" customFormat="1" ht="13.5" customHeight="1">
      <c r="B153" s="290"/>
      <c r="C153" s="290"/>
      <c r="E153" s="292"/>
      <c r="F153" s="280"/>
      <c r="G153" s="88"/>
      <c r="H153" s="66"/>
      <c r="I153" s="290"/>
      <c r="J153" s="290"/>
      <c r="L153" s="292"/>
      <c r="M153" s="280"/>
      <c r="T153" s="25"/>
    </row>
    <row r="154" spans="2:20" s="94" customFormat="1" ht="13.5" customHeight="1">
      <c r="B154" s="290"/>
      <c r="C154" s="290"/>
      <c r="E154" s="292"/>
      <c r="F154" s="280"/>
      <c r="G154" s="95"/>
      <c r="H154" s="96"/>
      <c r="I154" s="290"/>
      <c r="J154" s="290"/>
      <c r="L154" s="292"/>
      <c r="M154" s="280"/>
      <c r="T154" s="97"/>
    </row>
    <row r="155" spans="2:21" s="18" customFormat="1" ht="13.5" customHeight="1">
      <c r="B155" s="290"/>
      <c r="C155" s="290"/>
      <c r="E155" s="281" t="s">
        <v>258</v>
      </c>
      <c r="F155" s="284" t="str">
        <f>IF(OR(ABS(F151)&gt;=$E$16,ABS(M151)&gt;=$E$16),IF(ABS(F151+M151)&lt;$E$17,"Agreed","Disagree - Reconciliation Required"),"No Action Required")</f>
        <v>No Action Required</v>
      </c>
      <c r="G155" s="88"/>
      <c r="H155" s="98"/>
      <c r="I155" s="290"/>
      <c r="J155" s="290"/>
      <c r="L155" s="281" t="s">
        <v>258</v>
      </c>
      <c r="M155" s="286" t="str">
        <f>IF(OR(ABS(F151)&gt;=$E$16,ABS(M151)&gt;=$E$16),IF(ABS(F151+M151)&lt;$E$17,"Agreed","Disagree - Reconciliation Required"),"No Action Required")</f>
        <v>No Action Required</v>
      </c>
      <c r="N155" s="88"/>
      <c r="O155" s="88"/>
      <c r="P155" s="88"/>
      <c r="Q155" s="88"/>
      <c r="R155" s="88"/>
      <c r="S155" s="88"/>
      <c r="T155" s="99"/>
      <c r="U155" s="88"/>
    </row>
    <row r="156" spans="2:21" s="18" customFormat="1" ht="13.5" customHeight="1">
      <c r="B156" s="290"/>
      <c r="C156" s="290"/>
      <c r="E156" s="282"/>
      <c r="F156" s="284"/>
      <c r="G156" s="88"/>
      <c r="H156" s="100"/>
      <c r="I156" s="290"/>
      <c r="J156" s="290"/>
      <c r="L156" s="282"/>
      <c r="M156" s="287"/>
      <c r="N156" s="88"/>
      <c r="O156" s="41"/>
      <c r="P156" s="88"/>
      <c r="Q156" s="88"/>
      <c r="R156" s="88"/>
      <c r="S156" s="88"/>
      <c r="T156" s="99"/>
      <c r="U156" s="88"/>
    </row>
    <row r="157" spans="2:21" s="18" customFormat="1" ht="13.5" customHeight="1" thickBot="1">
      <c r="B157" s="290"/>
      <c r="C157" s="290"/>
      <c r="E157" s="283"/>
      <c r="F157" s="285"/>
      <c r="G157" s="88"/>
      <c r="H157" s="100"/>
      <c r="I157" s="290"/>
      <c r="J157" s="290"/>
      <c r="L157" s="283"/>
      <c r="M157" s="288"/>
      <c r="N157" s="88"/>
      <c r="O157" s="88"/>
      <c r="P157" s="88"/>
      <c r="Q157" s="88"/>
      <c r="R157" s="88"/>
      <c r="S157" s="88"/>
      <c r="T157" s="99"/>
      <c r="U157" s="88"/>
    </row>
    <row r="158" spans="2:21" s="18" customFormat="1" ht="13.5" customHeight="1">
      <c r="B158" s="66"/>
      <c r="C158" s="66"/>
      <c r="D158" s="88"/>
      <c r="E158" s="88"/>
      <c r="F158" s="101"/>
      <c r="G158" s="88"/>
      <c r="H158" s="100"/>
      <c r="I158" s="100"/>
      <c r="J158" s="66"/>
      <c r="K158" s="88"/>
      <c r="L158" s="88"/>
      <c r="M158" s="102"/>
      <c r="N158" s="88"/>
      <c r="O158" s="88"/>
      <c r="P158" s="88"/>
      <c r="Q158" s="88"/>
      <c r="R158" s="88"/>
      <c r="S158" s="88"/>
      <c r="T158" s="99"/>
      <c r="U158" s="88"/>
    </row>
    <row r="159" spans="2:21" s="18" customFormat="1" ht="13.5" customHeight="1" thickBot="1">
      <c r="B159" s="66"/>
      <c r="C159" s="66"/>
      <c r="D159" s="88"/>
      <c r="E159" s="88"/>
      <c r="F159" s="101"/>
      <c r="G159" s="88"/>
      <c r="H159" s="100"/>
      <c r="I159" s="100"/>
      <c r="J159" s="66"/>
      <c r="K159" s="88"/>
      <c r="L159" s="88"/>
      <c r="M159" s="102"/>
      <c r="N159" s="88"/>
      <c r="O159" s="88"/>
      <c r="P159" s="88"/>
      <c r="Q159" s="88"/>
      <c r="R159" s="88"/>
      <c r="S159" s="88"/>
      <c r="T159" s="99"/>
      <c r="U159" s="88"/>
    </row>
    <row r="160" spans="2:20" s="18" customFormat="1" ht="27.75" thickBot="1">
      <c r="B160" s="57" t="s">
        <v>181</v>
      </c>
      <c r="C160" s="58" t="s">
        <v>253</v>
      </c>
      <c r="D160" s="59" t="s">
        <v>254</v>
      </c>
      <c r="E160" s="59" t="s">
        <v>267</v>
      </c>
      <c r="F160" s="58" t="s">
        <v>255</v>
      </c>
      <c r="G160" s="60"/>
      <c r="H160" s="61"/>
      <c r="I160" s="57" t="s">
        <v>181</v>
      </c>
      <c r="J160" s="58" t="s">
        <v>253</v>
      </c>
      <c r="K160" s="59" t="s">
        <v>254</v>
      </c>
      <c r="L160" s="147" t="s">
        <v>267</v>
      </c>
      <c r="M160" s="58" t="s">
        <v>255</v>
      </c>
      <c r="T160" s="25"/>
    </row>
    <row r="161" spans="2:20" s="18" customFormat="1" ht="13.5" customHeight="1" thickBot="1">
      <c r="B161" s="62"/>
      <c r="C161" s="185"/>
      <c r="D161" s="140" t="e">
        <f>VLOOKUP(B161,'MRs for Data tab'!$B$19:$C$39,2,FALSE)</f>
        <v>#N/A</v>
      </c>
      <c r="E161" s="64" t="s">
        <v>268</v>
      </c>
      <c r="F161" s="65"/>
      <c r="H161" s="66"/>
      <c r="I161" s="67">
        <f>B161</f>
        <v>0</v>
      </c>
      <c r="J161" s="68"/>
      <c r="K161" s="148" t="e">
        <f>D161</f>
        <v>#N/A</v>
      </c>
      <c r="L161" s="64" t="s">
        <v>268</v>
      </c>
      <c r="M161" s="69"/>
      <c r="O161" s="70" t="str">
        <f>IF(M182="Disagree - Reconciliation Required","Provide reconciliation","No reconciliation required")</f>
        <v>No reconciliation required</v>
      </c>
      <c r="P161" s="71"/>
      <c r="Q161" s="71"/>
      <c r="R161" s="71"/>
      <c r="S161" s="71"/>
      <c r="T161" s="72"/>
    </row>
    <row r="162" spans="2:20" s="18" customFormat="1" ht="13.5" customHeight="1" thickBot="1">
      <c r="B162" s="181"/>
      <c r="C162" s="76"/>
      <c r="D162" s="183">
        <f>IF(C162="","",(VLOOKUP(C162,'MRs for Data tab'!D:E,2,FALSE)))</f>
      </c>
      <c r="E162" s="137"/>
      <c r="F162" s="103"/>
      <c r="H162" s="66"/>
      <c r="I162" s="181"/>
      <c r="J162" s="76"/>
      <c r="K162" s="136">
        <f>IF(J162="","",VLOOKUP(J162,'MRs for Data tab'!D:E,2,FALSE))</f>
      </c>
      <c r="L162" s="137"/>
      <c r="M162" s="75"/>
      <c r="O162" s="77" t="str">
        <f>IF(M182="Disagree - Reconciliation Required","Material Difference:","No material difference")</f>
        <v>No material difference</v>
      </c>
      <c r="P162" s="64"/>
      <c r="Q162" s="64"/>
      <c r="R162" s="64"/>
      <c r="S162" s="64"/>
      <c r="T162" s="78">
        <f>IF(M182="Disagree - Reconciliation Required",ABS(F178+M178),"")</f>
      </c>
    </row>
    <row r="163" spans="2:20" s="18" customFormat="1" ht="13.5" customHeight="1">
      <c r="B163" s="181"/>
      <c r="C163" s="73"/>
      <c r="D163" s="136">
        <f>IF(C163="","",(VLOOKUP(C163,'MRs for Data tab'!D:E,2,FALSE)))</f>
      </c>
      <c r="E163" s="138"/>
      <c r="F163" s="104"/>
      <c r="H163" s="66"/>
      <c r="I163" s="181"/>
      <c r="J163" s="73"/>
      <c r="K163" s="136">
        <f>IF(J163="","",VLOOKUP(J163,'MRs for Data tab'!D:E,2,FALSE))</f>
      </c>
      <c r="L163" s="138"/>
      <c r="M163" s="80"/>
      <c r="O163" s="81"/>
      <c r="P163" s="82"/>
      <c r="Q163" s="82"/>
      <c r="R163" s="82"/>
      <c r="S163" s="82"/>
      <c r="T163" s="83"/>
    </row>
    <row r="164" spans="2:20" s="18" customFormat="1" ht="13.5" customHeight="1">
      <c r="B164" s="181"/>
      <c r="C164" s="73"/>
      <c r="D164" s="136">
        <f>IF(C164="","",(VLOOKUP(C164,'MRs for Data tab'!D:E,2,FALSE)))</f>
      </c>
      <c r="E164" s="138"/>
      <c r="F164" s="104"/>
      <c r="H164" s="66"/>
      <c r="I164" s="181"/>
      <c r="J164" s="73"/>
      <c r="K164" s="136">
        <f>IF(J164="","",VLOOKUP(J164,'MRs for Data tab'!D:E,2,FALSE))</f>
      </c>
      <c r="L164" s="138"/>
      <c r="M164" s="80"/>
      <c r="O164" s="84"/>
      <c r="P164" s="85"/>
      <c r="Q164" s="85"/>
      <c r="R164" s="85"/>
      <c r="S164" s="85"/>
      <c r="T164" s="86"/>
    </row>
    <row r="165" spans="2:20" s="18" customFormat="1" ht="13.5" customHeight="1">
      <c r="B165" s="181"/>
      <c r="C165" s="73"/>
      <c r="D165" s="136">
        <f>IF(C165="","",(VLOOKUP(C165,'MRs for Data tab'!D:E,2,FALSE)))</f>
      </c>
      <c r="E165" s="138"/>
      <c r="F165" s="104"/>
      <c r="H165" s="66"/>
      <c r="I165" s="181"/>
      <c r="J165" s="73"/>
      <c r="K165" s="136">
        <f>IF(J165="","",VLOOKUP(J165,'MRs for Data tab'!D:E,2,FALSE))</f>
      </c>
      <c r="L165" s="138"/>
      <c r="M165" s="80"/>
      <c r="O165" s="84"/>
      <c r="P165" s="85"/>
      <c r="Q165" s="85"/>
      <c r="R165" s="85"/>
      <c r="S165" s="85"/>
      <c r="T165" s="86"/>
    </row>
    <row r="166" spans="2:20" s="18" customFormat="1" ht="13.5" customHeight="1">
      <c r="B166" s="181"/>
      <c r="C166" s="73"/>
      <c r="D166" s="136">
        <f>IF(C166="","",(VLOOKUP(C166,'MRs for Data tab'!D:E,2,FALSE)))</f>
      </c>
      <c r="E166" s="138"/>
      <c r="F166" s="104"/>
      <c r="H166" s="66"/>
      <c r="I166" s="181"/>
      <c r="J166" s="73"/>
      <c r="K166" s="136">
        <f>IF(J166="","",VLOOKUP(J166,'MRs for Data tab'!D:E,2,FALSE))</f>
      </c>
      <c r="L166" s="138"/>
      <c r="M166" s="80"/>
      <c r="O166" s="84"/>
      <c r="P166" s="85"/>
      <c r="Q166" s="85"/>
      <c r="R166" s="85"/>
      <c r="S166" s="85"/>
      <c r="T166" s="86"/>
    </row>
    <row r="167" spans="2:20" s="18" customFormat="1" ht="13.5" customHeight="1">
      <c r="B167" s="181"/>
      <c r="C167" s="73"/>
      <c r="D167" s="136">
        <f>IF(C167="","",(VLOOKUP(C167,'MRs for Data tab'!D:E,2,FALSE)))</f>
      </c>
      <c r="E167" s="138"/>
      <c r="F167" s="104"/>
      <c r="H167" s="66"/>
      <c r="I167" s="181"/>
      <c r="J167" s="73"/>
      <c r="K167" s="136">
        <f>IF(J167="","",VLOOKUP(J167,'MRs for Data tab'!D:E,2,FALSE))</f>
      </c>
      <c r="L167" s="138"/>
      <c r="M167" s="80"/>
      <c r="O167" s="84"/>
      <c r="P167" s="85"/>
      <c r="Q167" s="85"/>
      <c r="R167" s="85"/>
      <c r="S167" s="85"/>
      <c r="T167" s="86"/>
    </row>
    <row r="168" spans="2:20" s="18" customFormat="1" ht="13.5" customHeight="1">
      <c r="B168" s="181"/>
      <c r="C168" s="73"/>
      <c r="D168" s="136">
        <f>IF(C168="","",(VLOOKUP(C168,'MRs for Data tab'!D:E,2,FALSE)))</f>
      </c>
      <c r="E168" s="138"/>
      <c r="F168" s="104"/>
      <c r="H168" s="66"/>
      <c r="I168" s="181"/>
      <c r="J168" s="73"/>
      <c r="K168" s="136">
        <f>IF(J168="","",VLOOKUP(J168,'MRs for Data tab'!D:E,2,FALSE))</f>
      </c>
      <c r="L168" s="138"/>
      <c r="M168" s="80"/>
      <c r="O168" s="84"/>
      <c r="P168" s="85"/>
      <c r="Q168" s="85"/>
      <c r="R168" s="85"/>
      <c r="S168" s="85"/>
      <c r="T168" s="86"/>
    </row>
    <row r="169" spans="2:20" s="18" customFormat="1" ht="13.5" customHeight="1">
      <c r="B169" s="181"/>
      <c r="C169" s="73"/>
      <c r="D169" s="136">
        <f>IF(C169="","",(VLOOKUP(C169,'MRs for Data tab'!D:E,2,FALSE)))</f>
      </c>
      <c r="E169" s="138"/>
      <c r="F169" s="105"/>
      <c r="G169" s="88"/>
      <c r="H169" s="66"/>
      <c r="I169" s="181"/>
      <c r="J169" s="73"/>
      <c r="K169" s="136">
        <f>IF(J169="","",VLOOKUP(J169,'MRs for Data tab'!D:E,2,FALSE))</f>
      </c>
      <c r="L169" s="138"/>
      <c r="M169" s="87"/>
      <c r="O169" s="84"/>
      <c r="P169" s="85"/>
      <c r="Q169" s="85"/>
      <c r="R169" s="85"/>
      <c r="S169" s="85"/>
      <c r="T169" s="86"/>
    </row>
    <row r="170" spans="2:20" s="18" customFormat="1" ht="13.5" customHeight="1">
      <c r="B170" s="181"/>
      <c r="C170" s="73"/>
      <c r="D170" s="136">
        <f>IF(C170="","",(VLOOKUP(C170,'MRs for Data tab'!D:E,2,FALSE)))</f>
      </c>
      <c r="E170" s="138"/>
      <c r="F170" s="105"/>
      <c r="G170" s="88"/>
      <c r="H170" s="66"/>
      <c r="I170" s="181"/>
      <c r="J170" s="73"/>
      <c r="K170" s="136">
        <f>IF(J170="","",VLOOKUP(J170,'MRs for Data tab'!D:E,2,FALSE))</f>
      </c>
      <c r="L170" s="138"/>
      <c r="M170" s="87"/>
      <c r="O170" s="84"/>
      <c r="P170" s="85"/>
      <c r="Q170" s="85"/>
      <c r="R170" s="85"/>
      <c r="S170" s="85"/>
      <c r="T170" s="86"/>
    </row>
    <row r="171" spans="2:20" s="18" customFormat="1" ht="13.5" customHeight="1">
      <c r="B171" s="181"/>
      <c r="C171" s="73"/>
      <c r="D171" s="136">
        <f>IF(C171="","",(VLOOKUP(C171,'MRs for Data tab'!D:E,2,FALSE)))</f>
      </c>
      <c r="E171" s="138"/>
      <c r="F171" s="105"/>
      <c r="G171" s="88"/>
      <c r="H171" s="66"/>
      <c r="I171" s="181"/>
      <c r="J171" s="73"/>
      <c r="K171" s="136">
        <f>IF(J171="","",VLOOKUP(J171,'MRs for Data tab'!D:E,2,FALSE))</f>
      </c>
      <c r="L171" s="138"/>
      <c r="M171" s="87"/>
      <c r="O171" s="84"/>
      <c r="P171" s="85"/>
      <c r="Q171" s="85"/>
      <c r="R171" s="85"/>
      <c r="S171" s="85"/>
      <c r="T171" s="86"/>
    </row>
    <row r="172" spans="2:20" s="18" customFormat="1" ht="13.5" customHeight="1">
      <c r="B172" s="181"/>
      <c r="C172" s="73"/>
      <c r="D172" s="136">
        <f>IF(C172="","",(VLOOKUP(C172,'MRs for Data tab'!D:E,2,FALSE)))</f>
      </c>
      <c r="E172" s="138"/>
      <c r="F172" s="105"/>
      <c r="G172" s="88"/>
      <c r="H172" s="66"/>
      <c r="I172" s="181"/>
      <c r="J172" s="73"/>
      <c r="K172" s="136">
        <f>IF(J172="","",VLOOKUP(J172,'MRs for Data tab'!D:E,2,FALSE))</f>
      </c>
      <c r="L172" s="138"/>
      <c r="M172" s="87"/>
      <c r="O172" s="84"/>
      <c r="P172" s="85"/>
      <c r="Q172" s="85"/>
      <c r="R172" s="85"/>
      <c r="S172" s="85"/>
      <c r="T172" s="86"/>
    </row>
    <row r="173" spans="2:20" s="18" customFormat="1" ht="13.5" customHeight="1">
      <c r="B173" s="181"/>
      <c r="C173" s="73"/>
      <c r="D173" s="136">
        <f>IF(C173="","",(VLOOKUP(C173,'MRs for Data tab'!D:E,2,FALSE)))</f>
      </c>
      <c r="E173" s="138"/>
      <c r="F173" s="105"/>
      <c r="G173" s="88"/>
      <c r="H173" s="66"/>
      <c r="I173" s="181"/>
      <c r="J173" s="73"/>
      <c r="K173" s="136">
        <f>IF(J173="","",VLOOKUP(J173,'MRs for Data tab'!D:E,2,FALSE))</f>
      </c>
      <c r="L173" s="138"/>
      <c r="M173" s="87"/>
      <c r="O173" s="84"/>
      <c r="P173" s="85"/>
      <c r="Q173" s="85"/>
      <c r="R173" s="85"/>
      <c r="S173" s="85"/>
      <c r="T173" s="86"/>
    </row>
    <row r="174" spans="2:20" s="18" customFormat="1" ht="13.5" customHeight="1">
      <c r="B174" s="181"/>
      <c r="C174" s="73"/>
      <c r="D174" s="136">
        <f>IF(C174="","",(VLOOKUP(C174,'MRs for Data tab'!D:E,2,FALSE)))</f>
      </c>
      <c r="E174" s="138"/>
      <c r="F174" s="105"/>
      <c r="G174" s="88"/>
      <c r="H174" s="66"/>
      <c r="I174" s="181"/>
      <c r="J174" s="73"/>
      <c r="K174" s="136">
        <f>IF(J174="","",VLOOKUP(J174,'MRs for Data tab'!D:E,2,FALSE))</f>
      </c>
      <c r="L174" s="138"/>
      <c r="M174" s="87"/>
      <c r="O174" s="84"/>
      <c r="P174" s="85"/>
      <c r="Q174" s="85"/>
      <c r="R174" s="85"/>
      <c r="S174" s="85"/>
      <c r="T174" s="86"/>
    </row>
    <row r="175" spans="2:20" s="18" customFormat="1" ht="13.5" customHeight="1">
      <c r="B175" s="181"/>
      <c r="C175" s="73"/>
      <c r="D175" s="136">
        <f>IF(C175="","",(VLOOKUP(C175,'MRs for Data tab'!D:E,2,FALSE)))</f>
      </c>
      <c r="E175" s="138"/>
      <c r="F175" s="105"/>
      <c r="G175" s="88"/>
      <c r="H175" s="66"/>
      <c r="I175" s="181"/>
      <c r="J175" s="73"/>
      <c r="K175" s="136">
        <f>IF(J175="","",VLOOKUP(J175,'MRs for Data tab'!D:E,2,FALSE))</f>
      </c>
      <c r="L175" s="138"/>
      <c r="M175" s="87"/>
      <c r="O175" s="84"/>
      <c r="P175" s="85"/>
      <c r="Q175" s="85"/>
      <c r="R175" s="85"/>
      <c r="S175" s="85"/>
      <c r="T175" s="86"/>
    </row>
    <row r="176" spans="2:20" s="18" customFormat="1" ht="13.5" customHeight="1" thickBot="1">
      <c r="B176" s="181"/>
      <c r="C176" s="73"/>
      <c r="D176" s="136">
        <f>IF(C176="","",(VLOOKUP(C176,'MRs for Data tab'!D:E,2,FALSE)))</f>
      </c>
      <c r="E176" s="138"/>
      <c r="F176" s="105"/>
      <c r="G176" s="88"/>
      <c r="H176" s="66"/>
      <c r="I176" s="181"/>
      <c r="J176" s="73"/>
      <c r="K176" s="136">
        <f>IF(J176="","",VLOOKUP(J176,'MRs for Data tab'!D:E,2,FALSE))</f>
      </c>
      <c r="L176" s="138"/>
      <c r="M176" s="87"/>
      <c r="O176" s="89"/>
      <c r="P176" s="90"/>
      <c r="Q176" s="90"/>
      <c r="R176" s="90"/>
      <c r="S176" s="90"/>
      <c r="T176" s="91"/>
    </row>
    <row r="177" spans="2:20" s="18" customFormat="1" ht="13.5" customHeight="1" thickBot="1">
      <c r="B177" s="182"/>
      <c r="C177" s="180"/>
      <c r="D177" s="184">
        <f>IF(C177="","",(VLOOKUP(C177,'MRs for Data tab'!D:E,2,FALSE)))</f>
      </c>
      <c r="E177" s="138"/>
      <c r="F177" s="149"/>
      <c r="G177" s="88"/>
      <c r="H177" s="66"/>
      <c r="I177" s="182"/>
      <c r="J177" s="180"/>
      <c r="K177" s="184">
        <f>IF(J177="","",VLOOKUP(J177,'MRs for Data tab'!D:E,2,FALSE))</f>
      </c>
      <c r="L177" s="138"/>
      <c r="M177" s="152"/>
      <c r="T177" s="25"/>
    </row>
    <row r="178" spans="2:20" s="18" customFormat="1" ht="13.5" customHeight="1" thickBot="1">
      <c r="B178" s="289"/>
      <c r="C178" s="290"/>
      <c r="E178" s="150" t="s">
        <v>256</v>
      </c>
      <c r="F178" s="151">
        <f>SUM(F162:F177)</f>
        <v>0</v>
      </c>
      <c r="G178" s="88"/>
      <c r="H178" s="66"/>
      <c r="I178" s="289"/>
      <c r="J178" s="290"/>
      <c r="L178" s="150" t="s">
        <v>256</v>
      </c>
      <c r="M178" s="151">
        <f>SUM(M162:M177)</f>
        <v>0</v>
      </c>
      <c r="T178" s="25"/>
    </row>
    <row r="179" spans="2:20" s="18" customFormat="1" ht="13.5" customHeight="1">
      <c r="B179" s="290"/>
      <c r="C179" s="290"/>
      <c r="E179" s="291" t="s">
        <v>257</v>
      </c>
      <c r="F179" s="279" t="str">
        <f>IF(ABS(F178)&gt;=$E$16,"Yes",IF(ABS(M178)&gt;=$E$16,"Yes - the counter-party has recorded a material amount","No"))</f>
        <v>No</v>
      </c>
      <c r="G179" s="88"/>
      <c r="H179" s="66"/>
      <c r="I179" s="290"/>
      <c r="J179" s="290"/>
      <c r="L179" s="291" t="s">
        <v>257</v>
      </c>
      <c r="M179" s="279" t="str">
        <f>IF(ABS(M178)&gt;=$E$16,"Yes",IF(ABS(F178)&gt;=$E$16,"Yes - the counter-party has recorded a material amount","No"))</f>
        <v>No</v>
      </c>
      <c r="T179" s="25"/>
    </row>
    <row r="180" spans="2:20" s="18" customFormat="1" ht="13.5" customHeight="1">
      <c r="B180" s="290"/>
      <c r="C180" s="290"/>
      <c r="E180" s="292"/>
      <c r="F180" s="280"/>
      <c r="G180" s="88"/>
      <c r="H180" s="66"/>
      <c r="I180" s="290"/>
      <c r="J180" s="290"/>
      <c r="L180" s="292"/>
      <c r="M180" s="280"/>
      <c r="T180" s="25"/>
    </row>
    <row r="181" spans="2:20" s="94" customFormat="1" ht="13.5" customHeight="1">
      <c r="B181" s="290"/>
      <c r="C181" s="290"/>
      <c r="E181" s="292"/>
      <c r="F181" s="280"/>
      <c r="G181" s="95"/>
      <c r="H181" s="96"/>
      <c r="I181" s="290"/>
      <c r="J181" s="290"/>
      <c r="L181" s="292"/>
      <c r="M181" s="280"/>
      <c r="T181" s="97"/>
    </row>
    <row r="182" spans="2:21" s="18" customFormat="1" ht="13.5" customHeight="1">
      <c r="B182" s="290"/>
      <c r="C182" s="290"/>
      <c r="E182" s="281" t="s">
        <v>258</v>
      </c>
      <c r="F182" s="284" t="str">
        <f>IF(OR(ABS(F178)&gt;=$E$16,ABS(M178)&gt;=$E$16),IF(ABS(F178+M178)&lt;$E$17,"Agreed","Disagree - Reconciliation Required"),"No Action Required")</f>
        <v>No Action Required</v>
      </c>
      <c r="G182" s="88"/>
      <c r="H182" s="98"/>
      <c r="I182" s="290"/>
      <c r="J182" s="290"/>
      <c r="L182" s="281" t="s">
        <v>258</v>
      </c>
      <c r="M182" s="286" t="str">
        <f>IF(OR(ABS(F178)&gt;=$E$16,ABS(M178)&gt;=$E$16),IF(ABS(F178+M178)&lt;$E$17,"Agreed","Disagree - Reconciliation Required"),"No Action Required")</f>
        <v>No Action Required</v>
      </c>
      <c r="N182" s="88"/>
      <c r="O182" s="88"/>
      <c r="P182" s="88"/>
      <c r="Q182" s="88"/>
      <c r="R182" s="88"/>
      <c r="S182" s="88"/>
      <c r="T182" s="99"/>
      <c r="U182" s="88"/>
    </row>
    <row r="183" spans="2:21" s="18" customFormat="1" ht="13.5" customHeight="1">
      <c r="B183" s="290"/>
      <c r="C183" s="290"/>
      <c r="E183" s="282"/>
      <c r="F183" s="284"/>
      <c r="G183" s="88"/>
      <c r="H183" s="100"/>
      <c r="I183" s="290"/>
      <c r="J183" s="290"/>
      <c r="L183" s="282"/>
      <c r="M183" s="287"/>
      <c r="N183" s="88"/>
      <c r="O183" s="41"/>
      <c r="P183" s="88"/>
      <c r="Q183" s="88"/>
      <c r="R183" s="88"/>
      <c r="S183" s="88"/>
      <c r="T183" s="99"/>
      <c r="U183" s="88"/>
    </row>
    <row r="184" spans="2:21" s="18" customFormat="1" ht="13.5" customHeight="1" thickBot="1">
      <c r="B184" s="290"/>
      <c r="C184" s="290"/>
      <c r="E184" s="283"/>
      <c r="F184" s="285"/>
      <c r="G184" s="88"/>
      <c r="H184" s="100"/>
      <c r="I184" s="290"/>
      <c r="J184" s="290"/>
      <c r="L184" s="283"/>
      <c r="M184" s="288"/>
      <c r="N184" s="88"/>
      <c r="O184" s="88"/>
      <c r="P184" s="88"/>
      <c r="Q184" s="88"/>
      <c r="R184" s="88"/>
      <c r="S184" s="88"/>
      <c r="T184" s="99"/>
      <c r="U184" s="88"/>
    </row>
    <row r="185" spans="2:21" s="18" customFormat="1" ht="13.5" customHeight="1">
      <c r="B185" s="66"/>
      <c r="C185" s="66"/>
      <c r="D185" s="88"/>
      <c r="E185" s="88"/>
      <c r="F185" s="101"/>
      <c r="G185" s="88"/>
      <c r="H185" s="100"/>
      <c r="I185" s="100"/>
      <c r="J185" s="66"/>
      <c r="K185" s="88"/>
      <c r="L185" s="88"/>
      <c r="M185" s="102"/>
      <c r="N185" s="88"/>
      <c r="O185" s="88"/>
      <c r="P185" s="88"/>
      <c r="Q185" s="88"/>
      <c r="R185" s="88"/>
      <c r="S185" s="88"/>
      <c r="T185" s="99"/>
      <c r="U185" s="88"/>
    </row>
    <row r="186" spans="2:21" s="18" customFormat="1" ht="13.5" customHeight="1">
      <c r="B186" s="66"/>
      <c r="C186" s="66"/>
      <c r="D186" s="88"/>
      <c r="E186" s="88"/>
      <c r="F186" s="101"/>
      <c r="G186" s="88"/>
      <c r="H186" s="100"/>
      <c r="I186" s="100"/>
      <c r="J186" s="66"/>
      <c r="K186" s="88"/>
      <c r="L186" s="88"/>
      <c r="M186" s="102"/>
      <c r="N186" s="88"/>
      <c r="O186" s="88"/>
      <c r="P186" s="88"/>
      <c r="Q186" s="88"/>
      <c r="R186" s="88"/>
      <c r="S186" s="88"/>
      <c r="T186" s="99"/>
      <c r="U186" s="88"/>
    </row>
    <row r="187" spans="2:21" s="18" customFormat="1" ht="12.75">
      <c r="B187" s="66"/>
      <c r="C187" s="66"/>
      <c r="D187" s="88"/>
      <c r="E187" s="88"/>
      <c r="F187" s="101"/>
      <c r="G187" s="88"/>
      <c r="H187" s="100"/>
      <c r="I187" s="100"/>
      <c r="J187" s="66"/>
      <c r="K187" s="88"/>
      <c r="L187" s="88"/>
      <c r="M187" s="102"/>
      <c r="N187" s="88"/>
      <c r="O187" s="88"/>
      <c r="P187" s="88"/>
      <c r="Q187" s="88"/>
      <c r="R187" s="88"/>
      <c r="S187" s="88"/>
      <c r="T187" s="99"/>
      <c r="U187" s="88"/>
    </row>
    <row r="188" spans="2:21" s="18" customFormat="1" ht="12.75">
      <c r="B188" s="66"/>
      <c r="C188" s="66"/>
      <c r="D188" s="88"/>
      <c r="E188" s="88"/>
      <c r="F188" s="101"/>
      <c r="G188" s="88"/>
      <c r="H188" s="100"/>
      <c r="I188" s="100"/>
      <c r="J188" s="66"/>
      <c r="K188" s="88"/>
      <c r="L188" s="88"/>
      <c r="M188" s="102"/>
      <c r="N188" s="88"/>
      <c r="O188" s="88"/>
      <c r="P188" s="88"/>
      <c r="Q188" s="88"/>
      <c r="R188" s="88"/>
      <c r="S188" s="88"/>
      <c r="T188" s="99"/>
      <c r="U188" s="88"/>
    </row>
    <row r="189" spans="10:21" s="18" customFormat="1" ht="12.75">
      <c r="J189" s="23"/>
      <c r="M189" s="102"/>
      <c r="N189" s="88"/>
      <c r="O189" s="88"/>
      <c r="P189" s="88"/>
      <c r="Q189" s="88"/>
      <c r="R189" s="88"/>
      <c r="S189" s="88"/>
      <c r="T189" s="99"/>
      <c r="U189" s="88"/>
    </row>
    <row r="190" spans="10:21" s="18" customFormat="1" ht="12.75" thickBot="1">
      <c r="J190" s="23"/>
      <c r="M190" s="102"/>
      <c r="N190" s="88"/>
      <c r="O190" s="88"/>
      <c r="P190" s="88"/>
      <c r="Q190" s="88"/>
      <c r="R190" s="88"/>
      <c r="S190" s="88"/>
      <c r="T190" s="99"/>
      <c r="U190" s="88"/>
    </row>
    <row r="191" spans="2:21" s="18" customFormat="1" ht="12.75">
      <c r="B191" s="316" t="s">
        <v>259</v>
      </c>
      <c r="C191" s="317"/>
      <c r="D191" s="318"/>
      <c r="E191" s="132"/>
      <c r="F191" s="107"/>
      <c r="J191" s="23"/>
      <c r="M191" s="102"/>
      <c r="N191" s="88"/>
      <c r="O191" s="88"/>
      <c r="P191" s="88"/>
      <c r="Q191" s="88"/>
      <c r="R191" s="88"/>
      <c r="S191" s="88"/>
      <c r="T191" s="99"/>
      <c r="U191" s="88"/>
    </row>
    <row r="192" spans="2:21" s="18" customFormat="1" ht="12.75" thickBot="1">
      <c r="B192" s="319"/>
      <c r="C192" s="320"/>
      <c r="D192" s="321"/>
      <c r="E192" s="133"/>
      <c r="F192" s="108"/>
      <c r="J192" s="23"/>
      <c r="M192" s="102"/>
      <c r="N192" s="88"/>
      <c r="O192" s="88"/>
      <c r="P192" s="88"/>
      <c r="Q192" s="88"/>
      <c r="R192" s="88"/>
      <c r="S192" s="88"/>
      <c r="T192" s="99"/>
      <c r="U192" s="88"/>
    </row>
    <row r="193" spans="10:21" s="18" customFormat="1" ht="12.75">
      <c r="J193" s="23"/>
      <c r="M193" s="102"/>
      <c r="N193" s="88"/>
      <c r="O193" s="88"/>
      <c r="P193" s="88"/>
      <c r="Q193" s="88"/>
      <c r="R193" s="88"/>
      <c r="S193" s="88"/>
      <c r="T193" s="99"/>
      <c r="U193" s="88"/>
    </row>
    <row r="194" spans="10:21" s="18" customFormat="1" ht="13.5" thickBot="1">
      <c r="J194" s="23"/>
      <c r="M194" s="109"/>
      <c r="N194" s="88"/>
      <c r="O194" s="88"/>
      <c r="P194" s="88"/>
      <c r="Q194" s="88"/>
      <c r="R194" s="88"/>
      <c r="S194" s="88"/>
      <c r="T194" s="99"/>
      <c r="U194" s="88"/>
    </row>
    <row r="195" spans="2:21" s="18" customFormat="1" ht="12.75">
      <c r="B195" s="307" t="s">
        <v>329</v>
      </c>
      <c r="C195" s="322"/>
      <c r="D195" s="322"/>
      <c r="E195" s="322"/>
      <c r="F195" s="323"/>
      <c r="H195" s="307" t="s">
        <v>329</v>
      </c>
      <c r="I195" s="308"/>
      <c r="J195" s="308"/>
      <c r="K195" s="308"/>
      <c r="L195" s="308"/>
      <c r="M195" s="309"/>
      <c r="N195" s="88"/>
      <c r="O195" s="88"/>
      <c r="P195" s="88"/>
      <c r="Q195" s="88"/>
      <c r="R195" s="88"/>
      <c r="S195" s="88"/>
      <c r="T195" s="99"/>
      <c r="U195" s="88"/>
    </row>
    <row r="196" spans="2:21" s="18" customFormat="1" ht="12.75">
      <c r="B196" s="324"/>
      <c r="C196" s="325"/>
      <c r="D196" s="325"/>
      <c r="E196" s="325"/>
      <c r="F196" s="326"/>
      <c r="H196" s="310"/>
      <c r="I196" s="311"/>
      <c r="J196" s="311"/>
      <c r="K196" s="311"/>
      <c r="L196" s="311"/>
      <c r="M196" s="312"/>
      <c r="N196" s="88"/>
      <c r="O196" s="88"/>
      <c r="P196" s="88"/>
      <c r="Q196" s="88"/>
      <c r="R196" s="88"/>
      <c r="S196" s="88"/>
      <c r="T196" s="99"/>
      <c r="U196" s="88"/>
    </row>
    <row r="197" spans="2:21" s="18" customFormat="1" ht="12.75" thickBot="1">
      <c r="B197" s="327"/>
      <c r="C197" s="328"/>
      <c r="D197" s="328"/>
      <c r="E197" s="328"/>
      <c r="F197" s="329"/>
      <c r="H197" s="313"/>
      <c r="I197" s="314"/>
      <c r="J197" s="314"/>
      <c r="K197" s="314"/>
      <c r="L197" s="314"/>
      <c r="M197" s="315"/>
      <c r="N197" s="88"/>
      <c r="O197" s="88"/>
      <c r="P197" s="88"/>
      <c r="Q197" s="88"/>
      <c r="R197" s="88"/>
      <c r="S197" s="88"/>
      <c r="T197" s="99"/>
      <c r="U197" s="88"/>
    </row>
    <row r="198" spans="2:21" s="94" customFormat="1" ht="12.75">
      <c r="B198" s="110"/>
      <c r="C198" s="111"/>
      <c r="D198" s="111"/>
      <c r="E198" s="111"/>
      <c r="F198" s="112"/>
      <c r="G198" s="18"/>
      <c r="H198" s="118"/>
      <c r="I198" s="119"/>
      <c r="J198" s="121"/>
      <c r="K198" s="119"/>
      <c r="L198" s="111"/>
      <c r="M198" s="112"/>
      <c r="N198" s="95"/>
      <c r="O198" s="95"/>
      <c r="P198" s="95"/>
      <c r="Q198" s="95"/>
      <c r="R198" s="95"/>
      <c r="S198" s="95"/>
      <c r="T198" s="113"/>
      <c r="U198" s="95"/>
    </row>
    <row r="199" spans="2:21" s="18" customFormat="1" ht="13.5" customHeight="1">
      <c r="B199" s="114" t="s">
        <v>260</v>
      </c>
      <c r="C199" s="115"/>
      <c r="D199" s="115"/>
      <c r="E199" s="115"/>
      <c r="F199" s="116"/>
      <c r="H199" s="114" t="s">
        <v>260</v>
      </c>
      <c r="I199" s="115"/>
      <c r="J199" s="117"/>
      <c r="K199" s="115"/>
      <c r="L199" s="115"/>
      <c r="M199" s="116"/>
      <c r="N199" s="88"/>
      <c r="O199" s="88"/>
      <c r="P199" s="88"/>
      <c r="Q199" s="88"/>
      <c r="R199" s="88"/>
      <c r="S199" s="88"/>
      <c r="T199" s="99"/>
      <c r="U199" s="88"/>
    </row>
    <row r="200" spans="2:21" s="18" customFormat="1" ht="15">
      <c r="B200" s="118"/>
      <c r="C200" s="119"/>
      <c r="D200" s="119"/>
      <c r="E200" s="119"/>
      <c r="F200" s="120"/>
      <c r="H200" s="118"/>
      <c r="I200" s="119"/>
      <c r="J200" s="121"/>
      <c r="K200" s="119"/>
      <c r="L200" s="119"/>
      <c r="M200" s="120"/>
      <c r="N200" s="88"/>
      <c r="O200" s="41"/>
      <c r="P200" s="88"/>
      <c r="Q200" s="88"/>
      <c r="R200" s="88"/>
      <c r="S200" s="88"/>
      <c r="T200" s="99"/>
      <c r="U200" s="88"/>
    </row>
    <row r="201" spans="2:21" s="18" customFormat="1" ht="15">
      <c r="B201" s="122" t="s">
        <v>261</v>
      </c>
      <c r="C201" s="123"/>
      <c r="D201" s="154"/>
      <c r="E201" s="154"/>
      <c r="F201" s="155"/>
      <c r="H201" s="122" t="s">
        <v>261</v>
      </c>
      <c r="I201" s="123"/>
      <c r="J201" s="124"/>
      <c r="K201" s="123"/>
      <c r="L201" s="123"/>
      <c r="M201" s="125"/>
      <c r="N201" s="88"/>
      <c r="O201" s="88"/>
      <c r="P201" s="88"/>
      <c r="Q201" s="88"/>
      <c r="R201" s="88"/>
      <c r="S201" s="88"/>
      <c r="T201" s="99"/>
      <c r="U201" s="88"/>
    </row>
    <row r="202" spans="2:21" s="18" customFormat="1" ht="15">
      <c r="B202" s="114"/>
      <c r="C202" s="115"/>
      <c r="D202" s="115"/>
      <c r="E202" s="115"/>
      <c r="F202" s="116"/>
      <c r="H202" s="114"/>
      <c r="I202" s="115"/>
      <c r="J202" s="117"/>
      <c r="K202" s="115"/>
      <c r="L202" s="115"/>
      <c r="M202" s="116"/>
      <c r="N202" s="88"/>
      <c r="O202" s="88"/>
      <c r="P202" s="88"/>
      <c r="Q202" s="88"/>
      <c r="R202" s="88"/>
      <c r="S202" s="88"/>
      <c r="T202" s="99"/>
      <c r="U202" s="88"/>
    </row>
    <row r="203" spans="2:21" s="18" customFormat="1" ht="15">
      <c r="B203" s="122" t="s">
        <v>262</v>
      </c>
      <c r="C203" s="123"/>
      <c r="D203" s="123"/>
      <c r="E203" s="123"/>
      <c r="F203" s="125"/>
      <c r="H203" s="122" t="s">
        <v>262</v>
      </c>
      <c r="I203" s="123"/>
      <c r="J203" s="124"/>
      <c r="K203" s="123"/>
      <c r="L203" s="123"/>
      <c r="M203" s="125"/>
      <c r="N203" s="88"/>
      <c r="O203" s="88"/>
      <c r="P203" s="88"/>
      <c r="Q203" s="88"/>
      <c r="R203" s="88"/>
      <c r="S203" s="88"/>
      <c r="T203" s="99"/>
      <c r="U203" s="88"/>
    </row>
    <row r="204" spans="2:21" s="18" customFormat="1" ht="15">
      <c r="B204" s="114"/>
      <c r="C204" s="115"/>
      <c r="D204" s="115"/>
      <c r="E204" s="115"/>
      <c r="F204" s="116"/>
      <c r="H204" s="114"/>
      <c r="I204" s="115"/>
      <c r="J204" s="117"/>
      <c r="K204" s="115"/>
      <c r="L204" s="115"/>
      <c r="M204" s="116"/>
      <c r="N204" s="88"/>
      <c r="O204" s="88"/>
      <c r="P204" s="88"/>
      <c r="Q204" s="88"/>
      <c r="R204" s="88"/>
      <c r="S204" s="88"/>
      <c r="T204" s="99"/>
      <c r="U204" s="88"/>
    </row>
    <row r="205" spans="2:21" s="18" customFormat="1" ht="15">
      <c r="B205" s="122" t="s">
        <v>263</v>
      </c>
      <c r="C205" s="123"/>
      <c r="D205" s="123"/>
      <c r="E205" s="123"/>
      <c r="F205" s="125"/>
      <c r="H205" s="122" t="s">
        <v>263</v>
      </c>
      <c r="I205" s="123"/>
      <c r="J205" s="124"/>
      <c r="K205" s="123"/>
      <c r="L205" s="123"/>
      <c r="M205" s="125"/>
      <c r="N205" s="88"/>
      <c r="O205" s="88"/>
      <c r="P205" s="88"/>
      <c r="Q205" s="88"/>
      <c r="R205" s="88"/>
      <c r="S205" s="88"/>
      <c r="T205" s="99"/>
      <c r="U205" s="88"/>
    </row>
    <row r="206" spans="2:21" s="18" customFormat="1" ht="12.75">
      <c r="B206" s="118"/>
      <c r="C206" s="119"/>
      <c r="D206" s="119"/>
      <c r="E206" s="119"/>
      <c r="F206" s="120"/>
      <c r="H206" s="118"/>
      <c r="I206" s="119"/>
      <c r="J206" s="121"/>
      <c r="K206" s="119"/>
      <c r="L206" s="119"/>
      <c r="M206" s="120"/>
      <c r="N206" s="88"/>
      <c r="O206" s="88"/>
      <c r="P206" s="88"/>
      <c r="Q206" s="88"/>
      <c r="R206" s="88"/>
      <c r="S206" s="88"/>
      <c r="T206" s="99"/>
      <c r="U206" s="88"/>
    </row>
    <row r="207" spans="2:21" s="18" customFormat="1" ht="15">
      <c r="B207" s="122" t="s">
        <v>264</v>
      </c>
      <c r="C207" s="123"/>
      <c r="D207" s="123"/>
      <c r="E207" s="123"/>
      <c r="F207" s="125"/>
      <c r="H207" s="122" t="s">
        <v>265</v>
      </c>
      <c r="I207" s="123"/>
      <c r="J207" s="124"/>
      <c r="K207" s="123"/>
      <c r="L207" s="123"/>
      <c r="M207" s="125"/>
      <c r="N207" s="88"/>
      <c r="O207" s="88"/>
      <c r="P207" s="88"/>
      <c r="Q207" s="88"/>
      <c r="R207" s="88"/>
      <c r="S207" s="88"/>
      <c r="T207" s="99"/>
      <c r="U207" s="88"/>
    </row>
    <row r="208" spans="2:21" s="18" customFormat="1" ht="12.75" thickBot="1">
      <c r="B208" s="126"/>
      <c r="C208" s="127"/>
      <c r="D208" s="127"/>
      <c r="E208" s="127"/>
      <c r="F208" s="128"/>
      <c r="H208" s="126"/>
      <c r="I208" s="127"/>
      <c r="J208" s="129"/>
      <c r="K208" s="127"/>
      <c r="L208" s="127"/>
      <c r="M208" s="128"/>
      <c r="N208" s="88"/>
      <c r="O208" s="88"/>
      <c r="P208" s="88"/>
      <c r="Q208" s="88"/>
      <c r="R208" s="88"/>
      <c r="S208" s="88"/>
      <c r="T208" s="99"/>
      <c r="U208" s="88"/>
    </row>
  </sheetData>
  <sheetProtection/>
  <mergeCells count="78">
    <mergeCell ref="H195:M197"/>
    <mergeCell ref="B191:D192"/>
    <mergeCell ref="B195:F197"/>
    <mergeCell ref="L44:L46"/>
    <mergeCell ref="B43:C49"/>
    <mergeCell ref="B70:C76"/>
    <mergeCell ref="I70:J76"/>
    <mergeCell ref="E71:E73"/>
    <mergeCell ref="F71:F73"/>
    <mergeCell ref="L71:L73"/>
    <mergeCell ref="M71:M73"/>
    <mergeCell ref="E44:E46"/>
    <mergeCell ref="F44:F46"/>
    <mergeCell ref="E74:E76"/>
    <mergeCell ref="F74:F76"/>
    <mergeCell ref="L74:L76"/>
    <mergeCell ref="M74:M76"/>
    <mergeCell ref="M44:M46"/>
    <mergeCell ref="E47:E49"/>
    <mergeCell ref="F47:F49"/>
    <mergeCell ref="B21:D21"/>
    <mergeCell ref="B22:D22"/>
    <mergeCell ref="B16:C16"/>
    <mergeCell ref="B19:D19"/>
    <mergeCell ref="B20:D20"/>
    <mergeCell ref="H9:J9"/>
    <mergeCell ref="B10:C10"/>
    <mergeCell ref="H10:J10"/>
    <mergeCell ref="B13:C13"/>
    <mergeCell ref="B9:C9"/>
    <mergeCell ref="L47:L49"/>
    <mergeCell ref="M47:M49"/>
    <mergeCell ref="I43:J49"/>
    <mergeCell ref="B51:D51"/>
    <mergeCell ref="I23:K23"/>
    <mergeCell ref="I50:K50"/>
    <mergeCell ref="I51:K51"/>
    <mergeCell ref="B23:D23"/>
    <mergeCell ref="M98:M100"/>
    <mergeCell ref="E101:E103"/>
    <mergeCell ref="F101:F103"/>
    <mergeCell ref="L101:L103"/>
    <mergeCell ref="M101:M103"/>
    <mergeCell ref="B97:C103"/>
    <mergeCell ref="I97:J103"/>
    <mergeCell ref="E98:E100"/>
    <mergeCell ref="F98:F100"/>
    <mergeCell ref="L98:L100"/>
    <mergeCell ref="M125:M127"/>
    <mergeCell ref="E128:E130"/>
    <mergeCell ref="F128:F130"/>
    <mergeCell ref="L128:L130"/>
    <mergeCell ref="M128:M130"/>
    <mergeCell ref="B124:C130"/>
    <mergeCell ref="I124:J130"/>
    <mergeCell ref="E125:E127"/>
    <mergeCell ref="F125:F127"/>
    <mergeCell ref="L125:L127"/>
    <mergeCell ref="M152:M154"/>
    <mergeCell ref="E155:E157"/>
    <mergeCell ref="F155:F157"/>
    <mergeCell ref="L155:L157"/>
    <mergeCell ref="M155:M157"/>
    <mergeCell ref="B151:C157"/>
    <mergeCell ref="I151:J157"/>
    <mergeCell ref="E152:E154"/>
    <mergeCell ref="F152:F154"/>
    <mergeCell ref="L152:L154"/>
    <mergeCell ref="M179:M181"/>
    <mergeCell ref="E182:E184"/>
    <mergeCell ref="F182:F184"/>
    <mergeCell ref="L182:L184"/>
    <mergeCell ref="M182:M184"/>
    <mergeCell ref="B178:C184"/>
    <mergeCell ref="I178:J184"/>
    <mergeCell ref="E179:E181"/>
    <mergeCell ref="F179:F181"/>
    <mergeCell ref="L179:L181"/>
  </mergeCells>
  <dataValidations count="20">
    <dataValidation type="whole" allowBlank="1" showInputMessage="1" showErrorMessage="1" sqref="M200:M208 F185:F188 M158:M159 F158:F159 M50:M51 F50:F51 M77:M78 F77:F78 F104:F105 M104:M105 M131:M132 F131:F132 M185:M194">
      <formula1>-10000000000000000000</formula1>
      <formula2>10000000000000000000</formula2>
    </dataValidation>
    <dataValidation allowBlank="1" showInputMessage="1" showErrorMessage="1" sqref="O187:O196"/>
    <dataValidation type="list" allowBlank="1" showInputMessage="1" showErrorMessage="1" sqref="B134 B161 B53 B80 B107">
      <formula1>MR</formula1>
    </dataValidation>
    <dataValidation errorStyle="information" type="whole" allowBlank="1" showInputMessage="1" errorTitle="Decimal!" error="Please only enter whole numbers." sqref="F27:F42 F162:F177 F54:F69 F81:F96 F108:F123 F135:F150">
      <formula1>-10000000000000000000</formula1>
      <formula2>10000000000000000000</formula2>
    </dataValidation>
    <dataValidation type="whole" allowBlank="1" showInputMessage="1" sqref="M27:M42 M162:M177 M54:M69 M81:M96 M108:M123 M135:M150">
      <formula1>-1000000000000000000</formula1>
      <formula2>1000000000000000000</formula2>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28:C42">
      <formula1>INDIRECT($B$26)</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27:J42">
      <formula1>INDIRECT($I$26)</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55:C69">
      <formula1>INDIRECT($B$53)</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54:J69">
      <formula1>INDIRECT($I$53)</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81:C96">
      <formula1>INDIRECT($B$80)</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81:J96">
      <formula1>INDIRECT($I$80)</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108:C123">
      <formula1>INDIRECT($B$107)</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108:J123">
      <formula1>INDIRECT($I$107)</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135:C150">
      <formula1>INDIRECT($B$134)</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135:J150">
      <formula1>INDIRECT($I$134)</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162:C177">
      <formula1>INDIRECT($B$161)</formula1>
    </dataValidation>
    <dataValidation errorStyle="information" type="list" allowBlank="1" showInputMessage="1" showErrorMessage="1" errorTitle="Sorry!" error="I'm afraid whatever you tried to do can't be done.&#10;&#10;If you are viewing this message as a result of typing data into this cell, try picking the SCOA code from the drop-down list instead." sqref="J162:J177">
      <formula1>INDIRECT($I$161)</formula1>
    </dataValidation>
    <dataValidation type="list" allowBlank="1" showInputMessage="1" showErrorMessage="1" sqref="C27">
      <formula1>INDIRECT($B$26)</formula1>
    </dataValidation>
    <dataValidation errorStyle="information" type="list" showInputMessage="1" showErrorMessage="1" errorTitle="Sorry!" error="I'm afraid whatever you tried to do can't be done.&#10;&#10;If you are viewing this message as a result of typing data into this cell, try picking the SCOA code from the drop-down list instead." sqref="C54">
      <formula1>INDIRECT($B$53)</formula1>
    </dataValidation>
    <dataValidation type="list" allowBlank="1" showInputMessage="1" showErrorMessage="1" sqref="B26">
      <formula1>Mr1314</formula1>
    </dataValidation>
  </dataValidations>
  <printOptions/>
  <pageMargins left="0.32" right="0.2" top="0.37" bottom="0.33" header="0.2" footer="0.16"/>
  <pageSetup fitToHeight="1" fitToWidth="1" horizontalDpi="600" verticalDpi="600" orientation="landscape" paperSize="9" scale="18" r:id="rId2"/>
  <legacyDrawing r:id="rId1"/>
</worksheet>
</file>

<file path=xl/worksheets/sheet3.xml><?xml version="1.0" encoding="utf-8"?>
<worksheet xmlns="http://schemas.openxmlformats.org/spreadsheetml/2006/main" xmlns:r="http://schemas.openxmlformats.org/officeDocument/2006/relationships">
  <sheetPr codeName="Sheet4"/>
  <dimension ref="A2:A6"/>
  <sheetViews>
    <sheetView zoomScalePageLayoutView="0" workbookViewId="0" topLeftCell="A1">
      <selection activeCell="C14" sqref="C14"/>
    </sheetView>
  </sheetViews>
  <sheetFormatPr defaultColWidth="9.140625" defaultRowHeight="12.75"/>
  <sheetData>
    <row r="2" ht="12.75">
      <c r="A2" s="192" t="s">
        <v>332</v>
      </c>
    </row>
    <row r="4" ht="15">
      <c r="A4" s="193" t="s">
        <v>333</v>
      </c>
    </row>
    <row r="6" ht="15">
      <c r="A6" s="193" t="s">
        <v>334</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rgb="FF7030A0"/>
  </sheetPr>
  <dimension ref="A1:D2704"/>
  <sheetViews>
    <sheetView zoomScalePageLayoutView="0" workbookViewId="0" topLeftCell="A1">
      <selection activeCell="A3" sqref="A3"/>
    </sheetView>
  </sheetViews>
  <sheetFormatPr defaultColWidth="9.140625" defaultRowHeight="12.75"/>
  <cols>
    <col min="1" max="1" width="121.8515625" style="197" bestFit="1" customWidth="1"/>
    <col min="2" max="2" width="10.7109375" style="197" bestFit="1" customWidth="1"/>
  </cols>
  <sheetData>
    <row r="1" spans="1:4" ht="18">
      <c r="A1" s="224" t="s">
        <v>2565</v>
      </c>
      <c r="B1" s="224"/>
      <c r="C1" s="224"/>
      <c r="D1" s="224"/>
    </row>
    <row r="2" spans="1:4" ht="15.75" thickBot="1">
      <c r="A2" s="223"/>
      <c r="B2" s="330"/>
      <c r="C2" s="330"/>
      <c r="D2" s="330"/>
    </row>
    <row r="3" spans="1:2" ht="14.25" thickBot="1">
      <c r="A3" s="202" t="s">
        <v>201</v>
      </c>
      <c r="B3" s="198" t="s">
        <v>316</v>
      </c>
    </row>
    <row r="4" spans="1:2" ht="12.75">
      <c r="A4" s="250" t="s">
        <v>1758</v>
      </c>
      <c r="B4" s="251" t="s">
        <v>809</v>
      </c>
    </row>
    <row r="5" spans="1:2" ht="12.75">
      <c r="A5" s="250" t="s">
        <v>3363</v>
      </c>
      <c r="B5" s="251" t="s">
        <v>810</v>
      </c>
    </row>
    <row r="6" spans="1:2" ht="12.75">
      <c r="A6" s="250" t="s">
        <v>1759</v>
      </c>
      <c r="B6" s="251" t="s">
        <v>1015</v>
      </c>
    </row>
    <row r="7" spans="1:2" ht="12.75">
      <c r="A7" s="250" t="s">
        <v>1760</v>
      </c>
      <c r="B7" s="251" t="s">
        <v>1016</v>
      </c>
    </row>
    <row r="8" spans="1:2" ht="12.75">
      <c r="A8" s="250" t="s">
        <v>1761</v>
      </c>
      <c r="B8" s="251" t="s">
        <v>1489</v>
      </c>
    </row>
    <row r="9" spans="1:2" ht="12.75">
      <c r="A9" s="250" t="s">
        <v>2566</v>
      </c>
      <c r="B9" s="251" t="s">
        <v>158</v>
      </c>
    </row>
    <row r="10" spans="1:2" ht="12.75">
      <c r="A10" s="250" t="s">
        <v>2745</v>
      </c>
      <c r="B10" s="251" t="s">
        <v>13</v>
      </c>
    </row>
    <row r="11" spans="1:2" ht="12.75">
      <c r="A11" s="250" t="s">
        <v>1762</v>
      </c>
      <c r="B11" s="251" t="s">
        <v>363</v>
      </c>
    </row>
    <row r="12" spans="1:2" ht="12.75">
      <c r="A12" s="250" t="s">
        <v>2847</v>
      </c>
      <c r="B12" s="251" t="s">
        <v>101</v>
      </c>
    </row>
    <row r="13" spans="1:2" ht="12.75">
      <c r="A13" s="250" t="s">
        <v>2746</v>
      </c>
      <c r="B13" s="251" t="s">
        <v>13</v>
      </c>
    </row>
    <row r="14" spans="1:2" ht="12.75">
      <c r="A14" s="250" t="s">
        <v>2567</v>
      </c>
      <c r="B14" s="251" t="s">
        <v>93</v>
      </c>
    </row>
    <row r="15" spans="1:2" ht="12.75">
      <c r="A15" s="250" t="s">
        <v>2907</v>
      </c>
      <c r="B15" s="251" t="s">
        <v>808</v>
      </c>
    </row>
    <row r="16" spans="1:2" ht="12.75">
      <c r="A16" s="250" t="s">
        <v>2888</v>
      </c>
      <c r="B16" s="251" t="s">
        <v>236</v>
      </c>
    </row>
    <row r="17" spans="1:2" ht="12.75">
      <c r="A17" s="250" t="s">
        <v>2747</v>
      </c>
      <c r="B17" s="251" t="s">
        <v>13</v>
      </c>
    </row>
    <row r="18" spans="1:2" ht="12.75">
      <c r="A18" s="250" t="s">
        <v>2848</v>
      </c>
      <c r="B18" s="251" t="s">
        <v>101</v>
      </c>
    </row>
    <row r="19" spans="1:2" ht="12.75">
      <c r="A19" s="250" t="s">
        <v>2704</v>
      </c>
      <c r="B19" s="251" t="s">
        <v>224</v>
      </c>
    </row>
    <row r="20" spans="1:2" ht="12.75">
      <c r="A20" s="250" t="s">
        <v>2705</v>
      </c>
      <c r="B20" s="251" t="s">
        <v>224</v>
      </c>
    </row>
    <row r="21" spans="1:2" ht="12.75">
      <c r="A21" s="250" t="s">
        <v>2849</v>
      </c>
      <c r="B21" s="251" t="s">
        <v>101</v>
      </c>
    </row>
    <row r="22" spans="1:2" ht="12.75">
      <c r="A22" s="250" t="s">
        <v>2908</v>
      </c>
      <c r="B22" s="251" t="s">
        <v>808</v>
      </c>
    </row>
    <row r="23" spans="1:2" ht="12.75">
      <c r="A23" s="250" t="s">
        <v>2590</v>
      </c>
      <c r="B23" s="251" t="s">
        <v>351</v>
      </c>
    </row>
    <row r="24" spans="1:2" ht="12.75">
      <c r="A24" s="250" t="s">
        <v>2909</v>
      </c>
      <c r="B24" s="251" t="s">
        <v>808</v>
      </c>
    </row>
    <row r="25" spans="1:2" ht="12.75">
      <c r="A25" s="250" t="s">
        <v>2748</v>
      </c>
      <c r="B25" s="251" t="s">
        <v>13</v>
      </c>
    </row>
    <row r="26" spans="1:2" ht="12.75">
      <c r="A26" s="250" t="s">
        <v>2889</v>
      </c>
      <c r="B26" s="251" t="s">
        <v>236</v>
      </c>
    </row>
    <row r="27" spans="1:2" ht="12.75">
      <c r="A27" s="250" t="s">
        <v>2910</v>
      </c>
      <c r="B27" s="251" t="s">
        <v>808</v>
      </c>
    </row>
    <row r="28" spans="1:2" ht="12.75">
      <c r="A28" s="250" t="s">
        <v>2691</v>
      </c>
      <c r="B28" s="251" t="s">
        <v>2692</v>
      </c>
    </row>
    <row r="29" spans="1:2" ht="12.75">
      <c r="A29" s="250" t="s">
        <v>2703</v>
      </c>
      <c r="B29" s="251" t="s">
        <v>228</v>
      </c>
    </row>
    <row r="30" spans="1:2" ht="12.75">
      <c r="A30" s="250" t="s">
        <v>2951</v>
      </c>
      <c r="B30" s="251" t="s">
        <v>250</v>
      </c>
    </row>
    <row r="31" spans="1:2" ht="12.75">
      <c r="A31" s="250" t="s">
        <v>1763</v>
      </c>
      <c r="B31" s="251" t="s">
        <v>811</v>
      </c>
    </row>
    <row r="32" spans="1:2" ht="12.75">
      <c r="A32" s="250" t="s">
        <v>2721</v>
      </c>
      <c r="B32" s="251" t="s">
        <v>10</v>
      </c>
    </row>
    <row r="33" spans="1:2" ht="12.75">
      <c r="A33" s="250" t="s">
        <v>3323</v>
      </c>
      <c r="B33" s="251" t="s">
        <v>812</v>
      </c>
    </row>
    <row r="34" spans="1:2" ht="12.75">
      <c r="A34" s="250" t="s">
        <v>3321</v>
      </c>
      <c r="B34" s="251" t="s">
        <v>813</v>
      </c>
    </row>
    <row r="35" spans="1:2" ht="12.75">
      <c r="A35" s="250" t="s">
        <v>1764</v>
      </c>
      <c r="B35" s="251" t="s">
        <v>364</v>
      </c>
    </row>
    <row r="36" spans="1:2" ht="12.75">
      <c r="A36" s="250" t="s">
        <v>1765</v>
      </c>
      <c r="B36" s="251" t="s">
        <v>365</v>
      </c>
    </row>
    <row r="37" spans="1:2" ht="12.75">
      <c r="A37" s="250" t="s">
        <v>1766</v>
      </c>
      <c r="B37" s="251" t="s">
        <v>1490</v>
      </c>
    </row>
    <row r="38" spans="1:2" ht="12.75">
      <c r="A38" s="250" t="s">
        <v>1767</v>
      </c>
      <c r="B38" s="251" t="s">
        <v>1017</v>
      </c>
    </row>
    <row r="39" spans="1:2" ht="12.75">
      <c r="A39" s="250" t="s">
        <v>1768</v>
      </c>
      <c r="B39" s="251" t="s">
        <v>224</v>
      </c>
    </row>
    <row r="40" spans="1:2" ht="12.75">
      <c r="A40" s="250" t="s">
        <v>2871</v>
      </c>
      <c r="B40" s="251" t="s">
        <v>229</v>
      </c>
    </row>
    <row r="41" spans="1:2" ht="12.75">
      <c r="A41" s="250" t="s">
        <v>2993</v>
      </c>
      <c r="B41" s="251" t="s">
        <v>2994</v>
      </c>
    </row>
    <row r="42" spans="1:2" ht="12.75">
      <c r="A42" s="250" t="s">
        <v>2992</v>
      </c>
      <c r="B42" s="251" t="s">
        <v>1010</v>
      </c>
    </row>
    <row r="43" spans="1:2" ht="12.75">
      <c r="A43" s="250" t="s">
        <v>3012</v>
      </c>
      <c r="B43" s="251" t="s">
        <v>3013</v>
      </c>
    </row>
    <row r="44" spans="1:2" ht="12.75">
      <c r="A44" s="250" t="s">
        <v>1769</v>
      </c>
      <c r="B44" s="251" t="s">
        <v>1018</v>
      </c>
    </row>
    <row r="45" spans="1:2" ht="12.75">
      <c r="A45" s="250" t="s">
        <v>2995</v>
      </c>
      <c r="B45" s="251" t="s">
        <v>2996</v>
      </c>
    </row>
    <row r="46" spans="1:2" ht="12.75">
      <c r="A46" s="250" t="s">
        <v>2890</v>
      </c>
      <c r="B46" s="251" t="s">
        <v>236</v>
      </c>
    </row>
    <row r="47" spans="1:2" ht="12.75">
      <c r="A47" s="250" t="s">
        <v>3033</v>
      </c>
      <c r="B47" s="251" t="s">
        <v>95</v>
      </c>
    </row>
    <row r="48" spans="1:2" ht="12.75">
      <c r="A48" s="250" t="s">
        <v>2657</v>
      </c>
      <c r="B48" s="251" t="s">
        <v>151</v>
      </c>
    </row>
    <row r="49" spans="1:2" ht="12.75">
      <c r="A49" s="250" t="s">
        <v>1770</v>
      </c>
      <c r="B49" s="251" t="s">
        <v>213</v>
      </c>
    </row>
    <row r="50" spans="1:2" ht="12.75">
      <c r="A50" s="250" t="s">
        <v>2636</v>
      </c>
      <c r="B50" s="251" t="s">
        <v>152</v>
      </c>
    </row>
    <row r="51" spans="1:2" ht="12.75">
      <c r="A51" s="250" t="s">
        <v>1771</v>
      </c>
      <c r="B51" s="251" t="s">
        <v>153</v>
      </c>
    </row>
    <row r="52" spans="1:2" ht="12.75">
      <c r="A52" s="250" t="s">
        <v>1772</v>
      </c>
      <c r="B52" s="251" t="s">
        <v>248</v>
      </c>
    </row>
    <row r="53" spans="1:2" ht="12.75">
      <c r="A53" s="250" t="s">
        <v>2948</v>
      </c>
      <c r="B53" s="251" t="s">
        <v>249</v>
      </c>
    </row>
    <row r="54" spans="1:2" ht="12.75">
      <c r="A54" s="250" t="s">
        <v>1773</v>
      </c>
      <c r="B54" s="251" t="s">
        <v>240</v>
      </c>
    </row>
    <row r="55" spans="1:2" ht="12.75">
      <c r="A55" s="250" t="s">
        <v>3094</v>
      </c>
      <c r="B55" s="251" t="s">
        <v>1052</v>
      </c>
    </row>
    <row r="56" spans="1:2" ht="12.75">
      <c r="A56" s="250" t="s">
        <v>1774</v>
      </c>
      <c r="B56" s="251" t="s">
        <v>366</v>
      </c>
    </row>
    <row r="57" spans="1:2" ht="12.75">
      <c r="A57" s="250" t="s">
        <v>1775</v>
      </c>
      <c r="B57" s="251" t="s">
        <v>367</v>
      </c>
    </row>
    <row r="58" spans="1:2" ht="12.75">
      <c r="A58" s="250" t="s">
        <v>3361</v>
      </c>
      <c r="B58" s="251" t="s">
        <v>814</v>
      </c>
    </row>
    <row r="59" spans="1:2" ht="12.75">
      <c r="A59" s="250" t="s">
        <v>1776</v>
      </c>
      <c r="B59" s="251" t="s">
        <v>368</v>
      </c>
    </row>
    <row r="60" spans="1:2" ht="12.75">
      <c r="A60" s="250" t="s">
        <v>2911</v>
      </c>
      <c r="B60" s="251" t="s">
        <v>808</v>
      </c>
    </row>
    <row r="61" spans="1:2" ht="12.75">
      <c r="A61" s="250" t="s">
        <v>2866</v>
      </c>
      <c r="B61" s="251" t="s">
        <v>104</v>
      </c>
    </row>
    <row r="62" spans="1:2" ht="12.75">
      <c r="A62" s="250" t="s">
        <v>2840</v>
      </c>
      <c r="B62" s="251" t="s">
        <v>369</v>
      </c>
    </row>
    <row r="63" spans="1:2" ht="12.75">
      <c r="A63" s="250" t="s">
        <v>1777</v>
      </c>
      <c r="B63" s="251" t="s">
        <v>931</v>
      </c>
    </row>
    <row r="64" spans="1:2" ht="12.75">
      <c r="A64" s="250" t="s">
        <v>2770</v>
      </c>
      <c r="B64" s="251" t="s">
        <v>370</v>
      </c>
    </row>
    <row r="65" spans="1:2" ht="12.75">
      <c r="A65" s="250" t="s">
        <v>2620</v>
      </c>
      <c r="B65" s="251" t="s">
        <v>360</v>
      </c>
    </row>
    <row r="66" spans="1:2" ht="12.75">
      <c r="A66" s="250" t="s">
        <v>1778</v>
      </c>
      <c r="B66" s="251" t="s">
        <v>371</v>
      </c>
    </row>
    <row r="67" spans="1:2" ht="12.75">
      <c r="A67" s="250" t="s">
        <v>1779</v>
      </c>
      <c r="B67" s="251" t="s">
        <v>372</v>
      </c>
    </row>
    <row r="68" spans="1:2" ht="12.75">
      <c r="A68" s="250" t="s">
        <v>3038</v>
      </c>
      <c r="B68" s="251" t="s">
        <v>323</v>
      </c>
    </row>
    <row r="69" spans="1:2" ht="12.75">
      <c r="A69" s="250" t="s">
        <v>3037</v>
      </c>
      <c r="B69" s="251" t="s">
        <v>1238</v>
      </c>
    </row>
    <row r="70" spans="1:2" ht="12.75">
      <c r="A70" s="250" t="s">
        <v>1780</v>
      </c>
      <c r="B70" s="251" t="s">
        <v>1250</v>
      </c>
    </row>
    <row r="71" spans="1:2" ht="12.75">
      <c r="A71" s="250" t="s">
        <v>1781</v>
      </c>
      <c r="B71" s="251" t="s">
        <v>373</v>
      </c>
    </row>
    <row r="72" spans="1:2" ht="12.75">
      <c r="A72" s="250" t="s">
        <v>3394</v>
      </c>
      <c r="B72" s="251" t="s">
        <v>932</v>
      </c>
    </row>
    <row r="73" spans="1:2" ht="12.75">
      <c r="A73" s="250" t="s">
        <v>1782</v>
      </c>
      <c r="B73" s="251" t="s">
        <v>374</v>
      </c>
    </row>
    <row r="74" spans="1:2" ht="12.75">
      <c r="A74" s="250" t="s">
        <v>3400</v>
      </c>
      <c r="B74" s="251" t="s">
        <v>933</v>
      </c>
    </row>
    <row r="75" spans="1:2" ht="12.75">
      <c r="A75" s="250" t="s">
        <v>1783</v>
      </c>
      <c r="B75" s="251" t="s">
        <v>815</v>
      </c>
    </row>
    <row r="76" spans="1:2" ht="12.75">
      <c r="A76" s="250" t="s">
        <v>1784</v>
      </c>
      <c r="B76" s="251" t="s">
        <v>375</v>
      </c>
    </row>
    <row r="77" spans="1:2" ht="12.75">
      <c r="A77" s="250" t="s">
        <v>1785</v>
      </c>
      <c r="B77" s="251" t="s">
        <v>376</v>
      </c>
    </row>
    <row r="78" spans="1:2" ht="12.75">
      <c r="A78" s="250" t="s">
        <v>1786</v>
      </c>
      <c r="B78" s="251" t="s">
        <v>1728</v>
      </c>
    </row>
    <row r="79" spans="1:2" ht="12.75">
      <c r="A79" s="250" t="s">
        <v>1787</v>
      </c>
      <c r="B79" s="251" t="s">
        <v>1711</v>
      </c>
    </row>
    <row r="80" spans="1:2" ht="12.75">
      <c r="A80" s="250" t="s">
        <v>1788</v>
      </c>
      <c r="B80" s="251" t="s">
        <v>377</v>
      </c>
    </row>
    <row r="81" spans="1:2" ht="12.75">
      <c r="A81" s="250" t="s">
        <v>1789</v>
      </c>
      <c r="B81" s="251" t="s">
        <v>378</v>
      </c>
    </row>
    <row r="82" spans="1:2" ht="12.75">
      <c r="A82" s="250" t="s">
        <v>1790</v>
      </c>
      <c r="B82" s="251" t="s">
        <v>379</v>
      </c>
    </row>
    <row r="83" spans="1:2" ht="12.75">
      <c r="A83" s="250" t="s">
        <v>1791</v>
      </c>
      <c r="B83" s="251" t="s">
        <v>380</v>
      </c>
    </row>
    <row r="84" spans="1:2" ht="12.75">
      <c r="A84" s="250" t="s">
        <v>2637</v>
      </c>
      <c r="B84" s="251" t="s">
        <v>23</v>
      </c>
    </row>
    <row r="85" spans="1:2" ht="12.75">
      <c r="A85" s="250" t="s">
        <v>2638</v>
      </c>
      <c r="B85" s="251" t="s">
        <v>23</v>
      </c>
    </row>
    <row r="86" spans="1:2" ht="12.75">
      <c r="A86" s="250" t="s">
        <v>2639</v>
      </c>
      <c r="B86" s="251" t="s">
        <v>23</v>
      </c>
    </row>
    <row r="87" spans="1:2" ht="12.75">
      <c r="A87" s="250" t="s">
        <v>2640</v>
      </c>
      <c r="B87" s="251" t="s">
        <v>23</v>
      </c>
    </row>
    <row r="88" spans="1:2" ht="12.75">
      <c r="A88" s="250" t="s">
        <v>2641</v>
      </c>
      <c r="B88" s="251" t="s">
        <v>23</v>
      </c>
    </row>
    <row r="89" spans="1:2" ht="12.75">
      <c r="A89" s="250" t="s">
        <v>2642</v>
      </c>
      <c r="B89" s="251" t="s">
        <v>23</v>
      </c>
    </row>
    <row r="90" spans="1:2" ht="12.75">
      <c r="A90" s="250" t="s">
        <v>2643</v>
      </c>
      <c r="B90" s="251" t="s">
        <v>23</v>
      </c>
    </row>
    <row r="91" spans="1:2" ht="12.75">
      <c r="A91" s="250" t="s">
        <v>1792</v>
      </c>
      <c r="B91" s="251" t="s">
        <v>934</v>
      </c>
    </row>
    <row r="92" spans="1:2" ht="12.75">
      <c r="A92" s="250" t="s">
        <v>1793</v>
      </c>
      <c r="B92" s="251" t="s">
        <v>381</v>
      </c>
    </row>
    <row r="93" spans="1:2" ht="12.75">
      <c r="A93" s="250" t="s">
        <v>2771</v>
      </c>
      <c r="B93" s="251" t="s">
        <v>382</v>
      </c>
    </row>
    <row r="94" spans="1:2" ht="12.75">
      <c r="A94" s="250" t="s">
        <v>2809</v>
      </c>
      <c r="B94" s="251" t="s">
        <v>383</v>
      </c>
    </row>
    <row r="95" spans="1:2" ht="12.75">
      <c r="A95" s="250" t="s">
        <v>1794</v>
      </c>
      <c r="B95" s="251" t="s">
        <v>2997</v>
      </c>
    </row>
    <row r="96" spans="1:2" ht="12.75">
      <c r="A96" s="250" t="s">
        <v>2986</v>
      </c>
      <c r="B96" s="251" t="s">
        <v>21</v>
      </c>
    </row>
    <row r="97" spans="1:2" ht="12.75">
      <c r="A97" s="250" t="s">
        <v>3014</v>
      </c>
      <c r="B97" s="251" t="s">
        <v>3015</v>
      </c>
    </row>
    <row r="98" spans="1:2" ht="12.75">
      <c r="A98" s="250" t="s">
        <v>2772</v>
      </c>
      <c r="B98" s="251" t="s">
        <v>384</v>
      </c>
    </row>
    <row r="99" spans="1:2" ht="12.75">
      <c r="A99" s="250" t="s">
        <v>1795</v>
      </c>
      <c r="B99" s="251" t="s">
        <v>817</v>
      </c>
    </row>
    <row r="100" spans="1:2" ht="12.75">
      <c r="A100" s="250" t="s">
        <v>1796</v>
      </c>
      <c r="B100" s="251" t="s">
        <v>1491</v>
      </c>
    </row>
    <row r="101" spans="1:2" ht="12.75">
      <c r="A101" s="250" t="s">
        <v>1797</v>
      </c>
      <c r="B101" s="251" t="s">
        <v>385</v>
      </c>
    </row>
    <row r="102" spans="1:2" ht="12.75">
      <c r="A102" s="250" t="s">
        <v>2679</v>
      </c>
      <c r="B102" s="251" t="s">
        <v>1259</v>
      </c>
    </row>
    <row r="103" spans="1:2" ht="12.75">
      <c r="A103" s="250" t="s">
        <v>2611</v>
      </c>
      <c r="B103" s="251" t="s">
        <v>214</v>
      </c>
    </row>
    <row r="104" spans="1:2" ht="12.75">
      <c r="A104" s="250" t="s">
        <v>3378</v>
      </c>
      <c r="B104" s="251" t="s">
        <v>818</v>
      </c>
    </row>
    <row r="105" spans="1:2" ht="12.75">
      <c r="A105" s="250" t="s">
        <v>3350</v>
      </c>
      <c r="B105" s="251" t="s">
        <v>819</v>
      </c>
    </row>
    <row r="106" spans="1:2" ht="12.75">
      <c r="A106" s="250" t="s">
        <v>1798</v>
      </c>
      <c r="B106" s="251" t="s">
        <v>386</v>
      </c>
    </row>
    <row r="107" spans="1:2" ht="12.75">
      <c r="A107" s="250" t="s">
        <v>3386</v>
      </c>
      <c r="B107" s="251" t="s">
        <v>3387</v>
      </c>
    </row>
    <row r="108" spans="1:2" ht="12.75">
      <c r="A108" s="250" t="s">
        <v>3339</v>
      </c>
      <c r="B108" s="251" t="s">
        <v>820</v>
      </c>
    </row>
    <row r="109" spans="1:2" ht="12.75">
      <c r="A109" s="250" t="s">
        <v>2591</v>
      </c>
      <c r="B109" s="251" t="s">
        <v>358</v>
      </c>
    </row>
    <row r="110" spans="1:2" ht="12.75">
      <c r="A110" s="250" t="s">
        <v>1799</v>
      </c>
      <c r="B110" s="251" t="s">
        <v>387</v>
      </c>
    </row>
    <row r="111" spans="1:2" ht="12.75">
      <c r="A111" s="250" t="s">
        <v>1800</v>
      </c>
      <c r="B111" s="251" t="s">
        <v>889</v>
      </c>
    </row>
    <row r="112" spans="1:2" ht="12.75">
      <c r="A112" s="250" t="s">
        <v>2766</v>
      </c>
      <c r="B112" s="251" t="s">
        <v>388</v>
      </c>
    </row>
    <row r="113" spans="1:2" ht="12.75">
      <c r="A113" s="250" t="s">
        <v>2767</v>
      </c>
      <c r="B113" s="251" t="s">
        <v>389</v>
      </c>
    </row>
    <row r="114" spans="1:2" ht="12.75">
      <c r="A114" s="250" t="s">
        <v>3376</v>
      </c>
      <c r="B114" s="251" t="s">
        <v>821</v>
      </c>
    </row>
    <row r="115" spans="1:2" ht="12.75">
      <c r="A115" s="250" t="s">
        <v>1801</v>
      </c>
      <c r="B115" s="251" t="s">
        <v>1057</v>
      </c>
    </row>
    <row r="116" spans="1:2" ht="12.75">
      <c r="A116" s="250" t="s">
        <v>1802</v>
      </c>
      <c r="B116" s="251" t="s">
        <v>390</v>
      </c>
    </row>
    <row r="117" spans="1:2" ht="12.75">
      <c r="A117" s="250" t="s">
        <v>1803</v>
      </c>
      <c r="B117" s="251" t="s">
        <v>391</v>
      </c>
    </row>
    <row r="118" spans="1:2" ht="12.75">
      <c r="A118" s="250" t="s">
        <v>1804</v>
      </c>
      <c r="B118" s="251" t="s">
        <v>392</v>
      </c>
    </row>
    <row r="119" spans="1:2" ht="12.75">
      <c r="A119" s="250" t="s">
        <v>2568</v>
      </c>
      <c r="B119" s="251" t="s">
        <v>93</v>
      </c>
    </row>
    <row r="120" spans="1:2" ht="12.75">
      <c r="A120" s="250" t="s">
        <v>2569</v>
      </c>
      <c r="B120" s="251" t="s">
        <v>93</v>
      </c>
    </row>
    <row r="121" spans="1:2" ht="12.75">
      <c r="A121" s="250" t="s">
        <v>1805</v>
      </c>
      <c r="B121" s="251" t="s">
        <v>393</v>
      </c>
    </row>
    <row r="122" spans="1:2" ht="12.75">
      <c r="A122" s="250" t="s">
        <v>1806</v>
      </c>
      <c r="B122" s="251" t="s">
        <v>394</v>
      </c>
    </row>
    <row r="123" spans="1:2" ht="12.75">
      <c r="A123" s="250" t="s">
        <v>1807</v>
      </c>
      <c r="B123" s="251" t="s">
        <v>395</v>
      </c>
    </row>
    <row r="124" spans="1:2" ht="12.75">
      <c r="A124" s="250" t="s">
        <v>3388</v>
      </c>
      <c r="B124" s="251" t="s">
        <v>3389</v>
      </c>
    </row>
    <row r="125" spans="1:2" ht="12.75">
      <c r="A125" s="250" t="s">
        <v>1808</v>
      </c>
      <c r="B125" s="251" t="s">
        <v>1708</v>
      </c>
    </row>
    <row r="126" spans="1:2" ht="12.75">
      <c r="A126" s="250" t="s">
        <v>1809</v>
      </c>
      <c r="B126" s="251" t="s">
        <v>396</v>
      </c>
    </row>
    <row r="127" spans="1:2" ht="12.75">
      <c r="A127" s="250" t="s">
        <v>1810</v>
      </c>
      <c r="B127" s="251" t="s">
        <v>397</v>
      </c>
    </row>
    <row r="128" spans="1:2" ht="12.75">
      <c r="A128" s="250" t="s">
        <v>1811</v>
      </c>
      <c r="B128" s="251" t="s">
        <v>398</v>
      </c>
    </row>
    <row r="129" spans="1:2" ht="12.75">
      <c r="A129" s="250" t="s">
        <v>1812</v>
      </c>
      <c r="B129" s="251" t="s">
        <v>399</v>
      </c>
    </row>
    <row r="130" spans="1:2" ht="12.75">
      <c r="A130" s="250" t="s">
        <v>1813</v>
      </c>
      <c r="B130" s="251" t="s">
        <v>1058</v>
      </c>
    </row>
    <row r="131" spans="1:2" ht="12.75">
      <c r="A131" s="250" t="s">
        <v>1441</v>
      </c>
      <c r="B131" s="251" t="s">
        <v>1737</v>
      </c>
    </row>
    <row r="132" spans="1:2" ht="12.75">
      <c r="A132" s="250" t="s">
        <v>1814</v>
      </c>
      <c r="B132" s="251" t="s">
        <v>400</v>
      </c>
    </row>
    <row r="133" spans="1:2" ht="12.75">
      <c r="A133" s="250" t="s">
        <v>1815</v>
      </c>
      <c r="B133" s="251" t="s">
        <v>935</v>
      </c>
    </row>
    <row r="134" spans="1:2" ht="12.75">
      <c r="A134" s="250" t="s">
        <v>1816</v>
      </c>
      <c r="B134" s="251" t="s">
        <v>401</v>
      </c>
    </row>
    <row r="135" spans="1:2" ht="12.75">
      <c r="A135" s="250" t="s">
        <v>2644</v>
      </c>
      <c r="B135" s="251" t="s">
        <v>23</v>
      </c>
    </row>
    <row r="136" spans="1:2" ht="12.75">
      <c r="A136" s="250" t="s">
        <v>2655</v>
      </c>
      <c r="B136" s="251" t="s">
        <v>361</v>
      </c>
    </row>
    <row r="137" spans="1:2" ht="12.75">
      <c r="A137" s="250" t="s">
        <v>2592</v>
      </c>
      <c r="B137" s="251" t="s">
        <v>358</v>
      </c>
    </row>
    <row r="138" spans="1:2" ht="12.75">
      <c r="A138" s="250" t="s">
        <v>1817</v>
      </c>
      <c r="B138" s="251" t="s">
        <v>36</v>
      </c>
    </row>
    <row r="139" spans="1:2" ht="12.75">
      <c r="A139" s="250" t="s">
        <v>1818</v>
      </c>
      <c r="B139" s="251" t="s">
        <v>154</v>
      </c>
    </row>
    <row r="140" spans="1:2" ht="12.75">
      <c r="A140" s="250" t="s">
        <v>2593</v>
      </c>
      <c r="B140" s="251" t="s">
        <v>358</v>
      </c>
    </row>
    <row r="141" spans="1:2" ht="12.75">
      <c r="A141" s="250" t="s">
        <v>1819</v>
      </c>
      <c r="B141" s="251" t="s">
        <v>0</v>
      </c>
    </row>
    <row r="142" spans="1:2" ht="12.75">
      <c r="A142" s="250" t="s">
        <v>1820</v>
      </c>
      <c r="B142" s="251" t="s">
        <v>1</v>
      </c>
    </row>
    <row r="143" spans="1:2" ht="12.75">
      <c r="A143" s="250" t="s">
        <v>2656</v>
      </c>
      <c r="B143" s="251" t="s">
        <v>1</v>
      </c>
    </row>
    <row r="144" spans="1:2" ht="12.75">
      <c r="A144" s="250" t="s">
        <v>1821</v>
      </c>
      <c r="B144" s="251" t="s">
        <v>1251</v>
      </c>
    </row>
    <row r="145" spans="1:2" ht="12.75">
      <c r="A145" s="250" t="s">
        <v>2720</v>
      </c>
      <c r="B145" s="251" t="s">
        <v>11</v>
      </c>
    </row>
    <row r="146" spans="1:2" ht="12.75">
      <c r="A146" s="250" t="s">
        <v>3039</v>
      </c>
      <c r="B146" s="251" t="s">
        <v>128</v>
      </c>
    </row>
    <row r="147" spans="1:2" ht="12.75">
      <c r="A147" s="250" t="s">
        <v>2645</v>
      </c>
      <c r="B147" s="251" t="s">
        <v>23</v>
      </c>
    </row>
    <row r="148" spans="1:2" ht="12.75">
      <c r="A148" s="250" t="s">
        <v>1822</v>
      </c>
      <c r="B148" s="251" t="s">
        <v>402</v>
      </c>
    </row>
    <row r="149" spans="1:2" ht="12.75">
      <c r="A149" s="250" t="s">
        <v>1823</v>
      </c>
      <c r="B149" s="251" t="s">
        <v>403</v>
      </c>
    </row>
    <row r="150" spans="1:2" ht="12.75">
      <c r="A150" s="250" t="s">
        <v>1824</v>
      </c>
      <c r="B150" s="251" t="s">
        <v>404</v>
      </c>
    </row>
    <row r="151" spans="1:2" ht="12.75">
      <c r="A151" s="250" t="s">
        <v>1825</v>
      </c>
      <c r="B151" s="251" t="s">
        <v>405</v>
      </c>
    </row>
    <row r="152" spans="1:2" ht="12.75">
      <c r="A152" s="250" t="s">
        <v>1826</v>
      </c>
      <c r="B152" s="251" t="s">
        <v>406</v>
      </c>
    </row>
    <row r="153" spans="1:2" ht="12.75">
      <c r="A153" s="250" t="s">
        <v>1827</v>
      </c>
      <c r="B153" s="251" t="s">
        <v>407</v>
      </c>
    </row>
    <row r="154" spans="1:2" ht="12.75">
      <c r="A154" s="250" t="s">
        <v>2773</v>
      </c>
      <c r="B154" s="251" t="s">
        <v>408</v>
      </c>
    </row>
    <row r="155" spans="1:2" ht="12.75">
      <c r="A155" s="250" t="s">
        <v>1828</v>
      </c>
      <c r="B155" s="251" t="s">
        <v>409</v>
      </c>
    </row>
    <row r="156" spans="1:2" ht="12.75">
      <c r="A156" s="250" t="s">
        <v>1829</v>
      </c>
      <c r="B156" s="251" t="s">
        <v>936</v>
      </c>
    </row>
    <row r="157" spans="1:2" ht="12.75">
      <c r="A157" s="250" t="s">
        <v>2621</v>
      </c>
      <c r="B157" s="251" t="s">
        <v>360</v>
      </c>
    </row>
    <row r="158" spans="1:2" ht="12.75">
      <c r="A158" s="250" t="s">
        <v>1830</v>
      </c>
      <c r="B158" s="251" t="s">
        <v>410</v>
      </c>
    </row>
    <row r="159" spans="1:2" ht="12.75">
      <c r="A159" s="250" t="s">
        <v>1831</v>
      </c>
      <c r="B159" s="251" t="s">
        <v>822</v>
      </c>
    </row>
    <row r="160" spans="1:2" ht="12.75">
      <c r="A160" s="250" t="s">
        <v>1832</v>
      </c>
      <c r="B160" s="251" t="s">
        <v>411</v>
      </c>
    </row>
    <row r="161" spans="1:2" ht="12.75">
      <c r="A161" s="250" t="s">
        <v>2984</v>
      </c>
      <c r="B161" s="251" t="s">
        <v>190</v>
      </c>
    </row>
    <row r="162" spans="1:2" ht="12.75">
      <c r="A162" s="250" t="s">
        <v>1833</v>
      </c>
      <c r="B162" s="251" t="s">
        <v>93</v>
      </c>
    </row>
    <row r="163" spans="1:2" ht="12.75">
      <c r="A163" s="250" t="s">
        <v>3035</v>
      </c>
      <c r="B163" s="251" t="s">
        <v>52</v>
      </c>
    </row>
    <row r="164" spans="1:2" ht="12.75">
      <c r="A164" s="250" t="s">
        <v>1834</v>
      </c>
      <c r="B164" s="251" t="s">
        <v>1059</v>
      </c>
    </row>
    <row r="165" spans="1:2" ht="12.75">
      <c r="A165" s="250" t="s">
        <v>1835</v>
      </c>
      <c r="B165" s="251" t="s">
        <v>823</v>
      </c>
    </row>
    <row r="166" spans="1:2" ht="12.75">
      <c r="A166" s="250" t="s">
        <v>1836</v>
      </c>
      <c r="B166" s="251" t="s">
        <v>412</v>
      </c>
    </row>
    <row r="167" spans="1:2" ht="12.75">
      <c r="A167" s="250" t="s">
        <v>1837</v>
      </c>
      <c r="B167" s="251" t="s">
        <v>824</v>
      </c>
    </row>
    <row r="168" spans="1:2" ht="12.75">
      <c r="A168" s="250" t="s">
        <v>1838</v>
      </c>
      <c r="B168" s="251" t="s">
        <v>135</v>
      </c>
    </row>
    <row r="169" spans="1:2" ht="12.75">
      <c r="A169" s="250" t="s">
        <v>1839</v>
      </c>
      <c r="B169" s="251" t="s">
        <v>413</v>
      </c>
    </row>
    <row r="170" spans="1:2" ht="12.75">
      <c r="A170" s="250" t="s">
        <v>1840</v>
      </c>
      <c r="B170" s="251" t="s">
        <v>1714</v>
      </c>
    </row>
    <row r="171" spans="1:2" ht="12.75">
      <c r="A171" s="250" t="s">
        <v>3357</v>
      </c>
      <c r="B171" s="251" t="s">
        <v>825</v>
      </c>
    </row>
    <row r="172" spans="1:2" ht="12.75">
      <c r="A172" s="250" t="s">
        <v>2774</v>
      </c>
      <c r="B172" s="251" t="s">
        <v>414</v>
      </c>
    </row>
    <row r="173" spans="1:2" ht="12.75">
      <c r="A173" s="250" t="s">
        <v>1841</v>
      </c>
      <c r="B173" s="251" t="s">
        <v>937</v>
      </c>
    </row>
    <row r="174" spans="1:2" ht="12.75">
      <c r="A174" s="250" t="s">
        <v>1842</v>
      </c>
      <c r="B174" s="251" t="s">
        <v>415</v>
      </c>
    </row>
    <row r="175" spans="1:2" ht="12.75">
      <c r="A175" s="250" t="s">
        <v>2810</v>
      </c>
      <c r="B175" s="251" t="s">
        <v>416</v>
      </c>
    </row>
    <row r="176" spans="1:2" ht="12.75">
      <c r="A176" s="250" t="s">
        <v>1843</v>
      </c>
      <c r="B176" s="251" t="s">
        <v>826</v>
      </c>
    </row>
    <row r="177" spans="1:2" ht="12.75">
      <c r="A177" s="250" t="s">
        <v>1844</v>
      </c>
      <c r="B177" s="251" t="s">
        <v>417</v>
      </c>
    </row>
    <row r="178" spans="1:2" ht="12.75">
      <c r="A178" s="250" t="s">
        <v>1845</v>
      </c>
      <c r="B178" s="251" t="s">
        <v>418</v>
      </c>
    </row>
    <row r="179" spans="1:2" ht="12.75">
      <c r="A179" s="250" t="s">
        <v>1846</v>
      </c>
      <c r="B179" s="251" t="s">
        <v>419</v>
      </c>
    </row>
    <row r="180" spans="1:2" ht="12.75">
      <c r="A180" s="250" t="s">
        <v>2594</v>
      </c>
      <c r="B180" s="251" t="s">
        <v>358</v>
      </c>
    </row>
    <row r="181" spans="1:2" ht="12.75">
      <c r="A181" s="250" t="s">
        <v>1847</v>
      </c>
      <c r="B181" s="251" t="s">
        <v>344</v>
      </c>
    </row>
    <row r="182" spans="1:2" ht="12.75">
      <c r="A182" s="250" t="s">
        <v>1848</v>
      </c>
      <c r="B182" s="251" t="s">
        <v>1492</v>
      </c>
    </row>
    <row r="183" spans="1:2" ht="12.75">
      <c r="A183" s="250" t="s">
        <v>1849</v>
      </c>
      <c r="B183" s="251" t="s">
        <v>1060</v>
      </c>
    </row>
    <row r="184" spans="1:2" ht="12.75">
      <c r="A184" s="250" t="s">
        <v>1850</v>
      </c>
      <c r="B184" s="251" t="s">
        <v>241</v>
      </c>
    </row>
    <row r="185" spans="1:2" ht="12.75">
      <c r="A185" s="250" t="s">
        <v>1851</v>
      </c>
      <c r="B185" s="251" t="s">
        <v>346</v>
      </c>
    </row>
    <row r="186" spans="1:2" ht="12.75">
      <c r="A186" s="250" t="s">
        <v>1852</v>
      </c>
      <c r="B186" s="251" t="s">
        <v>15</v>
      </c>
    </row>
    <row r="187" spans="1:2" ht="12.75">
      <c r="A187" s="250" t="s">
        <v>3097</v>
      </c>
      <c r="B187" s="251" t="s">
        <v>3098</v>
      </c>
    </row>
    <row r="188" spans="1:2" ht="12.75">
      <c r="A188" s="250" t="s">
        <v>1853</v>
      </c>
      <c r="B188" s="251" t="s">
        <v>420</v>
      </c>
    </row>
    <row r="189" spans="1:2" ht="12.75">
      <c r="A189" s="250" t="s">
        <v>1854</v>
      </c>
      <c r="B189" s="251" t="s">
        <v>1061</v>
      </c>
    </row>
    <row r="190" spans="1:2" ht="12.75">
      <c r="A190" s="250" t="s">
        <v>1855</v>
      </c>
      <c r="B190" s="251" t="s">
        <v>421</v>
      </c>
    </row>
    <row r="191" spans="1:2" ht="12.75">
      <c r="A191" s="250" t="s">
        <v>2998</v>
      </c>
      <c r="B191" s="251" t="s">
        <v>2999</v>
      </c>
    </row>
    <row r="192" spans="1:2" ht="12.75">
      <c r="A192" s="250" t="s">
        <v>2646</v>
      </c>
      <c r="B192" s="251" t="s">
        <v>23</v>
      </c>
    </row>
    <row r="193" spans="1:2" ht="12.75">
      <c r="A193" s="250" t="s">
        <v>2891</v>
      </c>
      <c r="B193" s="251" t="s">
        <v>236</v>
      </c>
    </row>
    <row r="194" spans="1:2" ht="12.75">
      <c r="A194" s="250" t="s">
        <v>195</v>
      </c>
      <c r="B194" s="251" t="s">
        <v>827</v>
      </c>
    </row>
    <row r="195" spans="1:2" ht="12.75">
      <c r="A195" s="250" t="s">
        <v>1856</v>
      </c>
      <c r="B195" s="251" t="s">
        <v>422</v>
      </c>
    </row>
    <row r="196" spans="1:2" ht="12.75">
      <c r="A196" s="250" t="s">
        <v>1857</v>
      </c>
      <c r="B196" s="251" t="s">
        <v>938</v>
      </c>
    </row>
    <row r="197" spans="1:2" ht="12.75">
      <c r="A197" s="250" t="s">
        <v>3367</v>
      </c>
      <c r="B197" s="251" t="s">
        <v>828</v>
      </c>
    </row>
    <row r="198" spans="1:2" ht="12.75">
      <c r="A198" s="250" t="s">
        <v>2706</v>
      </c>
      <c r="B198" s="251" t="s">
        <v>224</v>
      </c>
    </row>
    <row r="199" spans="1:2" ht="12.75">
      <c r="A199" s="250" t="s">
        <v>1858</v>
      </c>
      <c r="B199" s="251" t="s">
        <v>1062</v>
      </c>
    </row>
    <row r="200" spans="1:2" ht="12.75">
      <c r="A200" s="250" t="s">
        <v>1859</v>
      </c>
      <c r="B200" s="251" t="s">
        <v>24</v>
      </c>
    </row>
    <row r="201" spans="1:2" ht="12.75">
      <c r="A201" s="250" t="s">
        <v>1860</v>
      </c>
      <c r="B201" s="251" t="s">
        <v>96</v>
      </c>
    </row>
    <row r="202" spans="1:2" ht="12.75">
      <c r="A202" s="250" t="s">
        <v>1861</v>
      </c>
      <c r="B202" s="251" t="s">
        <v>423</v>
      </c>
    </row>
    <row r="203" spans="1:2" ht="12.75">
      <c r="A203" s="250" t="s">
        <v>1862</v>
      </c>
      <c r="B203" s="251" t="s">
        <v>424</v>
      </c>
    </row>
    <row r="204" spans="1:2" ht="12.75">
      <c r="A204" s="250" t="s">
        <v>3351</v>
      </c>
      <c r="B204" s="251" t="s">
        <v>829</v>
      </c>
    </row>
    <row r="205" spans="1:2" ht="12.75">
      <c r="A205" s="250" t="s">
        <v>1863</v>
      </c>
      <c r="B205" s="251" t="s">
        <v>425</v>
      </c>
    </row>
    <row r="206" spans="1:2" ht="12.75">
      <c r="A206" s="250" t="s">
        <v>1864</v>
      </c>
      <c r="B206" s="251" t="s">
        <v>426</v>
      </c>
    </row>
    <row r="207" spans="1:2" ht="12.75">
      <c r="A207" s="250" t="s">
        <v>3373</v>
      </c>
      <c r="B207" s="251" t="s">
        <v>830</v>
      </c>
    </row>
    <row r="208" spans="1:2" ht="12.75">
      <c r="A208" s="250" t="s">
        <v>2775</v>
      </c>
      <c r="B208" s="251" t="s">
        <v>427</v>
      </c>
    </row>
    <row r="209" spans="1:2" ht="12.75">
      <c r="A209" s="250" t="s">
        <v>1865</v>
      </c>
      <c r="B209" s="251" t="s">
        <v>428</v>
      </c>
    </row>
    <row r="210" spans="1:2" ht="12.75">
      <c r="A210" s="250" t="s">
        <v>2811</v>
      </c>
      <c r="B210" s="251" t="s">
        <v>429</v>
      </c>
    </row>
    <row r="211" spans="1:2" ht="12.75">
      <c r="A211" s="250" t="s">
        <v>1866</v>
      </c>
      <c r="B211" s="251" t="s">
        <v>430</v>
      </c>
    </row>
    <row r="212" spans="1:2" ht="12.75">
      <c r="A212" s="250" t="s">
        <v>1867</v>
      </c>
      <c r="B212" s="251" t="s">
        <v>431</v>
      </c>
    </row>
    <row r="213" spans="1:2" ht="12.75">
      <c r="A213" s="250" t="s">
        <v>1868</v>
      </c>
      <c r="B213" s="251" t="s">
        <v>831</v>
      </c>
    </row>
    <row r="214" spans="1:2" ht="12.75">
      <c r="A214" s="250" t="s">
        <v>1869</v>
      </c>
      <c r="B214" s="251" t="s">
        <v>432</v>
      </c>
    </row>
    <row r="215" spans="1:2" ht="12.75">
      <c r="A215" s="250" t="s">
        <v>2647</v>
      </c>
      <c r="B215" s="251" t="s">
        <v>23</v>
      </c>
    </row>
    <row r="216" spans="1:2" ht="12.75">
      <c r="A216" s="250" t="s">
        <v>1870</v>
      </c>
      <c r="B216" s="251" t="s">
        <v>206</v>
      </c>
    </row>
    <row r="217" spans="1:2" ht="12.75">
      <c r="A217" s="250" t="s">
        <v>1871</v>
      </c>
      <c r="B217" s="251" t="s">
        <v>433</v>
      </c>
    </row>
    <row r="218" spans="1:2" ht="12.75">
      <c r="A218" s="250" t="s">
        <v>1872</v>
      </c>
      <c r="B218" s="251" t="s">
        <v>434</v>
      </c>
    </row>
    <row r="219" spans="1:2" ht="12.75">
      <c r="A219" s="250" t="s">
        <v>1873</v>
      </c>
      <c r="B219" s="251" t="s">
        <v>435</v>
      </c>
    </row>
    <row r="220" spans="1:2" ht="12.75">
      <c r="A220" s="250" t="s">
        <v>2658</v>
      </c>
      <c r="B220" s="251" t="s">
        <v>151</v>
      </c>
    </row>
    <row r="221" spans="1:2" ht="12.75">
      <c r="A221" s="250" t="s">
        <v>1874</v>
      </c>
      <c r="B221" s="251" t="s">
        <v>1718</v>
      </c>
    </row>
    <row r="222" spans="1:2" ht="12.75">
      <c r="A222" s="250" t="s">
        <v>1875</v>
      </c>
      <c r="B222" s="251" t="s">
        <v>436</v>
      </c>
    </row>
    <row r="223" spans="1:2" ht="12.75">
      <c r="A223" s="250" t="s">
        <v>1876</v>
      </c>
      <c r="B223" s="251" t="s">
        <v>115</v>
      </c>
    </row>
    <row r="224" spans="1:2" ht="12.75">
      <c r="A224" s="250" t="s">
        <v>2912</v>
      </c>
      <c r="B224" s="251" t="s">
        <v>808</v>
      </c>
    </row>
    <row r="225" spans="1:2" ht="12.75">
      <c r="A225" s="250" t="s">
        <v>2612</v>
      </c>
      <c r="B225" s="251" t="s">
        <v>127</v>
      </c>
    </row>
    <row r="226" spans="1:2" ht="12.75">
      <c r="A226" s="250" t="s">
        <v>2913</v>
      </c>
      <c r="B226" s="251" t="s">
        <v>808</v>
      </c>
    </row>
    <row r="227" spans="1:2" ht="12.75">
      <c r="A227" s="250" t="s">
        <v>1877</v>
      </c>
      <c r="B227" s="251" t="s">
        <v>322</v>
      </c>
    </row>
    <row r="228" spans="1:2" ht="12.75">
      <c r="A228" s="250" t="s">
        <v>3079</v>
      </c>
      <c r="B228" s="251" t="s">
        <v>1019</v>
      </c>
    </row>
    <row r="229" spans="1:2" ht="12.75">
      <c r="A229" s="250" t="s">
        <v>3328</v>
      </c>
      <c r="B229" s="251" t="s">
        <v>832</v>
      </c>
    </row>
    <row r="230" spans="1:2" ht="12.75">
      <c r="A230" s="250" t="s">
        <v>2776</v>
      </c>
      <c r="B230" s="251" t="s">
        <v>437</v>
      </c>
    </row>
    <row r="231" spans="1:2" ht="12.75">
      <c r="A231" s="250" t="s">
        <v>2812</v>
      </c>
      <c r="B231" s="251" t="s">
        <v>438</v>
      </c>
    </row>
    <row r="232" spans="1:2" ht="12.75">
      <c r="A232" s="250" t="s">
        <v>2580</v>
      </c>
      <c r="B232" s="251" t="s">
        <v>1243</v>
      </c>
    </row>
    <row r="233" spans="1:2" ht="12.75">
      <c r="A233" s="250" t="s">
        <v>1878</v>
      </c>
      <c r="B233" s="251" t="s">
        <v>137</v>
      </c>
    </row>
    <row r="234" spans="1:2" ht="12.75">
      <c r="A234" s="250" t="s">
        <v>1879</v>
      </c>
      <c r="B234" s="251" t="s">
        <v>439</v>
      </c>
    </row>
    <row r="235" spans="1:2" ht="12.75">
      <c r="A235" s="250" t="s">
        <v>3326</v>
      </c>
      <c r="B235" s="251" t="s">
        <v>833</v>
      </c>
    </row>
    <row r="236" spans="1:2" ht="12.75">
      <c r="A236" s="250" t="s">
        <v>1880</v>
      </c>
      <c r="B236" s="251" t="s">
        <v>1458</v>
      </c>
    </row>
    <row r="237" spans="1:2" ht="12.75">
      <c r="A237" s="250" t="s">
        <v>3080</v>
      </c>
      <c r="B237" s="251" t="s">
        <v>1020</v>
      </c>
    </row>
    <row r="238" spans="1:2" ht="12.75">
      <c r="A238" s="250" t="s">
        <v>2619</v>
      </c>
      <c r="B238" s="251" t="s">
        <v>16</v>
      </c>
    </row>
    <row r="239" spans="1:2" ht="12.75">
      <c r="A239" s="250" t="s">
        <v>2914</v>
      </c>
      <c r="B239" s="251" t="s">
        <v>808</v>
      </c>
    </row>
    <row r="240" spans="1:2" ht="12.75">
      <c r="A240" s="250" t="s">
        <v>2749</v>
      </c>
      <c r="B240" s="251" t="s">
        <v>13</v>
      </c>
    </row>
    <row r="241" spans="1:2" ht="12.75">
      <c r="A241" s="250" t="s">
        <v>2613</v>
      </c>
      <c r="B241" s="251" t="s">
        <v>126</v>
      </c>
    </row>
    <row r="242" spans="1:2" ht="12.75">
      <c r="A242" s="250" t="s">
        <v>2614</v>
      </c>
      <c r="B242" s="251" t="s">
        <v>126</v>
      </c>
    </row>
    <row r="243" spans="1:2" ht="12.75">
      <c r="A243" s="250" t="s">
        <v>2571</v>
      </c>
      <c r="B243" s="251" t="s">
        <v>93</v>
      </c>
    </row>
    <row r="244" spans="1:2" ht="12.75">
      <c r="A244" s="250" t="s">
        <v>2750</v>
      </c>
      <c r="B244" s="251" t="s">
        <v>13</v>
      </c>
    </row>
    <row r="245" spans="1:2" ht="12.75">
      <c r="A245" s="250" t="s">
        <v>2751</v>
      </c>
      <c r="B245" s="251" t="s">
        <v>13</v>
      </c>
    </row>
    <row r="246" spans="1:2" ht="12.75">
      <c r="A246" s="250" t="s">
        <v>2752</v>
      </c>
      <c r="B246" s="251" t="s">
        <v>13</v>
      </c>
    </row>
    <row r="247" spans="1:2" ht="12.75">
      <c r="A247" s="250" t="s">
        <v>2850</v>
      </c>
      <c r="B247" s="251" t="s">
        <v>101</v>
      </c>
    </row>
    <row r="248" spans="1:2" ht="12.75">
      <c r="A248" s="250" t="s">
        <v>1881</v>
      </c>
      <c r="B248" s="251" t="s">
        <v>440</v>
      </c>
    </row>
    <row r="249" spans="1:2" ht="12.75">
      <c r="A249" s="250" t="s">
        <v>1882</v>
      </c>
      <c r="B249" s="251" t="s">
        <v>118</v>
      </c>
    </row>
    <row r="250" spans="1:2" ht="12.75">
      <c r="A250" s="250" t="s">
        <v>2718</v>
      </c>
      <c r="B250" s="251" t="s">
        <v>98</v>
      </c>
    </row>
    <row r="251" spans="1:2" ht="12.75">
      <c r="A251" s="250" t="s">
        <v>2892</v>
      </c>
      <c r="B251" s="251" t="s">
        <v>236</v>
      </c>
    </row>
    <row r="252" spans="1:2" ht="12.75">
      <c r="A252" s="250" t="s">
        <v>1883</v>
      </c>
      <c r="B252" s="251" t="s">
        <v>1457</v>
      </c>
    </row>
    <row r="253" spans="1:2" ht="12.75">
      <c r="A253" s="250" t="s">
        <v>1884</v>
      </c>
      <c r="B253" s="251" t="s">
        <v>28</v>
      </c>
    </row>
    <row r="254" spans="1:2" ht="12.75">
      <c r="A254" s="250" t="s">
        <v>1434</v>
      </c>
      <c r="B254" s="251" t="s">
        <v>1730</v>
      </c>
    </row>
    <row r="255" spans="1:2" ht="12.75">
      <c r="A255" s="250" t="s">
        <v>2595</v>
      </c>
      <c r="B255" s="251" t="s">
        <v>358</v>
      </c>
    </row>
    <row r="256" spans="1:2" ht="12.75">
      <c r="A256" s="250" t="s">
        <v>2596</v>
      </c>
      <c r="B256" s="251" t="s">
        <v>358</v>
      </c>
    </row>
    <row r="257" spans="1:2" ht="12.75">
      <c r="A257" s="250" t="s">
        <v>1885</v>
      </c>
      <c r="B257" s="251" t="s">
        <v>194</v>
      </c>
    </row>
    <row r="258" spans="1:2" ht="12.75">
      <c r="A258" s="250" t="s">
        <v>2693</v>
      </c>
      <c r="B258" s="251" t="s">
        <v>159</v>
      </c>
    </row>
    <row r="259" spans="1:2" ht="12.75">
      <c r="A259" s="250" t="s">
        <v>1886</v>
      </c>
      <c r="B259" s="251" t="s">
        <v>204</v>
      </c>
    </row>
    <row r="260" spans="1:2" ht="12.75">
      <c r="A260" s="250" t="s">
        <v>1887</v>
      </c>
      <c r="B260" s="251" t="s">
        <v>147</v>
      </c>
    </row>
    <row r="261" spans="1:2" ht="12.75">
      <c r="A261" s="250" t="s">
        <v>1888</v>
      </c>
      <c r="B261" s="251" t="s">
        <v>1063</v>
      </c>
    </row>
    <row r="262" spans="1:2" ht="12.75">
      <c r="A262" s="250" t="s">
        <v>1889</v>
      </c>
      <c r="B262" s="251" t="s">
        <v>441</v>
      </c>
    </row>
    <row r="263" spans="1:2" ht="12.75">
      <c r="A263" s="250" t="s">
        <v>2597</v>
      </c>
      <c r="B263" s="251" t="s">
        <v>358</v>
      </c>
    </row>
    <row r="264" spans="1:2" ht="12.75">
      <c r="A264" s="250" t="s">
        <v>1890</v>
      </c>
      <c r="B264" s="251" t="s">
        <v>442</v>
      </c>
    </row>
    <row r="265" spans="1:2" ht="12.75">
      <c r="A265" s="250" t="s">
        <v>3334</v>
      </c>
      <c r="B265" s="251" t="s">
        <v>834</v>
      </c>
    </row>
    <row r="266" spans="1:2" ht="12.75">
      <c r="A266" s="250" t="s">
        <v>1891</v>
      </c>
      <c r="B266" s="251" t="s">
        <v>443</v>
      </c>
    </row>
    <row r="267" spans="1:2" ht="12.75">
      <c r="A267" s="250" t="s">
        <v>1892</v>
      </c>
      <c r="B267" s="251" t="s">
        <v>444</v>
      </c>
    </row>
    <row r="268" spans="1:2" ht="12.75">
      <c r="A268" s="250" t="s">
        <v>2598</v>
      </c>
      <c r="B268" s="251" t="s">
        <v>358</v>
      </c>
    </row>
    <row r="269" spans="1:2" ht="12.75">
      <c r="A269" s="250" t="s">
        <v>2893</v>
      </c>
      <c r="B269" s="251" t="s">
        <v>236</v>
      </c>
    </row>
    <row r="270" spans="1:2" ht="12.75">
      <c r="A270" s="250" t="s">
        <v>1893</v>
      </c>
      <c r="B270" s="251" t="s">
        <v>1717</v>
      </c>
    </row>
    <row r="271" spans="1:2" ht="12.75">
      <c r="A271" s="250" t="s">
        <v>1894</v>
      </c>
      <c r="B271" s="251" t="s">
        <v>835</v>
      </c>
    </row>
    <row r="272" spans="1:2" ht="12.75">
      <c r="A272" s="250" t="s">
        <v>1895</v>
      </c>
      <c r="B272" s="251" t="s">
        <v>445</v>
      </c>
    </row>
    <row r="273" spans="1:2" ht="12.75">
      <c r="A273" s="250" t="s">
        <v>1896</v>
      </c>
      <c r="B273" s="251" t="s">
        <v>939</v>
      </c>
    </row>
    <row r="274" spans="1:2" ht="12.75">
      <c r="A274" s="250" t="s">
        <v>1897</v>
      </c>
      <c r="B274" s="251" t="s">
        <v>446</v>
      </c>
    </row>
    <row r="275" spans="1:2" ht="12.75">
      <c r="A275" s="250" t="s">
        <v>1898</v>
      </c>
      <c r="B275" s="251" t="s">
        <v>447</v>
      </c>
    </row>
    <row r="276" spans="1:2" ht="12.75">
      <c r="A276" s="250" t="s">
        <v>1899</v>
      </c>
      <c r="B276" s="251" t="s">
        <v>448</v>
      </c>
    </row>
    <row r="277" spans="1:2" ht="12.75">
      <c r="A277" s="250" t="s">
        <v>1900</v>
      </c>
      <c r="B277" s="251" t="s">
        <v>347</v>
      </c>
    </row>
    <row r="278" spans="1:2" ht="12.75">
      <c r="A278" s="250" t="s">
        <v>3056</v>
      </c>
      <c r="B278" s="251" t="s">
        <v>3057</v>
      </c>
    </row>
    <row r="279" spans="1:2" ht="12.75">
      <c r="A279" s="250" t="s">
        <v>2915</v>
      </c>
      <c r="B279" s="251" t="s">
        <v>808</v>
      </c>
    </row>
    <row r="280" spans="1:2" ht="12.75">
      <c r="A280" s="250" t="s">
        <v>1901</v>
      </c>
      <c r="B280" s="251" t="s">
        <v>234</v>
      </c>
    </row>
    <row r="281" spans="1:2" ht="12.75">
      <c r="A281" s="250" t="s">
        <v>2916</v>
      </c>
      <c r="B281" s="251" t="s">
        <v>808</v>
      </c>
    </row>
    <row r="282" spans="1:2" ht="12.75">
      <c r="A282" s="250" t="s">
        <v>2872</v>
      </c>
      <c r="B282" s="251" t="s">
        <v>229</v>
      </c>
    </row>
    <row r="283" spans="1:2" ht="12.75">
      <c r="A283" s="250" t="s">
        <v>3040</v>
      </c>
      <c r="B283" s="251" t="s">
        <v>339</v>
      </c>
    </row>
    <row r="284" spans="1:2" ht="12.75">
      <c r="A284" s="250" t="s">
        <v>3085</v>
      </c>
      <c r="B284" s="251" t="s">
        <v>97</v>
      </c>
    </row>
    <row r="285" spans="1:2" ht="12.75">
      <c r="A285" s="250" t="s">
        <v>3395</v>
      </c>
      <c r="B285" s="251" t="s">
        <v>940</v>
      </c>
    </row>
    <row r="286" spans="1:2" ht="12.75">
      <c r="A286" s="250" t="s">
        <v>1902</v>
      </c>
      <c r="B286" s="251" t="s">
        <v>449</v>
      </c>
    </row>
    <row r="287" spans="1:2" ht="12.75">
      <c r="A287" s="250" t="s">
        <v>2722</v>
      </c>
      <c r="B287" s="251" t="s">
        <v>10</v>
      </c>
    </row>
    <row r="288" spans="1:2" ht="12.75">
      <c r="A288" s="250" t="s">
        <v>1903</v>
      </c>
      <c r="B288" s="251" t="s">
        <v>450</v>
      </c>
    </row>
    <row r="289" spans="1:2" ht="12.75">
      <c r="A289" s="250" t="s">
        <v>1904</v>
      </c>
      <c r="B289" s="251" t="s">
        <v>836</v>
      </c>
    </row>
    <row r="290" spans="1:2" ht="12.75">
      <c r="A290" s="250" t="s">
        <v>2813</v>
      </c>
      <c r="B290" s="251" t="s">
        <v>451</v>
      </c>
    </row>
    <row r="291" spans="1:2" ht="12.75">
      <c r="A291" s="250" t="s">
        <v>1905</v>
      </c>
      <c r="B291" s="251" t="s">
        <v>1493</v>
      </c>
    </row>
    <row r="292" spans="1:2" ht="12.75">
      <c r="A292" s="250" t="s">
        <v>1906</v>
      </c>
      <c r="B292" s="251" t="s">
        <v>452</v>
      </c>
    </row>
    <row r="293" spans="1:2" ht="12.75">
      <c r="A293" s="250" t="s">
        <v>1907</v>
      </c>
      <c r="B293" s="251" t="s">
        <v>453</v>
      </c>
    </row>
    <row r="294" spans="1:2" ht="12.75">
      <c r="A294" s="250" t="s">
        <v>1908</v>
      </c>
      <c r="B294" s="251" t="s">
        <v>941</v>
      </c>
    </row>
    <row r="295" spans="1:2" ht="12.75">
      <c r="A295" s="250" t="s">
        <v>1909</v>
      </c>
      <c r="B295" s="251" t="s">
        <v>454</v>
      </c>
    </row>
    <row r="296" spans="1:2" ht="12.75">
      <c r="A296" s="250" t="s">
        <v>1910</v>
      </c>
      <c r="B296" s="251" t="s">
        <v>455</v>
      </c>
    </row>
    <row r="297" spans="1:2" ht="12.75">
      <c r="A297" s="250" t="s">
        <v>1911</v>
      </c>
      <c r="B297" s="251" t="s">
        <v>456</v>
      </c>
    </row>
    <row r="298" spans="1:2" ht="12.75">
      <c r="A298" s="250" t="s">
        <v>1912</v>
      </c>
      <c r="B298" s="251" t="s">
        <v>31</v>
      </c>
    </row>
    <row r="299" spans="1:2" ht="12.75">
      <c r="A299" s="250" t="s">
        <v>2577</v>
      </c>
      <c r="B299" s="251" t="s">
        <v>148</v>
      </c>
    </row>
    <row r="300" spans="1:2" ht="12.75">
      <c r="A300" s="250" t="s">
        <v>2894</v>
      </c>
      <c r="B300" s="251" t="s">
        <v>236</v>
      </c>
    </row>
    <row r="301" spans="1:2" ht="12.75">
      <c r="A301" s="250" t="s">
        <v>1913</v>
      </c>
      <c r="B301" s="251" t="s">
        <v>132</v>
      </c>
    </row>
    <row r="302" spans="1:2" ht="12.75">
      <c r="A302" s="250" t="s">
        <v>2895</v>
      </c>
      <c r="B302" s="251" t="s">
        <v>236</v>
      </c>
    </row>
    <row r="303" spans="1:2" ht="12.75">
      <c r="A303" s="250" t="s">
        <v>1914</v>
      </c>
      <c r="B303" s="251" t="s">
        <v>1064</v>
      </c>
    </row>
    <row r="304" spans="1:2" ht="12.75">
      <c r="A304" s="250" t="s">
        <v>2599</v>
      </c>
      <c r="B304" s="251" t="s">
        <v>358</v>
      </c>
    </row>
    <row r="305" spans="1:2" ht="12.75">
      <c r="A305" s="250" t="s">
        <v>2959</v>
      </c>
      <c r="B305" s="251" t="s">
        <v>2960</v>
      </c>
    </row>
    <row r="306" spans="1:2" ht="12.75">
      <c r="A306" s="250" t="s">
        <v>2622</v>
      </c>
      <c r="B306" s="251" t="s">
        <v>360</v>
      </c>
    </row>
    <row r="307" spans="1:2" ht="12.75">
      <c r="A307" s="250" t="s">
        <v>1915</v>
      </c>
      <c r="B307" s="251" t="s">
        <v>362</v>
      </c>
    </row>
    <row r="308" spans="1:2" ht="12.75">
      <c r="A308" s="250" t="s">
        <v>2707</v>
      </c>
      <c r="B308" s="251" t="s">
        <v>224</v>
      </c>
    </row>
    <row r="309" spans="1:2" ht="12.75">
      <c r="A309" s="250" t="s">
        <v>2955</v>
      </c>
      <c r="B309" s="251" t="s">
        <v>2956</v>
      </c>
    </row>
    <row r="310" spans="1:2" ht="12.75">
      <c r="A310" s="250" t="s">
        <v>2961</v>
      </c>
      <c r="B310" s="251" t="s">
        <v>2962</v>
      </c>
    </row>
    <row r="311" spans="1:2" ht="12.75">
      <c r="A311" s="250" t="s">
        <v>1916</v>
      </c>
      <c r="B311" s="251" t="s">
        <v>98</v>
      </c>
    </row>
    <row r="312" spans="1:2" ht="12.75">
      <c r="A312" s="250" t="s">
        <v>3034</v>
      </c>
      <c r="B312" s="251" t="s">
        <v>51</v>
      </c>
    </row>
    <row r="313" spans="1:2" ht="12.75">
      <c r="A313" s="250" t="s">
        <v>2719</v>
      </c>
      <c r="B313" s="251" t="s">
        <v>356</v>
      </c>
    </row>
    <row r="314" spans="1:2" ht="12.75">
      <c r="A314" s="250" t="s">
        <v>2957</v>
      </c>
      <c r="B314" s="251" t="s">
        <v>2958</v>
      </c>
    </row>
    <row r="315" spans="1:2" ht="12.75">
      <c r="A315" s="250" t="s">
        <v>1917</v>
      </c>
      <c r="B315" s="251" t="s">
        <v>10</v>
      </c>
    </row>
    <row r="316" spans="1:2" ht="12.75">
      <c r="A316" s="250" t="s">
        <v>2732</v>
      </c>
      <c r="B316" s="251" t="s">
        <v>220</v>
      </c>
    </row>
    <row r="317" spans="1:2" ht="12.75">
      <c r="A317" s="250" t="s">
        <v>2953</v>
      </c>
      <c r="B317" s="251" t="s">
        <v>2954</v>
      </c>
    </row>
    <row r="318" spans="1:2" ht="12.75">
      <c r="A318" s="250" t="s">
        <v>1918</v>
      </c>
      <c r="B318" s="251" t="s">
        <v>174</v>
      </c>
    </row>
    <row r="319" spans="1:2" ht="12.75">
      <c r="A319" s="250" t="s">
        <v>1919</v>
      </c>
      <c r="B319" s="251" t="s">
        <v>126</v>
      </c>
    </row>
    <row r="320" spans="1:2" ht="12.75">
      <c r="A320" s="250" t="s">
        <v>2963</v>
      </c>
      <c r="B320" s="251" t="s">
        <v>2964</v>
      </c>
    </row>
    <row r="321" spans="1:2" ht="12.75">
      <c r="A321" s="250" t="s">
        <v>1920</v>
      </c>
      <c r="B321" s="251" t="s">
        <v>13</v>
      </c>
    </row>
    <row r="322" spans="1:2" ht="12.75">
      <c r="A322" s="250" t="s">
        <v>2967</v>
      </c>
      <c r="B322" s="251" t="s">
        <v>177</v>
      </c>
    </row>
    <row r="323" spans="1:2" ht="12.75">
      <c r="A323" s="250" t="s">
        <v>1921</v>
      </c>
      <c r="B323" s="251" t="s">
        <v>327</v>
      </c>
    </row>
    <row r="324" spans="1:2" ht="12.75">
      <c r="A324" s="250" t="s">
        <v>2659</v>
      </c>
      <c r="B324" s="251" t="s">
        <v>151</v>
      </c>
    </row>
    <row r="325" spans="1:2" ht="12.75">
      <c r="A325" s="250" t="s">
        <v>1922</v>
      </c>
      <c r="B325" s="251" t="s">
        <v>457</v>
      </c>
    </row>
    <row r="326" spans="1:2" ht="12.75">
      <c r="A326" s="250" t="s">
        <v>1923</v>
      </c>
      <c r="B326" s="251" t="s">
        <v>1722</v>
      </c>
    </row>
    <row r="327" spans="1:2" ht="12.75">
      <c r="A327" s="250" t="s">
        <v>2777</v>
      </c>
      <c r="B327" s="251" t="s">
        <v>458</v>
      </c>
    </row>
    <row r="328" spans="1:2" ht="12.75">
      <c r="A328" s="250" t="s">
        <v>1442</v>
      </c>
      <c r="B328" s="251" t="s">
        <v>1738</v>
      </c>
    </row>
    <row r="329" spans="1:2" ht="12.75">
      <c r="A329" s="250" t="s">
        <v>1924</v>
      </c>
      <c r="B329" s="251" t="s">
        <v>459</v>
      </c>
    </row>
    <row r="330" spans="1:2" ht="12.75">
      <c r="A330" s="250" t="s">
        <v>1925</v>
      </c>
      <c r="B330" s="251" t="s">
        <v>460</v>
      </c>
    </row>
    <row r="331" spans="1:2" ht="12.75">
      <c r="A331" s="250" t="s">
        <v>3377</v>
      </c>
      <c r="B331" s="251" t="s">
        <v>1253</v>
      </c>
    </row>
    <row r="332" spans="1:2" ht="12.75">
      <c r="A332" s="250" t="s">
        <v>2814</v>
      </c>
      <c r="B332" s="251" t="s">
        <v>461</v>
      </c>
    </row>
    <row r="333" spans="1:2" ht="12.75">
      <c r="A333" s="250" t="s">
        <v>3000</v>
      </c>
      <c r="B333" s="251" t="s">
        <v>3001</v>
      </c>
    </row>
    <row r="334" spans="1:2" ht="12.75">
      <c r="A334" s="250" t="s">
        <v>2841</v>
      </c>
      <c r="B334" s="251" t="s">
        <v>462</v>
      </c>
    </row>
    <row r="335" spans="1:2" ht="12.75">
      <c r="A335" s="250" t="s">
        <v>2799</v>
      </c>
      <c r="B335" s="251" t="s">
        <v>463</v>
      </c>
    </row>
    <row r="336" spans="1:2" ht="12.75">
      <c r="A336" s="250" t="s">
        <v>1926</v>
      </c>
      <c r="B336" s="251" t="s">
        <v>464</v>
      </c>
    </row>
    <row r="337" spans="1:2" ht="12.75">
      <c r="A337" s="250" t="s">
        <v>1927</v>
      </c>
      <c r="B337" s="251" t="s">
        <v>942</v>
      </c>
    </row>
    <row r="338" spans="1:2" ht="12.75">
      <c r="A338" s="250" t="s">
        <v>3029</v>
      </c>
      <c r="B338" s="251" t="s">
        <v>100</v>
      </c>
    </row>
    <row r="339" spans="1:2" ht="12.75">
      <c r="A339" s="250" t="s">
        <v>2600</v>
      </c>
      <c r="B339" s="251" t="s">
        <v>358</v>
      </c>
    </row>
    <row r="340" spans="1:2" ht="12.75">
      <c r="A340" s="250" t="s">
        <v>2648</v>
      </c>
      <c r="B340" s="251" t="s">
        <v>23</v>
      </c>
    </row>
    <row r="341" spans="1:2" ht="12.75">
      <c r="A341" s="250" t="s">
        <v>2727</v>
      </c>
      <c r="B341" s="251" t="s">
        <v>2728</v>
      </c>
    </row>
    <row r="342" spans="1:2" ht="12.75">
      <c r="A342" s="250" t="s">
        <v>2733</v>
      </c>
      <c r="B342" s="251" t="s">
        <v>220</v>
      </c>
    </row>
    <row r="343" spans="1:2" ht="12.75">
      <c r="A343" s="250" t="s">
        <v>2723</v>
      </c>
      <c r="B343" s="251" t="s">
        <v>10</v>
      </c>
    </row>
    <row r="344" spans="1:2" ht="12.75">
      <c r="A344" s="250" t="s">
        <v>1455</v>
      </c>
      <c r="B344" s="251" t="s">
        <v>1755</v>
      </c>
    </row>
    <row r="345" spans="1:2" ht="12.75">
      <c r="A345" s="250" t="s">
        <v>3347</v>
      </c>
      <c r="B345" s="251" t="s">
        <v>837</v>
      </c>
    </row>
    <row r="346" spans="1:2" ht="12.75">
      <c r="A346" s="250" t="s">
        <v>1928</v>
      </c>
      <c r="B346" s="251" t="s">
        <v>465</v>
      </c>
    </row>
    <row r="347" spans="1:2" ht="12.75">
      <c r="A347" s="250" t="s">
        <v>2800</v>
      </c>
      <c r="B347" s="251" t="s">
        <v>2801</v>
      </c>
    </row>
    <row r="348" spans="1:2" ht="12.75">
      <c r="A348" s="250" t="s">
        <v>2778</v>
      </c>
      <c r="B348" s="251" t="s">
        <v>466</v>
      </c>
    </row>
    <row r="349" spans="1:2" ht="12.75">
      <c r="A349" s="250" t="s">
        <v>1929</v>
      </c>
      <c r="B349" s="251" t="s">
        <v>467</v>
      </c>
    </row>
    <row r="350" spans="1:2" ht="12.75">
      <c r="A350" s="250" t="s">
        <v>1930</v>
      </c>
      <c r="B350" s="251" t="s">
        <v>838</v>
      </c>
    </row>
    <row r="351" spans="1:2" ht="12.75">
      <c r="A351" s="250" t="s">
        <v>1931</v>
      </c>
      <c r="B351" s="251" t="s">
        <v>839</v>
      </c>
    </row>
    <row r="352" spans="1:2" ht="12.75">
      <c r="A352" s="250" t="s">
        <v>2815</v>
      </c>
      <c r="B352" s="251" t="s">
        <v>468</v>
      </c>
    </row>
    <row r="353" spans="1:2" ht="12.75">
      <c r="A353" s="250" t="s">
        <v>1932</v>
      </c>
      <c r="B353" s="251" t="s">
        <v>1461</v>
      </c>
    </row>
    <row r="354" spans="1:2" ht="12.75">
      <c r="A354" s="250" t="s">
        <v>1933</v>
      </c>
      <c r="B354" s="251" t="s">
        <v>469</v>
      </c>
    </row>
    <row r="355" spans="1:2" ht="12.75">
      <c r="A355" s="250" t="s">
        <v>3041</v>
      </c>
      <c r="B355" s="251" t="s">
        <v>3042</v>
      </c>
    </row>
    <row r="356" spans="1:2" ht="12.75">
      <c r="A356" s="250" t="s">
        <v>2983</v>
      </c>
      <c r="B356" s="251" t="s">
        <v>34</v>
      </c>
    </row>
    <row r="357" spans="1:2" ht="12.75">
      <c r="A357" s="250" t="s">
        <v>1934</v>
      </c>
      <c r="B357" s="251" t="s">
        <v>12</v>
      </c>
    </row>
    <row r="358" spans="1:2" ht="12.75">
      <c r="A358" s="250" t="s">
        <v>1935</v>
      </c>
      <c r="B358" s="251" t="s">
        <v>116</v>
      </c>
    </row>
    <row r="359" spans="1:2" ht="12.75">
      <c r="A359" s="250" t="s">
        <v>2649</v>
      </c>
      <c r="B359" s="251" t="s">
        <v>23</v>
      </c>
    </row>
    <row r="360" spans="1:2" ht="12.75">
      <c r="A360" s="250" t="s">
        <v>2650</v>
      </c>
      <c r="B360" s="251" t="s">
        <v>23</v>
      </c>
    </row>
    <row r="361" spans="1:2" ht="12.75">
      <c r="A361" s="250" t="s">
        <v>3404</v>
      </c>
      <c r="B361" s="251" t="s">
        <v>943</v>
      </c>
    </row>
    <row r="362" spans="1:2" ht="12.75">
      <c r="A362" s="250" t="s">
        <v>1936</v>
      </c>
      <c r="B362" s="251" t="s">
        <v>470</v>
      </c>
    </row>
    <row r="363" spans="1:2" ht="12.75">
      <c r="A363" s="250" t="s">
        <v>1937</v>
      </c>
      <c r="B363" s="251" t="s">
        <v>1021</v>
      </c>
    </row>
    <row r="364" spans="1:2" ht="12.75">
      <c r="A364" s="250" t="s">
        <v>1938</v>
      </c>
      <c r="B364" s="251" t="s">
        <v>1022</v>
      </c>
    </row>
    <row r="365" spans="1:2" ht="12.75">
      <c r="A365" s="250" t="s">
        <v>2779</v>
      </c>
      <c r="B365" s="251" t="s">
        <v>471</v>
      </c>
    </row>
    <row r="366" spans="1:2" ht="12.75">
      <c r="A366" s="250" t="s">
        <v>2816</v>
      </c>
      <c r="B366" s="251" t="s">
        <v>472</v>
      </c>
    </row>
    <row r="367" spans="1:2" ht="12.75">
      <c r="A367" s="250" t="s">
        <v>2742</v>
      </c>
      <c r="B367" s="251" t="s">
        <v>1246</v>
      </c>
    </row>
    <row r="368" spans="1:2" ht="12.75">
      <c r="A368" s="250" t="s">
        <v>1939</v>
      </c>
      <c r="B368" s="251" t="s">
        <v>1065</v>
      </c>
    </row>
    <row r="369" spans="1:2" ht="12.75">
      <c r="A369" s="250" t="s">
        <v>1940</v>
      </c>
      <c r="B369" s="251" t="s">
        <v>473</v>
      </c>
    </row>
    <row r="370" spans="1:2" ht="12.75">
      <c r="A370" s="250" t="s">
        <v>1941</v>
      </c>
      <c r="B370" s="251" t="s">
        <v>944</v>
      </c>
    </row>
    <row r="371" spans="1:2" ht="12.75">
      <c r="A371" s="250" t="s">
        <v>1942</v>
      </c>
      <c r="B371" s="251" t="s">
        <v>1023</v>
      </c>
    </row>
    <row r="372" spans="1:2" ht="12.75">
      <c r="A372" s="250" t="s">
        <v>1943</v>
      </c>
      <c r="B372" s="251" t="s">
        <v>474</v>
      </c>
    </row>
    <row r="373" spans="1:2" ht="12.75">
      <c r="A373" s="250" t="s">
        <v>1944</v>
      </c>
      <c r="B373" s="251" t="s">
        <v>945</v>
      </c>
    </row>
    <row r="374" spans="1:2" ht="12.75">
      <c r="A374" s="250" t="s">
        <v>1945</v>
      </c>
      <c r="B374" s="251" t="s">
        <v>475</v>
      </c>
    </row>
    <row r="375" spans="1:2" ht="12.75">
      <c r="A375" s="250" t="s">
        <v>1946</v>
      </c>
      <c r="B375" s="251" t="s">
        <v>476</v>
      </c>
    </row>
    <row r="376" spans="1:2" ht="12.75">
      <c r="A376" s="250" t="s">
        <v>1947</v>
      </c>
      <c r="B376" s="251" t="s">
        <v>1024</v>
      </c>
    </row>
    <row r="377" spans="1:2" ht="12.75">
      <c r="A377" s="250" t="s">
        <v>1948</v>
      </c>
      <c r="B377" s="251" t="s">
        <v>477</v>
      </c>
    </row>
    <row r="378" spans="1:2" ht="12.75">
      <c r="A378" s="250" t="s">
        <v>1949</v>
      </c>
      <c r="B378" s="251" t="s">
        <v>478</v>
      </c>
    </row>
    <row r="379" spans="1:2" ht="12.75">
      <c r="A379" s="250" t="s">
        <v>3365</v>
      </c>
      <c r="B379" s="251" t="s">
        <v>840</v>
      </c>
    </row>
    <row r="380" spans="1:2" ht="12.75">
      <c r="A380" s="250" t="s">
        <v>1950</v>
      </c>
      <c r="B380" s="251" t="s">
        <v>946</v>
      </c>
    </row>
    <row r="381" spans="1:2" ht="12.75">
      <c r="A381" s="250" t="s">
        <v>1951</v>
      </c>
      <c r="B381" s="251" t="s">
        <v>479</v>
      </c>
    </row>
    <row r="382" spans="1:2" ht="12.75">
      <c r="A382" s="250" t="s">
        <v>1952</v>
      </c>
      <c r="B382" s="251" t="s">
        <v>841</v>
      </c>
    </row>
    <row r="383" spans="1:2" ht="12.75">
      <c r="A383" s="250" t="s">
        <v>1953</v>
      </c>
      <c r="B383" s="251" t="s">
        <v>480</v>
      </c>
    </row>
    <row r="384" spans="1:2" ht="12.75">
      <c r="A384" s="250" t="s">
        <v>1954</v>
      </c>
      <c r="B384" s="251" t="s">
        <v>1025</v>
      </c>
    </row>
    <row r="385" spans="1:2" ht="12.75">
      <c r="A385" s="250" t="s">
        <v>1955</v>
      </c>
      <c r="B385" s="251" t="s">
        <v>947</v>
      </c>
    </row>
    <row r="386" spans="1:2" ht="12.75">
      <c r="A386" s="250" t="s">
        <v>1956</v>
      </c>
      <c r="B386" s="251" t="s">
        <v>481</v>
      </c>
    </row>
    <row r="387" spans="1:2" ht="12.75">
      <c r="A387" s="250" t="s">
        <v>1957</v>
      </c>
      <c r="B387" s="251" t="s">
        <v>948</v>
      </c>
    </row>
    <row r="388" spans="1:2" ht="12.75">
      <c r="A388" s="250" t="s">
        <v>1958</v>
      </c>
      <c r="B388" s="251" t="s">
        <v>1026</v>
      </c>
    </row>
    <row r="389" spans="1:2" ht="12.75">
      <c r="A389" s="250" t="s">
        <v>1959</v>
      </c>
      <c r="B389" s="251" t="s">
        <v>482</v>
      </c>
    </row>
    <row r="390" spans="1:2" ht="12.75">
      <c r="A390" s="250" t="s">
        <v>1960</v>
      </c>
      <c r="B390" s="251" t="s">
        <v>483</v>
      </c>
    </row>
    <row r="391" spans="1:2" ht="12.75">
      <c r="A391" s="250" t="s">
        <v>2780</v>
      </c>
      <c r="B391" s="251" t="s">
        <v>484</v>
      </c>
    </row>
    <row r="392" spans="1:2" ht="12.75">
      <c r="A392" s="250" t="s">
        <v>1961</v>
      </c>
      <c r="B392" s="251" t="s">
        <v>485</v>
      </c>
    </row>
    <row r="393" spans="1:2" ht="12.75">
      <c r="A393" s="250" t="s">
        <v>1962</v>
      </c>
      <c r="B393" s="251" t="s">
        <v>949</v>
      </c>
    </row>
    <row r="394" spans="1:2" ht="12.75">
      <c r="A394" s="250" t="s">
        <v>1963</v>
      </c>
      <c r="B394" s="251" t="s">
        <v>486</v>
      </c>
    </row>
    <row r="395" spans="1:2" ht="12.75">
      <c r="A395" s="250" t="s">
        <v>1964</v>
      </c>
      <c r="B395" s="251" t="s">
        <v>487</v>
      </c>
    </row>
    <row r="396" spans="1:2" ht="12.75">
      <c r="A396" s="250" t="s">
        <v>2628</v>
      </c>
      <c r="B396" s="251" t="s">
        <v>2629</v>
      </c>
    </row>
    <row r="397" spans="1:2" ht="12.75">
      <c r="A397" s="250" t="s">
        <v>1965</v>
      </c>
      <c r="B397" s="251" t="s">
        <v>216</v>
      </c>
    </row>
    <row r="398" spans="1:2" ht="12.75">
      <c r="A398" s="250" t="s">
        <v>1966</v>
      </c>
      <c r="B398" s="251" t="s">
        <v>488</v>
      </c>
    </row>
    <row r="399" spans="1:2" ht="12.75">
      <c r="A399" s="250" t="s">
        <v>1967</v>
      </c>
      <c r="B399" s="251" t="s">
        <v>1027</v>
      </c>
    </row>
    <row r="400" spans="1:2" ht="12.75">
      <c r="A400" s="250" t="s">
        <v>2965</v>
      </c>
      <c r="B400" s="251" t="s">
        <v>2966</v>
      </c>
    </row>
    <row r="401" spans="1:2" ht="12.75">
      <c r="A401" s="250" t="s">
        <v>3101</v>
      </c>
      <c r="B401" s="251" t="s">
        <v>362</v>
      </c>
    </row>
    <row r="402" spans="1:2" ht="12.75">
      <c r="A402" s="250" t="s">
        <v>3096</v>
      </c>
      <c r="B402" s="251" t="s">
        <v>38</v>
      </c>
    </row>
    <row r="403" spans="1:2" ht="12.75">
      <c r="A403" s="250" t="s">
        <v>1435</v>
      </c>
      <c r="B403" s="251" t="s">
        <v>1731</v>
      </c>
    </row>
    <row r="404" spans="1:2" ht="12.75">
      <c r="A404" s="250" t="s">
        <v>1968</v>
      </c>
      <c r="B404" s="251" t="s">
        <v>489</v>
      </c>
    </row>
    <row r="405" spans="1:2" ht="12.75">
      <c r="A405" s="250" t="s">
        <v>2623</v>
      </c>
      <c r="B405" s="251" t="s">
        <v>360</v>
      </c>
    </row>
    <row r="406" spans="1:2" ht="12.75">
      <c r="A406" s="250" t="s">
        <v>1969</v>
      </c>
      <c r="B406" s="251" t="s">
        <v>490</v>
      </c>
    </row>
    <row r="407" spans="1:2" ht="12.75">
      <c r="A407" s="250" t="s">
        <v>94</v>
      </c>
      <c r="B407" s="251" t="s">
        <v>215</v>
      </c>
    </row>
    <row r="408" spans="1:2" ht="12.75">
      <c r="A408" s="250" t="s">
        <v>1970</v>
      </c>
      <c r="B408" s="251" t="s">
        <v>40</v>
      </c>
    </row>
    <row r="409" spans="1:2" ht="12.75">
      <c r="A409" s="250" t="s">
        <v>2660</v>
      </c>
      <c r="B409" s="251" t="s">
        <v>151</v>
      </c>
    </row>
    <row r="410" spans="1:2" ht="12.75">
      <c r="A410" s="250" t="s">
        <v>2624</v>
      </c>
      <c r="B410" s="251" t="s">
        <v>360</v>
      </c>
    </row>
    <row r="411" spans="1:2" ht="12.75">
      <c r="A411" s="250" t="s">
        <v>2686</v>
      </c>
      <c r="B411" s="251" t="s">
        <v>7</v>
      </c>
    </row>
    <row r="412" spans="1:2" ht="12.75">
      <c r="A412" s="250" t="s">
        <v>1971</v>
      </c>
      <c r="B412" s="251" t="s">
        <v>225</v>
      </c>
    </row>
    <row r="413" spans="1:2" ht="12.75">
      <c r="A413" s="250" t="s">
        <v>1972</v>
      </c>
      <c r="B413" s="251" t="s">
        <v>491</v>
      </c>
    </row>
    <row r="414" spans="1:2" ht="12.75">
      <c r="A414" s="250" t="s">
        <v>1973</v>
      </c>
      <c r="B414" s="251" t="s">
        <v>492</v>
      </c>
    </row>
    <row r="415" spans="1:2" ht="12.75">
      <c r="A415" s="250" t="s">
        <v>1974</v>
      </c>
      <c r="B415" s="251" t="s">
        <v>950</v>
      </c>
    </row>
    <row r="416" spans="1:2" ht="12.75">
      <c r="A416" s="250" t="s">
        <v>1975</v>
      </c>
      <c r="B416" s="251" t="s">
        <v>173</v>
      </c>
    </row>
    <row r="417" spans="1:2" ht="12.75">
      <c r="A417" s="250" t="s">
        <v>1976</v>
      </c>
      <c r="B417" s="251" t="s">
        <v>493</v>
      </c>
    </row>
    <row r="418" spans="1:2" ht="12.75">
      <c r="A418" s="250" t="s">
        <v>2781</v>
      </c>
      <c r="B418" s="251" t="s">
        <v>494</v>
      </c>
    </row>
    <row r="419" spans="1:2" ht="12.75">
      <c r="A419" s="250" t="s">
        <v>1977</v>
      </c>
      <c r="B419" s="251" t="s">
        <v>495</v>
      </c>
    </row>
    <row r="420" spans="1:2" ht="12.75">
      <c r="A420" s="250" t="s">
        <v>2819</v>
      </c>
      <c r="B420" s="251" t="s">
        <v>496</v>
      </c>
    </row>
    <row r="421" spans="1:2" ht="12.75">
      <c r="A421" s="250" t="s">
        <v>2625</v>
      </c>
      <c r="B421" s="251" t="s">
        <v>360</v>
      </c>
    </row>
    <row r="422" spans="1:2" ht="12.75">
      <c r="A422" s="250" t="s">
        <v>3095</v>
      </c>
      <c r="B422" s="251" t="s">
        <v>242</v>
      </c>
    </row>
    <row r="423" spans="1:2" ht="12.75">
      <c r="A423" s="250" t="s">
        <v>2617</v>
      </c>
      <c r="B423" s="251" t="s">
        <v>345</v>
      </c>
    </row>
    <row r="424" spans="1:2" ht="12.75">
      <c r="A424" s="250" t="s">
        <v>1978</v>
      </c>
      <c r="B424" s="251" t="s">
        <v>149</v>
      </c>
    </row>
    <row r="425" spans="1:2" ht="12.75">
      <c r="A425" s="250" t="s">
        <v>1979</v>
      </c>
      <c r="B425" s="251" t="s">
        <v>497</v>
      </c>
    </row>
    <row r="426" spans="1:2" ht="12.75">
      <c r="A426" s="250" t="s">
        <v>1980</v>
      </c>
      <c r="B426" s="251" t="s">
        <v>498</v>
      </c>
    </row>
    <row r="427" spans="1:2" ht="12.75">
      <c r="A427" s="250" t="s">
        <v>2753</v>
      </c>
      <c r="B427" s="251" t="s">
        <v>13</v>
      </c>
    </row>
    <row r="428" spans="1:2" ht="12.75">
      <c r="A428" s="250" t="s">
        <v>2851</v>
      </c>
      <c r="B428" s="251" t="s">
        <v>101</v>
      </c>
    </row>
    <row r="429" spans="1:2" ht="12.75">
      <c r="A429" s="250" t="s">
        <v>1981</v>
      </c>
      <c r="B429" s="251" t="s">
        <v>222</v>
      </c>
    </row>
    <row r="430" spans="1:2" ht="12.75">
      <c r="A430" s="250" t="s">
        <v>3043</v>
      </c>
      <c r="B430" s="251" t="s">
        <v>222</v>
      </c>
    </row>
    <row r="431" spans="1:2" ht="12.75">
      <c r="A431" s="250" t="s">
        <v>1982</v>
      </c>
      <c r="B431" s="251" t="s">
        <v>1028</v>
      </c>
    </row>
    <row r="432" spans="1:2" ht="12.75">
      <c r="A432" s="250" t="s">
        <v>2917</v>
      </c>
      <c r="B432" s="251" t="s">
        <v>808</v>
      </c>
    </row>
    <row r="433" spans="1:2" ht="12.75">
      <c r="A433" s="250" t="s">
        <v>2918</v>
      </c>
      <c r="B433" s="251" t="s">
        <v>808</v>
      </c>
    </row>
    <row r="434" spans="1:2" ht="12.75">
      <c r="A434" s="250" t="s">
        <v>1983</v>
      </c>
      <c r="B434" s="251" t="s">
        <v>499</v>
      </c>
    </row>
    <row r="435" spans="1:2" ht="12.75">
      <c r="A435" s="250" t="s">
        <v>1984</v>
      </c>
      <c r="B435" s="251" t="s">
        <v>37</v>
      </c>
    </row>
    <row r="436" spans="1:2" ht="12.75">
      <c r="A436" s="250" t="s">
        <v>1985</v>
      </c>
      <c r="B436" s="251" t="s">
        <v>500</v>
      </c>
    </row>
    <row r="437" spans="1:2" ht="12.75">
      <c r="A437" s="250" t="s">
        <v>3002</v>
      </c>
      <c r="B437" s="251" t="s">
        <v>3003</v>
      </c>
    </row>
    <row r="438" spans="1:2" ht="12.75">
      <c r="A438" s="250" t="s">
        <v>1986</v>
      </c>
      <c r="B438" s="251" t="s">
        <v>1029</v>
      </c>
    </row>
    <row r="439" spans="1:2" ht="12.75">
      <c r="A439" s="250" t="s">
        <v>1987</v>
      </c>
      <c r="B439" s="251" t="s">
        <v>1462</v>
      </c>
    </row>
    <row r="440" spans="1:2" ht="12.75">
      <c r="A440" s="250" t="s">
        <v>1988</v>
      </c>
      <c r="B440" s="251" t="s">
        <v>1463</v>
      </c>
    </row>
    <row r="441" spans="1:2" ht="12.75">
      <c r="A441" s="250" t="s">
        <v>2867</v>
      </c>
      <c r="B441" s="251" t="s">
        <v>104</v>
      </c>
    </row>
    <row r="442" spans="1:2" ht="12.75">
      <c r="A442" s="250" t="s">
        <v>1989</v>
      </c>
      <c r="B442" s="251" t="s">
        <v>203</v>
      </c>
    </row>
    <row r="443" spans="1:2" ht="12.75">
      <c r="A443" s="250" t="s">
        <v>1436</v>
      </c>
      <c r="B443" s="251" t="s">
        <v>104</v>
      </c>
    </row>
    <row r="444" spans="1:2" ht="12.75">
      <c r="A444" s="250" t="s">
        <v>1436</v>
      </c>
      <c r="B444" s="251" t="s">
        <v>1732</v>
      </c>
    </row>
    <row r="445" spans="1:2" ht="12.75">
      <c r="A445" s="250" t="s">
        <v>1990</v>
      </c>
      <c r="B445" s="251" t="s">
        <v>27</v>
      </c>
    </row>
    <row r="446" spans="1:2" ht="12.75">
      <c r="A446" s="250" t="s">
        <v>1991</v>
      </c>
      <c r="B446" s="251" t="s">
        <v>1483</v>
      </c>
    </row>
    <row r="447" spans="1:2" ht="12.75">
      <c r="A447" s="250" t="s">
        <v>1992</v>
      </c>
      <c r="B447" s="251" t="s">
        <v>1066</v>
      </c>
    </row>
    <row r="448" spans="1:2" ht="12.75">
      <c r="A448" s="250" t="s">
        <v>2714</v>
      </c>
      <c r="B448" s="251" t="s">
        <v>2715</v>
      </c>
    </row>
    <row r="449" spans="1:2" ht="12.75">
      <c r="A449" s="250" t="s">
        <v>1993</v>
      </c>
      <c r="B449" s="251" t="s">
        <v>224</v>
      </c>
    </row>
    <row r="450" spans="1:2" ht="12.75">
      <c r="A450" s="250" t="s">
        <v>1994</v>
      </c>
      <c r="B450" s="251" t="s">
        <v>101</v>
      </c>
    </row>
    <row r="451" spans="1:2" ht="12.75">
      <c r="A451" s="250" t="s">
        <v>3059</v>
      </c>
      <c r="B451" s="251" t="s">
        <v>3060</v>
      </c>
    </row>
    <row r="452" spans="1:2" ht="12.75">
      <c r="A452" s="250" t="s">
        <v>1995</v>
      </c>
      <c r="B452" s="251" t="s">
        <v>99</v>
      </c>
    </row>
    <row r="453" spans="1:2" ht="12.75">
      <c r="A453" s="250" t="s">
        <v>1996</v>
      </c>
      <c r="B453" s="251" t="s">
        <v>131</v>
      </c>
    </row>
    <row r="454" spans="1:2" ht="12.75">
      <c r="A454" s="250" t="s">
        <v>3044</v>
      </c>
      <c r="B454" s="251" t="s">
        <v>129</v>
      </c>
    </row>
    <row r="455" spans="1:2" ht="12.75">
      <c r="A455" s="250" t="s">
        <v>3045</v>
      </c>
      <c r="B455" s="251" t="s">
        <v>1233</v>
      </c>
    </row>
    <row r="456" spans="1:2" ht="12.75">
      <c r="A456" s="250" t="s">
        <v>1997</v>
      </c>
      <c r="B456" s="251" t="s">
        <v>501</v>
      </c>
    </row>
    <row r="457" spans="1:2" ht="12.75">
      <c r="A457" s="250" t="s">
        <v>1998</v>
      </c>
      <c r="B457" s="251" t="s">
        <v>502</v>
      </c>
    </row>
    <row r="458" spans="1:2" ht="12.75">
      <c r="A458" s="250" t="s">
        <v>2713</v>
      </c>
      <c r="B458" s="251" t="s">
        <v>341</v>
      </c>
    </row>
    <row r="459" spans="1:2" ht="12.75">
      <c r="A459" s="250" t="s">
        <v>3058</v>
      </c>
      <c r="B459" s="251" t="s">
        <v>1234</v>
      </c>
    </row>
    <row r="460" spans="1:2" ht="12.75">
      <c r="A460" s="250" t="s">
        <v>1999</v>
      </c>
      <c r="B460" s="251" t="s">
        <v>842</v>
      </c>
    </row>
    <row r="461" spans="1:2" ht="12.75">
      <c r="A461" s="250" t="s">
        <v>2615</v>
      </c>
      <c r="B461" s="251" t="s">
        <v>126</v>
      </c>
    </row>
    <row r="462" spans="1:2" ht="12.75">
      <c r="A462" s="250" t="s">
        <v>3086</v>
      </c>
      <c r="B462" s="251" t="s">
        <v>3087</v>
      </c>
    </row>
    <row r="463" spans="1:2" ht="12.75">
      <c r="A463" s="250" t="s">
        <v>2000</v>
      </c>
      <c r="B463" s="251" t="s">
        <v>503</v>
      </c>
    </row>
    <row r="464" spans="1:2" ht="12.75">
      <c r="A464" s="250" t="s">
        <v>2673</v>
      </c>
      <c r="B464" s="251" t="s">
        <v>2</v>
      </c>
    </row>
    <row r="465" spans="1:2" ht="12.75">
      <c r="A465" s="250" t="s">
        <v>2870</v>
      </c>
      <c r="B465" s="251" t="s">
        <v>1741</v>
      </c>
    </row>
    <row r="466" spans="1:2" ht="12.75">
      <c r="A466" s="250" t="s">
        <v>2001</v>
      </c>
      <c r="B466" s="251" t="s">
        <v>504</v>
      </c>
    </row>
    <row r="467" spans="1:2" ht="12.75">
      <c r="A467" s="250" t="s">
        <v>2002</v>
      </c>
      <c r="B467" s="251" t="s">
        <v>843</v>
      </c>
    </row>
    <row r="468" spans="1:2" ht="12.75">
      <c r="A468" s="250" t="s">
        <v>2003</v>
      </c>
      <c r="B468" s="251" t="s">
        <v>505</v>
      </c>
    </row>
    <row r="469" spans="1:2" ht="12.75">
      <c r="A469" s="250" t="s">
        <v>2004</v>
      </c>
      <c r="B469" s="251" t="s">
        <v>8</v>
      </c>
    </row>
    <row r="470" spans="1:2" ht="12.75">
      <c r="A470" s="250" t="s">
        <v>2674</v>
      </c>
      <c r="B470" s="251" t="s">
        <v>8</v>
      </c>
    </row>
    <row r="471" spans="1:2" ht="12.75">
      <c r="A471" s="250" t="s">
        <v>2852</v>
      </c>
      <c r="B471" s="251" t="s">
        <v>101</v>
      </c>
    </row>
    <row r="472" spans="1:2" ht="12.75">
      <c r="A472" s="250" t="s">
        <v>2005</v>
      </c>
      <c r="B472" s="251" t="s">
        <v>2554</v>
      </c>
    </row>
    <row r="473" spans="1:2" ht="12.75">
      <c r="A473" s="250" t="s">
        <v>1444</v>
      </c>
      <c r="B473" s="251" t="s">
        <v>1740</v>
      </c>
    </row>
    <row r="474" spans="1:2" ht="12.75">
      <c r="A474" s="250" t="s">
        <v>2006</v>
      </c>
      <c r="B474" s="251" t="s">
        <v>951</v>
      </c>
    </row>
    <row r="475" spans="1:2" ht="12.75">
      <c r="A475" s="250" t="s">
        <v>2007</v>
      </c>
      <c r="B475" s="251" t="s">
        <v>1030</v>
      </c>
    </row>
    <row r="476" spans="1:2" ht="12.75">
      <c r="A476" s="250" t="s">
        <v>2008</v>
      </c>
      <c r="B476" s="251" t="s">
        <v>506</v>
      </c>
    </row>
    <row r="477" spans="1:2" ht="12.75">
      <c r="A477" s="250" t="s">
        <v>2009</v>
      </c>
      <c r="B477" s="251" t="s">
        <v>1729</v>
      </c>
    </row>
    <row r="478" spans="1:2" ht="12.75">
      <c r="A478" s="250" t="s">
        <v>2010</v>
      </c>
      <c r="B478" s="251" t="s">
        <v>507</v>
      </c>
    </row>
    <row r="479" spans="1:2" ht="12.75">
      <c r="A479" s="250" t="s">
        <v>2011</v>
      </c>
      <c r="B479" s="251" t="s">
        <v>844</v>
      </c>
    </row>
    <row r="480" spans="1:2" ht="12.75">
      <c r="A480" s="250" t="s">
        <v>2818</v>
      </c>
      <c r="B480" s="251" t="s">
        <v>508</v>
      </c>
    </row>
    <row r="481" spans="1:2" ht="12.75">
      <c r="A481" s="250" t="s">
        <v>2012</v>
      </c>
      <c r="B481" s="251" t="s">
        <v>509</v>
      </c>
    </row>
    <row r="482" spans="1:2" ht="12.75">
      <c r="A482" s="250" t="s">
        <v>2583</v>
      </c>
      <c r="B482" s="251" t="s">
        <v>102</v>
      </c>
    </row>
    <row r="483" spans="1:2" ht="12.75">
      <c r="A483" s="250" t="s">
        <v>2857</v>
      </c>
      <c r="B483" s="251" t="s">
        <v>2858</v>
      </c>
    </row>
    <row r="484" spans="1:2" ht="12.75">
      <c r="A484" s="250" t="s">
        <v>2584</v>
      </c>
      <c r="B484" s="251" t="s">
        <v>103</v>
      </c>
    </row>
    <row r="485" spans="1:2" ht="12.75">
      <c r="A485" s="250" t="s">
        <v>2949</v>
      </c>
      <c r="B485" s="251" t="s">
        <v>2950</v>
      </c>
    </row>
    <row r="486" spans="1:2" ht="12.75">
      <c r="A486" s="250" t="s">
        <v>2013</v>
      </c>
      <c r="B486" s="251" t="s">
        <v>510</v>
      </c>
    </row>
    <row r="487" spans="1:2" ht="12.75">
      <c r="A487" s="250" t="s">
        <v>3346</v>
      </c>
      <c r="B487" s="251" t="s">
        <v>845</v>
      </c>
    </row>
    <row r="488" spans="1:2" ht="12.75">
      <c r="A488" s="250" t="s">
        <v>2014</v>
      </c>
      <c r="B488" s="251" t="s">
        <v>846</v>
      </c>
    </row>
    <row r="489" spans="1:2" ht="12.75">
      <c r="A489" s="250" t="s">
        <v>2015</v>
      </c>
      <c r="B489" s="251" t="s">
        <v>511</v>
      </c>
    </row>
    <row r="490" spans="1:2" ht="12.75">
      <c r="A490" s="250" t="s">
        <v>2016</v>
      </c>
      <c r="B490" s="251" t="s">
        <v>512</v>
      </c>
    </row>
    <row r="491" spans="1:2" ht="12.75">
      <c r="A491" s="250" t="s">
        <v>2017</v>
      </c>
      <c r="B491" s="251" t="s">
        <v>513</v>
      </c>
    </row>
    <row r="492" spans="1:2" ht="12.75">
      <c r="A492" s="250" t="s">
        <v>2793</v>
      </c>
      <c r="B492" s="251" t="s">
        <v>514</v>
      </c>
    </row>
    <row r="493" spans="1:2" ht="12.75">
      <c r="A493" s="250" t="s">
        <v>2834</v>
      </c>
      <c r="B493" s="251" t="s">
        <v>515</v>
      </c>
    </row>
    <row r="494" spans="1:2" ht="12.75">
      <c r="A494" s="250" t="s">
        <v>2018</v>
      </c>
      <c r="B494" s="251" t="s">
        <v>516</v>
      </c>
    </row>
    <row r="495" spans="1:2" ht="12.75">
      <c r="A495" s="250" t="s">
        <v>3379</v>
      </c>
      <c r="B495" s="251" t="s">
        <v>847</v>
      </c>
    </row>
    <row r="496" spans="1:2" ht="12.75">
      <c r="A496" s="250" t="s">
        <v>2019</v>
      </c>
      <c r="B496" s="251" t="s">
        <v>517</v>
      </c>
    </row>
    <row r="497" spans="1:2" ht="12.75">
      <c r="A497" s="250" t="s">
        <v>2020</v>
      </c>
      <c r="B497" s="251" t="s">
        <v>223</v>
      </c>
    </row>
    <row r="498" spans="1:2" ht="12.75">
      <c r="A498" s="250" t="s">
        <v>2021</v>
      </c>
      <c r="B498" s="251" t="s">
        <v>518</v>
      </c>
    </row>
    <row r="499" spans="1:2" ht="12.75">
      <c r="A499" s="250" t="s">
        <v>3332</v>
      </c>
      <c r="B499" s="251" t="s">
        <v>848</v>
      </c>
    </row>
    <row r="500" spans="1:2" ht="12.75">
      <c r="A500" s="250" t="s">
        <v>2022</v>
      </c>
      <c r="B500" s="251" t="s">
        <v>1067</v>
      </c>
    </row>
    <row r="501" spans="1:2" ht="12.75">
      <c r="A501" s="250" t="s">
        <v>2023</v>
      </c>
      <c r="B501" s="251" t="s">
        <v>1068</v>
      </c>
    </row>
    <row r="502" spans="1:2" ht="12.75">
      <c r="A502" s="250" t="s">
        <v>2024</v>
      </c>
      <c r="B502" s="251" t="s">
        <v>519</v>
      </c>
    </row>
    <row r="503" spans="1:2" ht="12.75">
      <c r="A503" s="250" t="s">
        <v>2025</v>
      </c>
      <c r="B503" s="251" t="s">
        <v>520</v>
      </c>
    </row>
    <row r="504" spans="1:2" ht="12.75">
      <c r="A504" s="250" t="s">
        <v>2026</v>
      </c>
      <c r="B504" s="251" t="s">
        <v>521</v>
      </c>
    </row>
    <row r="505" spans="1:2" ht="12.75">
      <c r="A505" s="250" t="s">
        <v>2027</v>
      </c>
      <c r="B505" s="251" t="s">
        <v>522</v>
      </c>
    </row>
    <row r="506" spans="1:2" ht="12.75">
      <c r="A506" s="250" t="s">
        <v>2782</v>
      </c>
      <c r="B506" s="251" t="s">
        <v>523</v>
      </c>
    </row>
    <row r="507" spans="1:2" ht="12.75">
      <c r="A507" s="250" t="s">
        <v>2028</v>
      </c>
      <c r="B507" s="251" t="s">
        <v>524</v>
      </c>
    </row>
    <row r="508" spans="1:2" ht="12.75">
      <c r="A508" s="250" t="s">
        <v>1439</v>
      </c>
      <c r="B508" s="251" t="s">
        <v>816</v>
      </c>
    </row>
    <row r="509" spans="1:2" ht="12.75">
      <c r="A509" s="250" t="s">
        <v>3343</v>
      </c>
      <c r="B509" s="251" t="s">
        <v>816</v>
      </c>
    </row>
    <row r="510" spans="1:2" ht="12.75">
      <c r="A510" s="250" t="s">
        <v>2842</v>
      </c>
      <c r="B510" s="251" t="s">
        <v>525</v>
      </c>
    </row>
    <row r="511" spans="1:2" ht="12.75">
      <c r="A511" s="250" t="s">
        <v>2029</v>
      </c>
      <c r="B511" s="251" t="s">
        <v>526</v>
      </c>
    </row>
    <row r="512" spans="1:2" ht="12.75">
      <c r="A512" s="250" t="s">
        <v>2030</v>
      </c>
      <c r="B512" s="251" t="s">
        <v>527</v>
      </c>
    </row>
    <row r="513" spans="1:2" ht="12.75">
      <c r="A513" s="250" t="s">
        <v>2031</v>
      </c>
      <c r="B513" s="251" t="s">
        <v>528</v>
      </c>
    </row>
    <row r="514" spans="1:2" ht="12.75">
      <c r="A514" s="250" t="s">
        <v>2032</v>
      </c>
      <c r="B514" s="251" t="s">
        <v>850</v>
      </c>
    </row>
    <row r="515" spans="1:2" ht="12.75">
      <c r="A515" s="250" t="s">
        <v>2033</v>
      </c>
      <c r="B515" s="251" t="s">
        <v>529</v>
      </c>
    </row>
    <row r="516" spans="1:2" ht="12.75">
      <c r="A516" s="250" t="s">
        <v>2034</v>
      </c>
      <c r="B516" s="251" t="s">
        <v>530</v>
      </c>
    </row>
    <row r="517" spans="1:2" ht="12.75">
      <c r="A517" s="250" t="s">
        <v>2035</v>
      </c>
      <c r="B517" s="251" t="s">
        <v>531</v>
      </c>
    </row>
    <row r="518" spans="1:2" ht="12.75">
      <c r="A518" s="250" t="s">
        <v>2036</v>
      </c>
      <c r="B518" s="251" t="s">
        <v>532</v>
      </c>
    </row>
    <row r="519" spans="1:2" ht="12.75">
      <c r="A519" s="250" t="s">
        <v>2037</v>
      </c>
      <c r="B519" s="251" t="s">
        <v>533</v>
      </c>
    </row>
    <row r="520" spans="1:2" ht="12.75">
      <c r="A520" s="250" t="s">
        <v>2038</v>
      </c>
      <c r="B520" s="251" t="s">
        <v>534</v>
      </c>
    </row>
    <row r="521" spans="1:2" ht="12.75">
      <c r="A521" s="250" t="s">
        <v>2039</v>
      </c>
      <c r="B521" s="251" t="s">
        <v>535</v>
      </c>
    </row>
    <row r="522" spans="1:2" ht="12.75">
      <c r="A522" s="250" t="s">
        <v>2758</v>
      </c>
      <c r="B522" s="251" t="s">
        <v>2759</v>
      </c>
    </row>
    <row r="523" spans="1:2" ht="12.75">
      <c r="A523" s="250" t="s">
        <v>2734</v>
      </c>
      <c r="B523" s="251" t="s">
        <v>220</v>
      </c>
    </row>
    <row r="524" spans="1:2" ht="12.75">
      <c r="A524" s="250" t="s">
        <v>2735</v>
      </c>
      <c r="B524" s="251" t="s">
        <v>220</v>
      </c>
    </row>
    <row r="525" spans="1:2" ht="12.75">
      <c r="A525" s="250" t="s">
        <v>3030</v>
      </c>
      <c r="B525" s="251" t="s">
        <v>105</v>
      </c>
    </row>
    <row r="526" spans="1:2" ht="12.75">
      <c r="A526" s="250" t="s">
        <v>2040</v>
      </c>
      <c r="B526" s="251" t="s">
        <v>1464</v>
      </c>
    </row>
    <row r="527" spans="1:2" ht="12.75">
      <c r="A527" s="250" t="s">
        <v>2041</v>
      </c>
      <c r="B527" s="251" t="s">
        <v>1467</v>
      </c>
    </row>
    <row r="528" spans="1:2" ht="12.75">
      <c r="A528" s="250" t="s">
        <v>2042</v>
      </c>
      <c r="B528" s="251" t="s">
        <v>851</v>
      </c>
    </row>
    <row r="529" spans="1:2" ht="12.75">
      <c r="A529" s="250" t="s">
        <v>2043</v>
      </c>
      <c r="B529" s="251" t="s">
        <v>1469</v>
      </c>
    </row>
    <row r="530" spans="1:2" ht="12.75">
      <c r="A530" s="250" t="s">
        <v>2873</v>
      </c>
      <c r="B530" s="251" t="s">
        <v>229</v>
      </c>
    </row>
    <row r="531" spans="1:2" ht="12.75">
      <c r="A531" s="250" t="s">
        <v>2904</v>
      </c>
      <c r="B531" s="251" t="s">
        <v>2905</v>
      </c>
    </row>
    <row r="532" spans="1:2" ht="12.75">
      <c r="A532" s="250" t="s">
        <v>2919</v>
      </c>
      <c r="B532" s="251" t="s">
        <v>808</v>
      </c>
    </row>
    <row r="533" spans="1:2" ht="12.75">
      <c r="A533" s="250" t="s">
        <v>2783</v>
      </c>
      <c r="B533" s="251" t="s">
        <v>536</v>
      </c>
    </row>
    <row r="534" spans="1:2" ht="12.75">
      <c r="A534" s="250" t="s">
        <v>2044</v>
      </c>
      <c r="B534" s="251" t="s">
        <v>537</v>
      </c>
    </row>
    <row r="535" spans="1:2" ht="12.75">
      <c r="A535" s="250" t="s">
        <v>2045</v>
      </c>
      <c r="B535" s="251" t="s">
        <v>4</v>
      </c>
    </row>
    <row r="536" spans="1:2" ht="12.75">
      <c r="A536" s="250" t="s">
        <v>2046</v>
      </c>
      <c r="B536" s="251" t="s">
        <v>953</v>
      </c>
    </row>
    <row r="537" spans="1:2" ht="12.75">
      <c r="A537" s="250" t="s">
        <v>2047</v>
      </c>
      <c r="B537" s="251" t="s">
        <v>538</v>
      </c>
    </row>
    <row r="538" spans="1:2" ht="12.75">
      <c r="A538" s="250" t="s">
        <v>2048</v>
      </c>
      <c r="B538" s="251" t="s">
        <v>852</v>
      </c>
    </row>
    <row r="539" spans="1:2" ht="12.75">
      <c r="A539" s="250" t="s">
        <v>2845</v>
      </c>
      <c r="B539" s="251" t="s">
        <v>539</v>
      </c>
    </row>
    <row r="540" spans="1:2" ht="12.75">
      <c r="A540" s="250" t="s">
        <v>2049</v>
      </c>
      <c r="B540" s="251" t="s">
        <v>540</v>
      </c>
    </row>
    <row r="541" spans="1:2" ht="12.75">
      <c r="A541" s="250" t="s">
        <v>2050</v>
      </c>
      <c r="B541" s="251" t="s">
        <v>541</v>
      </c>
    </row>
    <row r="542" spans="1:2" ht="12.75">
      <c r="A542" s="250" t="s">
        <v>2724</v>
      </c>
      <c r="B542" s="251" t="s">
        <v>10</v>
      </c>
    </row>
    <row r="543" spans="1:2" ht="12.75">
      <c r="A543" s="250" t="s">
        <v>2051</v>
      </c>
      <c r="B543" s="251" t="s">
        <v>41</v>
      </c>
    </row>
    <row r="544" spans="1:2" ht="12.75">
      <c r="A544" s="250" t="s">
        <v>2052</v>
      </c>
      <c r="B544" s="251" t="s">
        <v>243</v>
      </c>
    </row>
    <row r="545" spans="1:2" ht="12.75">
      <c r="A545" s="250" t="s">
        <v>3064</v>
      </c>
      <c r="B545" s="251" t="s">
        <v>79</v>
      </c>
    </row>
    <row r="546" spans="1:2" ht="12.75">
      <c r="A546" s="250" t="s">
        <v>2053</v>
      </c>
      <c r="B546" s="251" t="s">
        <v>1031</v>
      </c>
    </row>
    <row r="547" spans="1:2" ht="12.75">
      <c r="A547" s="250" t="s">
        <v>3063</v>
      </c>
      <c r="B547" s="251" t="s">
        <v>1014</v>
      </c>
    </row>
    <row r="548" spans="1:2" ht="12.75">
      <c r="A548" s="250" t="s">
        <v>2054</v>
      </c>
      <c r="B548" s="251" t="s">
        <v>542</v>
      </c>
    </row>
    <row r="549" spans="1:2" ht="12.75">
      <c r="A549" s="250" t="s">
        <v>2055</v>
      </c>
      <c r="B549" s="251" t="s">
        <v>954</v>
      </c>
    </row>
    <row r="550" spans="1:2" ht="12.75">
      <c r="A550" s="250" t="s">
        <v>2056</v>
      </c>
      <c r="B550" s="251" t="s">
        <v>543</v>
      </c>
    </row>
    <row r="551" spans="1:2" ht="12.75">
      <c r="A551" s="250" t="s">
        <v>3061</v>
      </c>
      <c r="B551" s="251" t="s">
        <v>3062</v>
      </c>
    </row>
    <row r="552" spans="1:2" ht="12.75">
      <c r="A552" s="250" t="s">
        <v>2581</v>
      </c>
      <c r="B552" s="251" t="s">
        <v>1241</v>
      </c>
    </row>
    <row r="553" spans="1:2" ht="12.75">
      <c r="A553" s="250" t="s">
        <v>2861</v>
      </c>
      <c r="B553" s="251" t="s">
        <v>807</v>
      </c>
    </row>
    <row r="554" spans="1:2" ht="12.75">
      <c r="A554" s="250" t="s">
        <v>2865</v>
      </c>
      <c r="B554" s="251" t="s">
        <v>155</v>
      </c>
    </row>
    <row r="555" spans="1:2" ht="12.75">
      <c r="A555" s="250" t="s">
        <v>2057</v>
      </c>
      <c r="B555" s="251" t="s">
        <v>104</v>
      </c>
    </row>
    <row r="556" spans="1:2" ht="12.75">
      <c r="A556" s="250" t="s">
        <v>2058</v>
      </c>
      <c r="B556" s="251" t="s">
        <v>229</v>
      </c>
    </row>
    <row r="557" spans="1:2" ht="12.75">
      <c r="A557" s="250" t="s">
        <v>3352</v>
      </c>
      <c r="B557" s="251" t="s">
        <v>853</v>
      </c>
    </row>
    <row r="558" spans="1:2" ht="12.75">
      <c r="A558" s="250" t="s">
        <v>2631</v>
      </c>
      <c r="B558" s="251" t="s">
        <v>212</v>
      </c>
    </row>
    <row r="559" spans="1:2" ht="12.75">
      <c r="A559" s="250" t="s">
        <v>2675</v>
      </c>
      <c r="B559" s="251" t="s">
        <v>9</v>
      </c>
    </row>
    <row r="560" spans="1:2" ht="12.75">
      <c r="A560" s="250" t="s">
        <v>2676</v>
      </c>
      <c r="B560" s="251" t="s">
        <v>9</v>
      </c>
    </row>
    <row r="561" spans="1:2" ht="12.75">
      <c r="A561" s="250" t="s">
        <v>2677</v>
      </c>
      <c r="B561" s="251" t="s">
        <v>9</v>
      </c>
    </row>
    <row r="562" spans="1:2" ht="12.75">
      <c r="A562" s="250" t="s">
        <v>2059</v>
      </c>
      <c r="B562" s="251" t="s">
        <v>3</v>
      </c>
    </row>
    <row r="563" spans="1:2" ht="12.75">
      <c r="A563" s="250" t="s">
        <v>2060</v>
      </c>
      <c r="B563" s="251" t="s">
        <v>544</v>
      </c>
    </row>
    <row r="564" spans="1:2" ht="12.75">
      <c r="A564" s="250" t="s">
        <v>2061</v>
      </c>
      <c r="B564" s="251" t="s">
        <v>545</v>
      </c>
    </row>
    <row r="565" spans="1:2" ht="12.75">
      <c r="A565" s="250" t="s">
        <v>2572</v>
      </c>
      <c r="B565" s="251" t="s">
        <v>93</v>
      </c>
    </row>
    <row r="566" spans="1:2" ht="12.75">
      <c r="A566" s="250" t="s">
        <v>2062</v>
      </c>
      <c r="B566" s="251" t="s">
        <v>955</v>
      </c>
    </row>
    <row r="567" spans="1:2" ht="12.75">
      <c r="A567" s="250" t="s">
        <v>2063</v>
      </c>
      <c r="B567" s="251" t="s">
        <v>1465</v>
      </c>
    </row>
    <row r="568" spans="1:2" ht="12.75">
      <c r="A568" s="250" t="s">
        <v>2754</v>
      </c>
      <c r="B568" s="251" t="s">
        <v>13</v>
      </c>
    </row>
    <row r="569" spans="1:2" ht="12.75">
      <c r="A569" s="250" t="s">
        <v>2064</v>
      </c>
      <c r="B569" s="251" t="s">
        <v>1468</v>
      </c>
    </row>
    <row r="570" spans="1:2" ht="12.75">
      <c r="A570" s="250" t="s">
        <v>2065</v>
      </c>
      <c r="B570" s="251" t="s">
        <v>854</v>
      </c>
    </row>
    <row r="571" spans="1:2" ht="12.75">
      <c r="A571" s="250" t="s">
        <v>2784</v>
      </c>
      <c r="B571" s="251" t="s">
        <v>546</v>
      </c>
    </row>
    <row r="572" spans="1:2" ht="12.75">
      <c r="A572" s="250" t="s">
        <v>2820</v>
      </c>
      <c r="B572" s="251" t="s">
        <v>547</v>
      </c>
    </row>
    <row r="573" spans="1:2" ht="12.75">
      <c r="A573" s="250" t="s">
        <v>2066</v>
      </c>
      <c r="B573" s="251" t="s">
        <v>548</v>
      </c>
    </row>
    <row r="574" spans="1:2" ht="12.75">
      <c r="A574" s="250" t="s">
        <v>2067</v>
      </c>
      <c r="B574" s="251" t="s">
        <v>549</v>
      </c>
    </row>
    <row r="575" spans="1:2" ht="12.75">
      <c r="A575" s="250" t="s">
        <v>2068</v>
      </c>
      <c r="B575" s="251" t="s">
        <v>1494</v>
      </c>
    </row>
    <row r="576" spans="1:2" ht="12.75">
      <c r="A576" s="250" t="s">
        <v>2874</v>
      </c>
      <c r="B576" s="251" t="s">
        <v>229</v>
      </c>
    </row>
    <row r="577" spans="1:2" ht="12.75">
      <c r="A577" s="250" t="s">
        <v>2969</v>
      </c>
      <c r="B577" s="251" t="s">
        <v>2555</v>
      </c>
    </row>
    <row r="578" spans="1:2" ht="12.75">
      <c r="A578" s="250" t="s">
        <v>2069</v>
      </c>
      <c r="B578" s="251" t="s">
        <v>956</v>
      </c>
    </row>
    <row r="579" spans="1:2" ht="12.75">
      <c r="A579" s="250" t="s">
        <v>2070</v>
      </c>
      <c r="B579" s="251" t="s">
        <v>5</v>
      </c>
    </row>
    <row r="580" spans="1:2" ht="12.75">
      <c r="A580" s="250" t="s">
        <v>2678</v>
      </c>
      <c r="B580" s="251" t="s">
        <v>5</v>
      </c>
    </row>
    <row r="581" spans="1:2" ht="12.75">
      <c r="A581" s="250" t="s">
        <v>2920</v>
      </c>
      <c r="B581" s="251" t="s">
        <v>808</v>
      </c>
    </row>
    <row r="582" spans="1:2" ht="12.75">
      <c r="A582" s="250" t="s">
        <v>2708</v>
      </c>
      <c r="B582" s="251" t="s">
        <v>224</v>
      </c>
    </row>
    <row r="583" spans="1:2" ht="12.75">
      <c r="A583" s="250" t="s">
        <v>3065</v>
      </c>
      <c r="B583" s="251" t="s">
        <v>3066</v>
      </c>
    </row>
    <row r="584" spans="1:2" ht="12.75">
      <c r="A584" s="250" t="s">
        <v>2896</v>
      </c>
      <c r="B584" s="251" t="s">
        <v>236</v>
      </c>
    </row>
    <row r="585" spans="1:2" ht="12.75">
      <c r="A585" s="250" t="s">
        <v>2921</v>
      </c>
      <c r="B585" s="251" t="s">
        <v>808</v>
      </c>
    </row>
    <row r="586" spans="1:2" ht="12.75">
      <c r="A586" s="250" t="s">
        <v>2071</v>
      </c>
      <c r="B586" s="251" t="s">
        <v>230</v>
      </c>
    </row>
    <row r="587" spans="1:2" ht="12.75">
      <c r="A587" s="250" t="s">
        <v>2601</v>
      </c>
      <c r="B587" s="251" t="s">
        <v>358</v>
      </c>
    </row>
    <row r="588" spans="1:2" ht="12.75">
      <c r="A588" s="250" t="s">
        <v>2736</v>
      </c>
      <c r="B588" s="251" t="s">
        <v>220</v>
      </c>
    </row>
    <row r="589" spans="1:2" ht="12.75">
      <c r="A589" s="250" t="s">
        <v>2072</v>
      </c>
      <c r="B589" s="251" t="s">
        <v>1477</v>
      </c>
    </row>
    <row r="590" spans="1:2" ht="12.75">
      <c r="A590" s="250" t="s">
        <v>2073</v>
      </c>
      <c r="B590" s="251" t="s">
        <v>45</v>
      </c>
    </row>
    <row r="591" spans="1:2" ht="12.75">
      <c r="A591" s="250" t="s">
        <v>2602</v>
      </c>
      <c r="B591" s="251" t="s">
        <v>358</v>
      </c>
    </row>
    <row r="592" spans="1:2" ht="12.75">
      <c r="A592" s="250" t="s">
        <v>2922</v>
      </c>
      <c r="B592" s="251" t="s">
        <v>808</v>
      </c>
    </row>
    <row r="593" spans="1:2" ht="12.75">
      <c r="A593" s="250" t="s">
        <v>2603</v>
      </c>
      <c r="B593" s="251" t="s">
        <v>358</v>
      </c>
    </row>
    <row r="594" spans="1:2" ht="12.75">
      <c r="A594" s="250" t="s">
        <v>3051</v>
      </c>
      <c r="B594" s="251" t="s">
        <v>139</v>
      </c>
    </row>
    <row r="595" spans="1:2" ht="12.75">
      <c r="A595" s="250" t="s">
        <v>2074</v>
      </c>
      <c r="B595" s="251" t="s">
        <v>1032</v>
      </c>
    </row>
    <row r="596" spans="1:2" ht="12.75">
      <c r="A596" s="250" t="s">
        <v>2968</v>
      </c>
      <c r="B596" s="251" t="s">
        <v>178</v>
      </c>
    </row>
    <row r="597" spans="1:2" ht="12.75">
      <c r="A597" s="250" t="s">
        <v>2876</v>
      </c>
      <c r="B597" s="251" t="s">
        <v>229</v>
      </c>
    </row>
    <row r="598" spans="1:2" ht="12.75">
      <c r="A598" s="250" t="s">
        <v>2075</v>
      </c>
      <c r="B598" s="251" t="s">
        <v>550</v>
      </c>
    </row>
    <row r="599" spans="1:2" ht="12.75">
      <c r="A599" s="250" t="s">
        <v>2076</v>
      </c>
      <c r="B599" s="251" t="s">
        <v>957</v>
      </c>
    </row>
    <row r="600" spans="1:2" ht="12.75">
      <c r="A600" s="250" t="s">
        <v>2077</v>
      </c>
      <c r="B600" s="251" t="s">
        <v>1069</v>
      </c>
    </row>
    <row r="601" spans="1:2" ht="12.75">
      <c r="A601" s="250" t="s">
        <v>2078</v>
      </c>
      <c r="B601" s="251" t="s">
        <v>551</v>
      </c>
    </row>
    <row r="602" spans="1:2" ht="12.75">
      <c r="A602" s="250" t="s">
        <v>2079</v>
      </c>
      <c r="B602" s="251" t="s">
        <v>1727</v>
      </c>
    </row>
    <row r="603" spans="1:2" ht="12.75">
      <c r="A603" s="250" t="s">
        <v>2080</v>
      </c>
      <c r="B603" s="251" t="s">
        <v>552</v>
      </c>
    </row>
    <row r="604" spans="1:2" ht="12.75">
      <c r="A604" s="250" t="s">
        <v>2081</v>
      </c>
      <c r="B604" s="251" t="s">
        <v>553</v>
      </c>
    </row>
    <row r="605" spans="1:2" ht="12.75">
      <c r="A605" s="250" t="s">
        <v>2661</v>
      </c>
      <c r="B605" s="251" t="s">
        <v>151</v>
      </c>
    </row>
    <row r="606" spans="1:2" ht="12.75">
      <c r="A606" s="250" t="s">
        <v>3330</v>
      </c>
      <c r="B606" s="251" t="s">
        <v>855</v>
      </c>
    </row>
    <row r="607" spans="1:2" ht="12.75">
      <c r="A607" s="250" t="s">
        <v>2755</v>
      </c>
      <c r="B607" s="251" t="s">
        <v>13</v>
      </c>
    </row>
    <row r="608" spans="1:2" ht="12.75">
      <c r="A608" s="250" t="s">
        <v>2651</v>
      </c>
      <c r="B608" s="251" t="s">
        <v>23</v>
      </c>
    </row>
    <row r="609" spans="1:2" ht="12.75">
      <c r="A609" s="250" t="s">
        <v>2082</v>
      </c>
      <c r="B609" s="251" t="s">
        <v>342</v>
      </c>
    </row>
    <row r="610" spans="1:2" ht="12.75">
      <c r="A610" s="250" t="s">
        <v>2923</v>
      </c>
      <c r="B610" s="251" t="s">
        <v>808</v>
      </c>
    </row>
    <row r="611" spans="1:2" ht="12.75">
      <c r="A611" s="250" t="s">
        <v>2924</v>
      </c>
      <c r="B611" s="251" t="s">
        <v>808</v>
      </c>
    </row>
    <row r="612" spans="1:2" ht="12.75">
      <c r="A612" s="250" t="s">
        <v>2925</v>
      </c>
      <c r="B612" s="251" t="s">
        <v>808</v>
      </c>
    </row>
    <row r="613" spans="1:2" ht="12.75">
      <c r="A613" s="250" t="s">
        <v>2926</v>
      </c>
      <c r="B613" s="251" t="s">
        <v>808</v>
      </c>
    </row>
    <row r="614" spans="1:2" ht="12.75">
      <c r="A614" s="250" t="s">
        <v>2927</v>
      </c>
      <c r="B614" s="251" t="s">
        <v>808</v>
      </c>
    </row>
    <row r="615" spans="1:2" ht="12.75">
      <c r="A615" s="250" t="s">
        <v>2083</v>
      </c>
      <c r="B615" s="251" t="s">
        <v>554</v>
      </c>
    </row>
    <row r="616" spans="1:2" ht="12.75">
      <c r="A616" s="250" t="s">
        <v>3401</v>
      </c>
      <c r="B616" s="251" t="s">
        <v>958</v>
      </c>
    </row>
    <row r="617" spans="1:2" ht="12.75">
      <c r="A617" s="250" t="s">
        <v>2785</v>
      </c>
      <c r="B617" s="251" t="s">
        <v>555</v>
      </c>
    </row>
    <row r="618" spans="1:2" ht="12.75">
      <c r="A618" s="250" t="s">
        <v>1443</v>
      </c>
      <c r="B618" s="251" t="s">
        <v>1739</v>
      </c>
    </row>
    <row r="619" spans="1:2" ht="12.75">
      <c r="A619" s="250" t="s">
        <v>2084</v>
      </c>
      <c r="B619" s="251" t="s">
        <v>556</v>
      </c>
    </row>
    <row r="620" spans="1:2" ht="12.75">
      <c r="A620" s="250" t="s">
        <v>2821</v>
      </c>
      <c r="B620" s="251" t="s">
        <v>557</v>
      </c>
    </row>
    <row r="621" spans="1:2" ht="12.75">
      <c r="A621" s="250" t="s">
        <v>2085</v>
      </c>
      <c r="B621" s="251" t="s">
        <v>558</v>
      </c>
    </row>
    <row r="622" spans="1:2" ht="12.75">
      <c r="A622" s="250" t="s">
        <v>3344</v>
      </c>
      <c r="B622" s="251" t="s">
        <v>856</v>
      </c>
    </row>
    <row r="623" spans="1:2" ht="12.75">
      <c r="A623" s="250" t="s">
        <v>3337</v>
      </c>
      <c r="B623" s="251" t="s">
        <v>857</v>
      </c>
    </row>
    <row r="624" spans="1:2" ht="12.75">
      <c r="A624" s="250" t="s">
        <v>2086</v>
      </c>
      <c r="B624" s="251" t="s">
        <v>559</v>
      </c>
    </row>
    <row r="625" spans="1:2" ht="12.75">
      <c r="A625" s="250" t="s">
        <v>2087</v>
      </c>
      <c r="B625" s="251" t="s">
        <v>1710</v>
      </c>
    </row>
    <row r="626" spans="1:2" ht="12.75">
      <c r="A626" s="250" t="s">
        <v>2088</v>
      </c>
      <c r="B626" s="251" t="s">
        <v>560</v>
      </c>
    </row>
    <row r="627" spans="1:2" ht="12.75">
      <c r="A627" s="250" t="s">
        <v>2089</v>
      </c>
      <c r="B627" s="251" t="s">
        <v>561</v>
      </c>
    </row>
    <row r="628" spans="1:2" ht="12.75">
      <c r="A628" s="250" t="s">
        <v>2090</v>
      </c>
      <c r="B628" s="251" t="s">
        <v>562</v>
      </c>
    </row>
    <row r="629" spans="1:2" ht="12.75">
      <c r="A629" s="250" t="s">
        <v>2091</v>
      </c>
      <c r="B629" s="251" t="s">
        <v>563</v>
      </c>
    </row>
    <row r="630" spans="1:2" ht="12.75">
      <c r="A630" s="250" t="s">
        <v>2092</v>
      </c>
      <c r="B630" s="251" t="s">
        <v>564</v>
      </c>
    </row>
    <row r="631" spans="1:2" ht="12.75">
      <c r="A631" s="250" t="s">
        <v>2093</v>
      </c>
      <c r="B631" s="251" t="s">
        <v>565</v>
      </c>
    </row>
    <row r="632" spans="1:2" ht="12.75">
      <c r="A632" s="250" t="s">
        <v>2094</v>
      </c>
      <c r="B632" s="251" t="s">
        <v>858</v>
      </c>
    </row>
    <row r="633" spans="1:2" ht="12.75">
      <c r="A633" s="250" t="s">
        <v>2786</v>
      </c>
      <c r="B633" s="251" t="s">
        <v>566</v>
      </c>
    </row>
    <row r="634" spans="1:2" ht="12.75">
      <c r="A634" s="250" t="s">
        <v>2095</v>
      </c>
      <c r="B634" s="251" t="s">
        <v>567</v>
      </c>
    </row>
    <row r="635" spans="1:2" ht="12.75">
      <c r="A635" s="250" t="s">
        <v>2822</v>
      </c>
      <c r="B635" s="251" t="s">
        <v>568</v>
      </c>
    </row>
    <row r="636" spans="1:2" ht="12.75">
      <c r="A636" s="250" t="s">
        <v>17</v>
      </c>
      <c r="B636" s="251" t="s">
        <v>859</v>
      </c>
    </row>
    <row r="637" spans="1:2" ht="12.75">
      <c r="A637" s="250" t="s">
        <v>2096</v>
      </c>
      <c r="B637" s="251" t="s">
        <v>569</v>
      </c>
    </row>
    <row r="638" spans="1:2" ht="12.75">
      <c r="A638" s="250" t="s">
        <v>2097</v>
      </c>
      <c r="B638" s="251" t="s">
        <v>1012</v>
      </c>
    </row>
    <row r="639" spans="1:2" ht="12.75">
      <c r="A639" s="250" t="s">
        <v>2928</v>
      </c>
      <c r="B639" s="251" t="s">
        <v>808</v>
      </c>
    </row>
    <row r="640" spans="1:2" ht="12.75">
      <c r="A640" s="250" t="s">
        <v>2725</v>
      </c>
      <c r="B640" s="251" t="s">
        <v>10</v>
      </c>
    </row>
    <row r="641" spans="1:2" ht="12.75">
      <c r="A641" s="250" t="s">
        <v>3067</v>
      </c>
      <c r="B641" s="251" t="s">
        <v>2556</v>
      </c>
    </row>
    <row r="642" spans="1:2" ht="12.75">
      <c r="A642" s="250" t="s">
        <v>2098</v>
      </c>
      <c r="B642" s="251" t="s">
        <v>570</v>
      </c>
    </row>
    <row r="643" spans="1:2" ht="12.75">
      <c r="A643" s="250" t="s">
        <v>2099</v>
      </c>
      <c r="B643" s="251" t="s">
        <v>571</v>
      </c>
    </row>
    <row r="644" spans="1:2" ht="12.75">
      <c r="A644" s="250" t="s">
        <v>2100</v>
      </c>
      <c r="B644" s="251" t="s">
        <v>860</v>
      </c>
    </row>
    <row r="645" spans="1:2" ht="12.75">
      <c r="A645" s="250" t="s">
        <v>2101</v>
      </c>
      <c r="B645" s="251" t="s">
        <v>959</v>
      </c>
    </row>
    <row r="646" spans="1:2" ht="12.75">
      <c r="A646" s="250" t="s">
        <v>2906</v>
      </c>
      <c r="B646" s="251" t="s">
        <v>232</v>
      </c>
    </row>
    <row r="647" spans="1:2" ht="12.75">
      <c r="A647" s="250" t="s">
        <v>2929</v>
      </c>
      <c r="B647" s="251" t="s">
        <v>808</v>
      </c>
    </row>
    <row r="648" spans="1:2" ht="12.75">
      <c r="A648" s="250" t="s">
        <v>2102</v>
      </c>
      <c r="B648" s="251" t="s">
        <v>572</v>
      </c>
    </row>
    <row r="649" spans="1:2" ht="12.75">
      <c r="A649" s="250" t="s">
        <v>2787</v>
      </c>
      <c r="B649" s="251" t="s">
        <v>573</v>
      </c>
    </row>
    <row r="650" spans="1:2" ht="12.75">
      <c r="A650" s="250" t="s">
        <v>2103</v>
      </c>
      <c r="B650" s="251" t="s">
        <v>574</v>
      </c>
    </row>
    <row r="651" spans="1:2" ht="12.75">
      <c r="A651" s="250" t="s">
        <v>2104</v>
      </c>
      <c r="B651" s="251" t="s">
        <v>960</v>
      </c>
    </row>
    <row r="652" spans="1:2" ht="12.75">
      <c r="A652" s="250" t="s">
        <v>2823</v>
      </c>
      <c r="B652" s="251" t="s">
        <v>575</v>
      </c>
    </row>
    <row r="653" spans="1:2" ht="12.75">
      <c r="A653" s="250" t="s">
        <v>2105</v>
      </c>
      <c r="B653" s="251" t="s">
        <v>576</v>
      </c>
    </row>
    <row r="654" spans="1:2" ht="12.75">
      <c r="A654" s="250" t="s">
        <v>2106</v>
      </c>
      <c r="B654" s="251" t="s">
        <v>961</v>
      </c>
    </row>
    <row r="655" spans="1:2" ht="12.75">
      <c r="A655" s="250" t="s">
        <v>2107</v>
      </c>
      <c r="B655" s="251" t="s">
        <v>577</v>
      </c>
    </row>
    <row r="656" spans="1:2" ht="12.75">
      <c r="A656" s="250" t="s">
        <v>2108</v>
      </c>
      <c r="B656" s="251" t="s">
        <v>578</v>
      </c>
    </row>
    <row r="657" spans="1:2" ht="12.75">
      <c r="A657" s="250" t="s">
        <v>2109</v>
      </c>
      <c r="B657" s="251" t="s">
        <v>579</v>
      </c>
    </row>
    <row r="658" spans="1:2" ht="12.75">
      <c r="A658" s="250" t="s">
        <v>2110</v>
      </c>
      <c r="B658" s="251" t="s">
        <v>580</v>
      </c>
    </row>
    <row r="659" spans="1:2" ht="12.75">
      <c r="A659" s="250" t="s">
        <v>2111</v>
      </c>
      <c r="B659" s="251" t="s">
        <v>861</v>
      </c>
    </row>
    <row r="660" spans="1:2" ht="12.75">
      <c r="A660" s="250" t="s">
        <v>2824</v>
      </c>
      <c r="B660" s="251" t="s">
        <v>581</v>
      </c>
    </row>
    <row r="661" spans="1:2" ht="12.75">
      <c r="A661" s="250" t="s">
        <v>3004</v>
      </c>
      <c r="B661" s="251" t="s">
        <v>3005</v>
      </c>
    </row>
    <row r="662" spans="1:2" ht="12.75">
      <c r="A662" s="250" t="s">
        <v>2112</v>
      </c>
      <c r="B662" s="251" t="s">
        <v>582</v>
      </c>
    </row>
    <row r="663" spans="1:2" ht="12.75">
      <c r="A663" s="250" t="s">
        <v>2113</v>
      </c>
      <c r="B663" s="251" t="s">
        <v>962</v>
      </c>
    </row>
    <row r="664" spans="1:2" ht="12.75">
      <c r="A664" s="250" t="s">
        <v>3320</v>
      </c>
      <c r="B664" s="251" t="s">
        <v>862</v>
      </c>
    </row>
    <row r="665" spans="1:2" ht="12.75">
      <c r="A665" s="250" t="s">
        <v>3329</v>
      </c>
      <c r="B665" s="251" t="s">
        <v>863</v>
      </c>
    </row>
    <row r="666" spans="1:2" ht="12.75">
      <c r="A666" s="250" t="s">
        <v>2114</v>
      </c>
      <c r="B666" s="251" t="s">
        <v>1470</v>
      </c>
    </row>
    <row r="667" spans="1:2" ht="12.75">
      <c r="A667" s="250" t="s">
        <v>2115</v>
      </c>
      <c r="B667" s="251" t="s">
        <v>1053</v>
      </c>
    </row>
    <row r="668" spans="1:2" ht="12.75">
      <c r="A668" s="250" t="s">
        <v>2868</v>
      </c>
      <c r="B668" s="251" t="s">
        <v>104</v>
      </c>
    </row>
    <row r="669" spans="1:2" ht="12.75">
      <c r="A669" s="250" t="s">
        <v>2700</v>
      </c>
      <c r="B669" s="251" t="s">
        <v>2701</v>
      </c>
    </row>
    <row r="670" spans="1:2" ht="12.75">
      <c r="A670" s="250" t="s">
        <v>3082</v>
      </c>
      <c r="B670" s="251" t="s">
        <v>3083</v>
      </c>
    </row>
    <row r="671" spans="1:2" ht="12.75">
      <c r="A671" s="250" t="s">
        <v>2116</v>
      </c>
      <c r="B671" s="251" t="s">
        <v>963</v>
      </c>
    </row>
    <row r="672" spans="1:2" ht="12.75">
      <c r="A672" s="250" t="s">
        <v>3046</v>
      </c>
      <c r="B672" s="251" t="s">
        <v>1257</v>
      </c>
    </row>
    <row r="673" spans="1:2" ht="12.75">
      <c r="A673" s="250" t="s">
        <v>2117</v>
      </c>
      <c r="B673" s="251" t="s">
        <v>1247</v>
      </c>
    </row>
    <row r="674" spans="1:2" ht="12.75">
      <c r="A674" s="250" t="s">
        <v>2118</v>
      </c>
      <c r="B674" s="251" t="s">
        <v>583</v>
      </c>
    </row>
    <row r="675" spans="1:2" ht="12.75">
      <c r="A675" s="250" t="s">
        <v>1449</v>
      </c>
      <c r="B675" s="251" t="s">
        <v>1746</v>
      </c>
    </row>
    <row r="676" spans="1:2" ht="12.75">
      <c r="A676" s="250" t="s">
        <v>1445</v>
      </c>
      <c r="B676" s="251" t="s">
        <v>1742</v>
      </c>
    </row>
    <row r="677" spans="1:2" ht="12.75">
      <c r="A677" s="250" t="s">
        <v>2604</v>
      </c>
      <c r="B677" s="251" t="s">
        <v>358</v>
      </c>
    </row>
    <row r="678" spans="1:2" ht="12.75">
      <c r="A678" s="250" t="s">
        <v>2119</v>
      </c>
      <c r="B678" s="251" t="s">
        <v>864</v>
      </c>
    </row>
    <row r="679" spans="1:2" ht="12.75">
      <c r="A679" s="250" t="s">
        <v>2120</v>
      </c>
      <c r="B679" s="251" t="s">
        <v>584</v>
      </c>
    </row>
    <row r="680" spans="1:2" ht="12.75">
      <c r="A680" s="250" t="s">
        <v>2121</v>
      </c>
      <c r="B680" s="251" t="s">
        <v>1471</v>
      </c>
    </row>
    <row r="681" spans="1:2" ht="12.75">
      <c r="A681" s="250" t="s">
        <v>2122</v>
      </c>
      <c r="B681" s="251" t="s">
        <v>964</v>
      </c>
    </row>
    <row r="682" spans="1:2" ht="12.75">
      <c r="A682" s="250" t="s">
        <v>2123</v>
      </c>
      <c r="B682" s="251" t="s">
        <v>585</v>
      </c>
    </row>
    <row r="683" spans="1:2" ht="12.75">
      <c r="A683" s="250" t="s">
        <v>2573</v>
      </c>
      <c r="B683" s="251" t="s">
        <v>93</v>
      </c>
    </row>
    <row r="684" spans="1:2" ht="12.75">
      <c r="A684" s="250" t="s">
        <v>2124</v>
      </c>
      <c r="B684" s="251" t="s">
        <v>586</v>
      </c>
    </row>
    <row r="685" spans="1:2" ht="12.75">
      <c r="A685" s="250" t="s">
        <v>2125</v>
      </c>
      <c r="B685" s="251" t="s">
        <v>587</v>
      </c>
    </row>
    <row r="686" spans="1:2" ht="12.75">
      <c r="A686" s="250" t="s">
        <v>2126</v>
      </c>
      <c r="B686" s="251" t="s">
        <v>588</v>
      </c>
    </row>
    <row r="687" spans="1:2" ht="12.75">
      <c r="A687" s="250" t="s">
        <v>2127</v>
      </c>
      <c r="B687" s="251" t="s">
        <v>965</v>
      </c>
    </row>
    <row r="688" spans="1:2" ht="12.75">
      <c r="A688" s="250" t="s">
        <v>2128</v>
      </c>
      <c r="B688" s="251" t="s">
        <v>589</v>
      </c>
    </row>
    <row r="689" spans="1:2" ht="12.75">
      <c r="A689" s="250" t="s">
        <v>2129</v>
      </c>
      <c r="B689" s="251" t="s">
        <v>326</v>
      </c>
    </row>
    <row r="690" spans="1:2" ht="12.75">
      <c r="A690" s="250" t="s">
        <v>2854</v>
      </c>
      <c r="B690" s="251" t="s">
        <v>99</v>
      </c>
    </row>
    <row r="691" spans="1:2" ht="12.75">
      <c r="A691" s="250" t="s">
        <v>2846</v>
      </c>
      <c r="B691" s="251" t="s">
        <v>590</v>
      </c>
    </row>
    <row r="692" spans="1:2" ht="12.75">
      <c r="A692" s="250" t="s">
        <v>2970</v>
      </c>
      <c r="B692" s="251" t="s">
        <v>1236</v>
      </c>
    </row>
    <row r="693" spans="1:2" ht="12.75">
      <c r="A693" s="250" t="s">
        <v>2709</v>
      </c>
      <c r="B693" s="251" t="s">
        <v>224</v>
      </c>
    </row>
    <row r="694" spans="1:2" ht="12.75">
      <c r="A694" s="250" t="s">
        <v>2652</v>
      </c>
      <c r="B694" s="251" t="s">
        <v>23</v>
      </c>
    </row>
    <row r="695" spans="1:2" ht="12.75">
      <c r="A695" s="250" t="s">
        <v>2130</v>
      </c>
      <c r="B695" s="251" t="s">
        <v>217</v>
      </c>
    </row>
    <row r="696" spans="1:2" ht="12.75">
      <c r="A696" s="250" t="s">
        <v>3047</v>
      </c>
      <c r="B696" s="251" t="s">
        <v>119</v>
      </c>
    </row>
    <row r="697" spans="1:2" ht="12.75">
      <c r="A697" s="250" t="s">
        <v>3348</v>
      </c>
      <c r="B697" s="251" t="s">
        <v>865</v>
      </c>
    </row>
    <row r="698" spans="1:2" ht="12.75">
      <c r="A698" s="250" t="s">
        <v>2765</v>
      </c>
      <c r="B698" s="251" t="s">
        <v>591</v>
      </c>
    </row>
    <row r="699" spans="1:2" ht="12.75">
      <c r="A699" s="250" t="s">
        <v>2131</v>
      </c>
      <c r="B699" s="251" t="s">
        <v>592</v>
      </c>
    </row>
    <row r="700" spans="1:2" ht="12.75">
      <c r="A700" s="250" t="s">
        <v>2132</v>
      </c>
      <c r="B700" s="251" t="s">
        <v>593</v>
      </c>
    </row>
    <row r="701" spans="1:2" ht="12.75">
      <c r="A701" s="250" t="s">
        <v>3368</v>
      </c>
      <c r="B701" s="251" t="s">
        <v>3369</v>
      </c>
    </row>
    <row r="702" spans="1:2" ht="12.75">
      <c r="A702" s="250" t="s">
        <v>2794</v>
      </c>
      <c r="B702" s="251" t="s">
        <v>594</v>
      </c>
    </row>
    <row r="703" spans="1:2" ht="12.75">
      <c r="A703" s="250" t="s">
        <v>2835</v>
      </c>
      <c r="B703" s="251" t="s">
        <v>596</v>
      </c>
    </row>
    <row r="704" spans="1:2" ht="12.75">
      <c r="A704" s="250" t="s">
        <v>2133</v>
      </c>
      <c r="B704" s="251" t="s">
        <v>597</v>
      </c>
    </row>
    <row r="705" spans="1:2" ht="12.75">
      <c r="A705" s="250" t="s">
        <v>2134</v>
      </c>
      <c r="B705" s="251" t="s">
        <v>1070</v>
      </c>
    </row>
    <row r="706" spans="1:2" ht="12.75">
      <c r="A706" s="250" t="s">
        <v>2135</v>
      </c>
      <c r="B706" s="251" t="s">
        <v>598</v>
      </c>
    </row>
    <row r="707" spans="1:2" ht="12.75">
      <c r="A707" s="250" t="s">
        <v>2136</v>
      </c>
      <c r="B707" s="251" t="s">
        <v>1252</v>
      </c>
    </row>
    <row r="708" spans="1:2" ht="12.75">
      <c r="A708" s="250" t="s">
        <v>3006</v>
      </c>
      <c r="B708" s="251" t="s">
        <v>3007</v>
      </c>
    </row>
    <row r="709" spans="1:2" ht="12.75">
      <c r="A709" s="250" t="s">
        <v>2137</v>
      </c>
      <c r="B709" s="251" t="s">
        <v>1071</v>
      </c>
    </row>
    <row r="710" spans="1:2" ht="12.75">
      <c r="A710" s="250" t="s">
        <v>2138</v>
      </c>
      <c r="B710" s="251" t="s">
        <v>599</v>
      </c>
    </row>
    <row r="711" spans="1:2" ht="12.75">
      <c r="A711" s="250" t="s">
        <v>2139</v>
      </c>
      <c r="B711" s="251" t="s">
        <v>966</v>
      </c>
    </row>
    <row r="712" spans="1:2" ht="12.75">
      <c r="A712" s="250" t="s">
        <v>2140</v>
      </c>
      <c r="B712" s="251" t="s">
        <v>866</v>
      </c>
    </row>
    <row r="713" spans="1:2" ht="12.75">
      <c r="A713" s="250" t="s">
        <v>2141</v>
      </c>
      <c r="B713" s="251" t="s">
        <v>600</v>
      </c>
    </row>
    <row r="714" spans="1:2" ht="12.75">
      <c r="A714" s="250" t="s">
        <v>2142</v>
      </c>
      <c r="B714" s="251" t="s">
        <v>601</v>
      </c>
    </row>
    <row r="715" spans="1:2" ht="12.75">
      <c r="A715" s="250" t="s">
        <v>3008</v>
      </c>
      <c r="B715" s="251" t="s">
        <v>3009</v>
      </c>
    </row>
    <row r="716" spans="1:2" ht="12.75">
      <c r="A716" s="250" t="s">
        <v>2143</v>
      </c>
      <c r="B716" s="251" t="s">
        <v>967</v>
      </c>
    </row>
    <row r="717" spans="1:2" ht="12.75">
      <c r="A717" s="250" t="s">
        <v>3322</v>
      </c>
      <c r="B717" s="251" t="s">
        <v>867</v>
      </c>
    </row>
    <row r="718" spans="1:2" ht="12.75">
      <c r="A718" s="250" t="s">
        <v>2144</v>
      </c>
      <c r="B718" s="251" t="s">
        <v>602</v>
      </c>
    </row>
    <row r="719" spans="1:2" ht="12.75">
      <c r="A719" s="250" t="s">
        <v>2145</v>
      </c>
      <c r="B719" s="251" t="s">
        <v>1033</v>
      </c>
    </row>
    <row r="720" spans="1:2" ht="12.75">
      <c r="A720" s="250" t="s">
        <v>2877</v>
      </c>
      <c r="B720" s="251" t="s">
        <v>229</v>
      </c>
    </row>
    <row r="721" spans="1:2" ht="12.75">
      <c r="A721" s="250" t="s">
        <v>2146</v>
      </c>
      <c r="B721" s="251" t="s">
        <v>603</v>
      </c>
    </row>
    <row r="722" spans="1:2" ht="12.75">
      <c r="A722" s="250" t="s">
        <v>2147</v>
      </c>
      <c r="B722" s="251" t="s">
        <v>868</v>
      </c>
    </row>
    <row r="723" spans="1:2" ht="12.75">
      <c r="A723" s="250" t="s">
        <v>2148</v>
      </c>
      <c r="B723" s="251" t="s">
        <v>236</v>
      </c>
    </row>
    <row r="724" spans="1:2" ht="12.75">
      <c r="A724" s="250" t="s">
        <v>2149</v>
      </c>
      <c r="B724" s="251" t="s">
        <v>808</v>
      </c>
    </row>
    <row r="725" spans="1:2" ht="12.75">
      <c r="A725" s="250" t="s">
        <v>2150</v>
      </c>
      <c r="B725" s="251" t="s">
        <v>156</v>
      </c>
    </row>
    <row r="726" spans="1:2" ht="12.75">
      <c r="A726" s="250" t="s">
        <v>2151</v>
      </c>
      <c r="B726" s="251" t="s">
        <v>604</v>
      </c>
    </row>
    <row r="727" spans="1:2" ht="12.75">
      <c r="A727" s="250" t="s">
        <v>2152</v>
      </c>
      <c r="B727" s="251" t="s">
        <v>1472</v>
      </c>
    </row>
    <row r="728" spans="1:2" ht="12.75">
      <c r="A728" s="250" t="s">
        <v>2760</v>
      </c>
      <c r="B728" s="251" t="s">
        <v>14</v>
      </c>
    </row>
    <row r="729" spans="1:2" ht="12.75">
      <c r="A729" s="250" t="s">
        <v>2153</v>
      </c>
      <c r="B729" s="251" t="s">
        <v>1072</v>
      </c>
    </row>
    <row r="730" spans="1:2" ht="12.75">
      <c r="A730" s="250" t="s">
        <v>2154</v>
      </c>
      <c r="B730" s="251" t="s">
        <v>1719</v>
      </c>
    </row>
    <row r="731" spans="1:2" ht="12.75">
      <c r="A731" s="250" t="s">
        <v>2155</v>
      </c>
      <c r="B731" s="251" t="s">
        <v>1034</v>
      </c>
    </row>
    <row r="732" spans="1:2" ht="12.75">
      <c r="A732" s="250" t="s">
        <v>2653</v>
      </c>
      <c r="B732" s="251" t="s">
        <v>23</v>
      </c>
    </row>
    <row r="733" spans="1:2" ht="12.75">
      <c r="A733" s="250" t="s">
        <v>2156</v>
      </c>
      <c r="B733" s="251" t="s">
        <v>354</v>
      </c>
    </row>
    <row r="734" spans="1:2" ht="12.75">
      <c r="A734" s="250" t="s">
        <v>2157</v>
      </c>
      <c r="B734" s="251" t="s">
        <v>238</v>
      </c>
    </row>
    <row r="735" spans="1:2" ht="12.75">
      <c r="A735" s="250" t="s">
        <v>2694</v>
      </c>
      <c r="B735" s="251" t="s">
        <v>362</v>
      </c>
    </row>
    <row r="736" spans="1:2" ht="12.75">
      <c r="A736" s="250" t="s">
        <v>2158</v>
      </c>
      <c r="B736" s="251" t="s">
        <v>1474</v>
      </c>
    </row>
    <row r="737" spans="1:2" ht="12.75">
      <c r="A737" s="250" t="s">
        <v>2158</v>
      </c>
      <c r="B737" s="251" t="s">
        <v>2887</v>
      </c>
    </row>
    <row r="738" spans="1:2" ht="12.75">
      <c r="A738" s="250" t="s">
        <v>2878</v>
      </c>
      <c r="B738" s="251" t="s">
        <v>229</v>
      </c>
    </row>
    <row r="739" spans="1:2" ht="12.75">
      <c r="A739" s="250" t="s">
        <v>2897</v>
      </c>
      <c r="B739" s="251" t="s">
        <v>236</v>
      </c>
    </row>
    <row r="740" spans="1:2" ht="12.75">
      <c r="A740" s="250" t="s">
        <v>3048</v>
      </c>
      <c r="B740" s="251" t="s">
        <v>325</v>
      </c>
    </row>
    <row r="741" spans="1:2" ht="12.75">
      <c r="A741" s="250" t="s">
        <v>2159</v>
      </c>
      <c r="B741" s="251" t="s">
        <v>205</v>
      </c>
    </row>
    <row r="742" spans="1:2" ht="12.75">
      <c r="A742" s="250" t="s">
        <v>2160</v>
      </c>
      <c r="B742" s="251" t="s">
        <v>81</v>
      </c>
    </row>
    <row r="743" spans="1:2" ht="12.75">
      <c r="A743" s="250" t="s">
        <v>2161</v>
      </c>
      <c r="B743" s="251" t="s">
        <v>1221</v>
      </c>
    </row>
    <row r="744" spans="1:2" ht="12.75">
      <c r="A744" s="250" t="s">
        <v>2162</v>
      </c>
      <c r="B744" s="251" t="s">
        <v>111</v>
      </c>
    </row>
    <row r="745" spans="1:2" ht="12.75">
      <c r="A745" s="250" t="s">
        <v>2163</v>
      </c>
      <c r="B745" s="251" t="s">
        <v>1222</v>
      </c>
    </row>
    <row r="746" spans="1:2" ht="12.75">
      <c r="A746" s="250" t="s">
        <v>2761</v>
      </c>
      <c r="B746" s="251" t="s">
        <v>1475</v>
      </c>
    </row>
    <row r="747" spans="1:2" ht="12.75">
      <c r="A747" s="250" t="s">
        <v>2164</v>
      </c>
      <c r="B747" s="251" t="s">
        <v>112</v>
      </c>
    </row>
    <row r="748" spans="1:2" ht="12.75">
      <c r="A748" s="250" t="s">
        <v>2165</v>
      </c>
      <c r="B748" s="251" t="s">
        <v>82</v>
      </c>
    </row>
    <row r="749" spans="1:2" ht="12.75">
      <c r="A749" s="250" t="s">
        <v>2166</v>
      </c>
      <c r="B749" s="251" t="s">
        <v>244</v>
      </c>
    </row>
    <row r="750" spans="1:2" ht="12.75">
      <c r="A750" s="250" t="s">
        <v>2167</v>
      </c>
      <c r="B750" s="251" t="s">
        <v>193</v>
      </c>
    </row>
    <row r="751" spans="1:2" ht="12.75">
      <c r="A751" s="250" t="s">
        <v>2578</v>
      </c>
      <c r="B751" s="251" t="s">
        <v>6</v>
      </c>
    </row>
    <row r="752" spans="1:2" ht="12.75">
      <c r="A752" s="250" t="s">
        <v>2168</v>
      </c>
      <c r="B752" s="251" t="s">
        <v>1223</v>
      </c>
    </row>
    <row r="753" spans="1:2" ht="12.75">
      <c r="A753" s="250" t="s">
        <v>2605</v>
      </c>
      <c r="B753" s="251" t="s">
        <v>358</v>
      </c>
    </row>
    <row r="754" spans="1:2" ht="12.75">
      <c r="A754" s="250" t="s">
        <v>2898</v>
      </c>
      <c r="B754" s="251" t="s">
        <v>236</v>
      </c>
    </row>
    <row r="755" spans="1:2" ht="12.75">
      <c r="A755" s="250" t="s">
        <v>163</v>
      </c>
      <c r="B755" s="251" t="s">
        <v>162</v>
      </c>
    </row>
    <row r="756" spans="1:2" ht="12.75">
      <c r="A756" s="250" t="s">
        <v>2169</v>
      </c>
      <c r="B756" s="251" t="s">
        <v>245</v>
      </c>
    </row>
    <row r="757" spans="1:2" ht="12.75">
      <c r="A757" s="250" t="s">
        <v>2680</v>
      </c>
      <c r="B757" s="251" t="s">
        <v>1224</v>
      </c>
    </row>
    <row r="758" spans="1:2" ht="12.75">
      <c r="A758" s="250" t="s">
        <v>2170</v>
      </c>
      <c r="B758" s="251" t="s">
        <v>83</v>
      </c>
    </row>
    <row r="759" spans="1:2" ht="12.75">
      <c r="A759" s="250" t="s">
        <v>2171</v>
      </c>
      <c r="B759" s="251" t="s">
        <v>324</v>
      </c>
    </row>
    <row r="760" spans="1:2" ht="12.75">
      <c r="A760" s="250" t="s">
        <v>2930</v>
      </c>
      <c r="B760" s="251" t="s">
        <v>808</v>
      </c>
    </row>
    <row r="761" spans="1:2" ht="12.75">
      <c r="A761" s="250" t="s">
        <v>2930</v>
      </c>
      <c r="B761" s="251" t="s">
        <v>2946</v>
      </c>
    </row>
    <row r="762" spans="1:2" ht="12.75">
      <c r="A762" s="250" t="s">
        <v>2172</v>
      </c>
      <c r="B762" s="251" t="s">
        <v>1225</v>
      </c>
    </row>
    <row r="763" spans="1:2" ht="12.75">
      <c r="A763" s="250" t="s">
        <v>2173</v>
      </c>
      <c r="B763" s="251" t="s">
        <v>348</v>
      </c>
    </row>
    <row r="764" spans="1:2" ht="12.75">
      <c r="A764" s="250" t="s">
        <v>2174</v>
      </c>
      <c r="B764" s="251" t="s">
        <v>353</v>
      </c>
    </row>
    <row r="765" spans="1:2" ht="12.75">
      <c r="A765" s="250" t="s">
        <v>2579</v>
      </c>
      <c r="B765" s="251" t="s">
        <v>1260</v>
      </c>
    </row>
    <row r="766" spans="1:2" ht="12.75">
      <c r="A766" s="250" t="s">
        <v>2175</v>
      </c>
      <c r="B766" s="251" t="s">
        <v>2557</v>
      </c>
    </row>
    <row r="767" spans="1:2" ht="12.75">
      <c r="A767" s="250" t="s">
        <v>2176</v>
      </c>
      <c r="B767" s="251" t="s">
        <v>218</v>
      </c>
    </row>
    <row r="768" spans="1:2" ht="12.75">
      <c r="A768" s="250" t="s">
        <v>2177</v>
      </c>
      <c r="B768" s="251" t="s">
        <v>2558</v>
      </c>
    </row>
    <row r="769" spans="1:2" ht="12.75">
      <c r="A769" s="250" t="s">
        <v>2178</v>
      </c>
      <c r="B769" s="251" t="s">
        <v>1054</v>
      </c>
    </row>
    <row r="770" spans="1:2" ht="12.75">
      <c r="A770" s="250" t="s">
        <v>2179</v>
      </c>
      <c r="B770" s="251" t="s">
        <v>1473</v>
      </c>
    </row>
    <row r="771" spans="1:2" ht="12.75">
      <c r="A771" s="250" t="s">
        <v>1447</v>
      </c>
      <c r="B771" s="251" t="s">
        <v>1744</v>
      </c>
    </row>
    <row r="772" spans="1:2" ht="12.75">
      <c r="A772" s="250" t="s">
        <v>2180</v>
      </c>
      <c r="B772" s="251" t="s">
        <v>1073</v>
      </c>
    </row>
    <row r="773" spans="1:2" ht="12.75">
      <c r="A773" s="250" t="s">
        <v>2585</v>
      </c>
      <c r="B773" s="251" t="s">
        <v>1258</v>
      </c>
    </row>
    <row r="774" spans="1:2" ht="12.75">
      <c r="A774" s="250" t="s">
        <v>1450</v>
      </c>
      <c r="B774" s="251" t="s">
        <v>1747</v>
      </c>
    </row>
    <row r="775" spans="1:2" ht="12.75">
      <c r="A775" s="250" t="s">
        <v>2181</v>
      </c>
      <c r="B775" s="251" t="s">
        <v>605</v>
      </c>
    </row>
    <row r="776" spans="1:2" ht="12.75">
      <c r="A776" s="250" t="s">
        <v>2182</v>
      </c>
      <c r="B776" s="251" t="s">
        <v>606</v>
      </c>
    </row>
    <row r="777" spans="1:2" ht="12.75">
      <c r="A777" s="250" t="s">
        <v>2183</v>
      </c>
      <c r="B777" s="251" t="s">
        <v>607</v>
      </c>
    </row>
    <row r="778" spans="1:2" ht="12.75">
      <c r="A778" s="250" t="s">
        <v>2184</v>
      </c>
      <c r="B778" s="251" t="s">
        <v>608</v>
      </c>
    </row>
    <row r="779" spans="1:2" ht="12.75">
      <c r="A779" s="250" t="s">
        <v>2185</v>
      </c>
      <c r="B779" s="251" t="s">
        <v>609</v>
      </c>
    </row>
    <row r="780" spans="1:2" ht="12.75">
      <c r="A780" s="250" t="s">
        <v>2186</v>
      </c>
      <c r="B780" s="251" t="s">
        <v>610</v>
      </c>
    </row>
    <row r="781" spans="1:2" ht="12.75">
      <c r="A781" s="250" t="s">
        <v>2187</v>
      </c>
      <c r="B781" s="251" t="s">
        <v>1074</v>
      </c>
    </row>
    <row r="782" spans="1:2" ht="12.75">
      <c r="A782" s="250" t="s">
        <v>3010</v>
      </c>
      <c r="B782" s="251" t="s">
        <v>3011</v>
      </c>
    </row>
    <row r="783" spans="1:2" ht="12.75">
      <c r="A783" s="250" t="s">
        <v>2188</v>
      </c>
      <c r="B783" s="251" t="s">
        <v>191</v>
      </c>
    </row>
    <row r="784" spans="1:2" ht="12.75">
      <c r="A784" s="250" t="s">
        <v>3144</v>
      </c>
      <c r="B784" s="251" t="s">
        <v>1539</v>
      </c>
    </row>
    <row r="785" spans="1:2" ht="12.75">
      <c r="A785" s="250" t="s">
        <v>3255</v>
      </c>
      <c r="B785" s="251" t="s">
        <v>1650</v>
      </c>
    </row>
    <row r="786" spans="1:2" ht="12.75">
      <c r="A786" s="250" t="s">
        <v>3285</v>
      </c>
      <c r="B786" s="251" t="s">
        <v>1680</v>
      </c>
    </row>
    <row r="787" spans="1:2" ht="12.75">
      <c r="A787" s="250" t="s">
        <v>3223</v>
      </c>
      <c r="B787" s="251" t="s">
        <v>1618</v>
      </c>
    </row>
    <row r="788" spans="1:2" ht="12.75">
      <c r="A788" s="250" t="s">
        <v>3224</v>
      </c>
      <c r="B788" s="251" t="s">
        <v>1619</v>
      </c>
    </row>
    <row r="789" spans="1:2" ht="12.75">
      <c r="A789" s="250" t="s">
        <v>3145</v>
      </c>
      <c r="B789" s="251" t="s">
        <v>1540</v>
      </c>
    </row>
    <row r="790" spans="1:2" ht="12.75">
      <c r="A790" s="250" t="s">
        <v>3305</v>
      </c>
      <c r="B790" s="251" t="s">
        <v>1698</v>
      </c>
    </row>
    <row r="791" spans="1:2" ht="12.75">
      <c r="A791" s="250" t="s">
        <v>3146</v>
      </c>
      <c r="B791" s="251" t="s">
        <v>1541</v>
      </c>
    </row>
    <row r="792" spans="1:2" ht="12.75">
      <c r="A792" s="250" t="s">
        <v>3289</v>
      </c>
      <c r="B792" s="251" t="s">
        <v>1684</v>
      </c>
    </row>
    <row r="793" spans="1:2" ht="12.75">
      <c r="A793" s="250" t="s">
        <v>3207</v>
      </c>
      <c r="B793" s="251" t="s">
        <v>1602</v>
      </c>
    </row>
    <row r="794" spans="1:2" ht="12.75">
      <c r="A794" s="250" t="s">
        <v>3225</v>
      </c>
      <c r="B794" s="251" t="s">
        <v>1620</v>
      </c>
    </row>
    <row r="795" spans="1:2" ht="12.75">
      <c r="A795" s="250" t="s">
        <v>3299</v>
      </c>
      <c r="B795" s="251" t="s">
        <v>1694</v>
      </c>
    </row>
    <row r="796" spans="1:2" ht="12.75">
      <c r="A796" s="250" t="s">
        <v>3186</v>
      </c>
      <c r="B796" s="251" t="s">
        <v>1581</v>
      </c>
    </row>
    <row r="797" spans="1:2" ht="12.75">
      <c r="A797" s="250" t="s">
        <v>3113</v>
      </c>
      <c r="B797" s="251" t="s">
        <v>1508</v>
      </c>
    </row>
    <row r="798" spans="1:2" ht="12.75">
      <c r="A798" s="250" t="s">
        <v>3114</v>
      </c>
      <c r="B798" s="251" t="s">
        <v>1509</v>
      </c>
    </row>
    <row r="799" spans="1:2" ht="12.75">
      <c r="A799" s="250" t="s">
        <v>2189</v>
      </c>
      <c r="B799" s="251" t="s">
        <v>25</v>
      </c>
    </row>
    <row r="800" spans="1:2" ht="12.75">
      <c r="A800" s="250" t="s">
        <v>3115</v>
      </c>
      <c r="B800" s="251" t="s">
        <v>1510</v>
      </c>
    </row>
    <row r="801" spans="1:2" ht="12.75">
      <c r="A801" s="250" t="s">
        <v>3272</v>
      </c>
      <c r="B801" s="251" t="s">
        <v>1667</v>
      </c>
    </row>
    <row r="802" spans="1:2" ht="12.75">
      <c r="A802" s="250" t="s">
        <v>3150</v>
      </c>
      <c r="B802" s="251" t="s">
        <v>1545</v>
      </c>
    </row>
    <row r="803" spans="1:2" ht="12.75">
      <c r="A803" s="250" t="s">
        <v>3147</v>
      </c>
      <c r="B803" s="251" t="s">
        <v>1542</v>
      </c>
    </row>
    <row r="804" spans="1:2" ht="12.75">
      <c r="A804" s="250" t="s">
        <v>3226</v>
      </c>
      <c r="B804" s="251" t="s">
        <v>1621</v>
      </c>
    </row>
    <row r="805" spans="1:2" ht="12.75">
      <c r="A805" s="250" t="s">
        <v>3256</v>
      </c>
      <c r="B805" s="251" t="s">
        <v>1651</v>
      </c>
    </row>
    <row r="806" spans="1:2" ht="12.75">
      <c r="A806" s="250" t="s">
        <v>3290</v>
      </c>
      <c r="B806" s="251" t="s">
        <v>1685</v>
      </c>
    </row>
    <row r="807" spans="1:2" ht="12.75">
      <c r="A807" s="250" t="s">
        <v>3227</v>
      </c>
      <c r="B807" s="251" t="s">
        <v>1622</v>
      </c>
    </row>
    <row r="808" spans="1:2" ht="12.75">
      <c r="A808" s="250" t="s">
        <v>3116</v>
      </c>
      <c r="B808" s="251" t="s">
        <v>1511</v>
      </c>
    </row>
    <row r="809" spans="1:2" ht="12.75">
      <c r="A809" s="250" t="s">
        <v>2190</v>
      </c>
      <c r="B809" s="251" t="s">
        <v>1456</v>
      </c>
    </row>
    <row r="810" spans="1:2" ht="12.75">
      <c r="A810" s="250" t="s">
        <v>3148</v>
      </c>
      <c r="B810" s="251" t="s">
        <v>1543</v>
      </c>
    </row>
    <row r="811" spans="1:2" ht="12.75">
      <c r="A811" s="250" t="s">
        <v>3208</v>
      </c>
      <c r="B811" s="251" t="s">
        <v>1603</v>
      </c>
    </row>
    <row r="812" spans="1:2" ht="12.75">
      <c r="A812" s="250" t="s">
        <v>3228</v>
      </c>
      <c r="B812" s="251" t="s">
        <v>1623</v>
      </c>
    </row>
    <row r="813" spans="1:2" ht="12.75">
      <c r="A813" s="250" t="s">
        <v>3187</v>
      </c>
      <c r="B813" s="251" t="s">
        <v>1582</v>
      </c>
    </row>
    <row r="814" spans="1:2" ht="12.75">
      <c r="A814" s="250" t="s">
        <v>3257</v>
      </c>
      <c r="B814" s="251" t="s">
        <v>1652</v>
      </c>
    </row>
    <row r="815" spans="1:2" ht="12.75">
      <c r="A815" s="250" t="s">
        <v>3306</v>
      </c>
      <c r="B815" s="251" t="s">
        <v>1699</v>
      </c>
    </row>
    <row r="816" spans="1:2" ht="12.75">
      <c r="A816" s="250" t="s">
        <v>3254</v>
      </c>
      <c r="B816" s="251" t="s">
        <v>1649</v>
      </c>
    </row>
    <row r="817" spans="1:2" ht="12.75">
      <c r="A817" s="250" t="s">
        <v>3117</v>
      </c>
      <c r="B817" s="251" t="s">
        <v>1512</v>
      </c>
    </row>
    <row r="818" spans="1:2" ht="12.75">
      <c r="A818" s="250" t="s">
        <v>1448</v>
      </c>
      <c r="B818" s="251" t="s">
        <v>1745</v>
      </c>
    </row>
    <row r="819" spans="1:2" ht="12.75">
      <c r="A819" s="250" t="s">
        <v>3273</v>
      </c>
      <c r="B819" s="251" t="s">
        <v>1668</v>
      </c>
    </row>
    <row r="820" spans="1:2" ht="12.75">
      <c r="A820" s="250" t="s">
        <v>3118</v>
      </c>
      <c r="B820" s="251" t="s">
        <v>1513</v>
      </c>
    </row>
    <row r="821" spans="1:2" ht="12.75">
      <c r="A821" s="250" t="s">
        <v>3229</v>
      </c>
      <c r="B821" s="251" t="s">
        <v>1624</v>
      </c>
    </row>
    <row r="822" spans="1:2" ht="12.75">
      <c r="A822" s="250" t="s">
        <v>3259</v>
      </c>
      <c r="B822" s="251" t="s">
        <v>1654</v>
      </c>
    </row>
    <row r="823" spans="1:2" ht="12.75">
      <c r="A823" s="250" t="s">
        <v>3168</v>
      </c>
      <c r="B823" s="251" t="s">
        <v>1563</v>
      </c>
    </row>
    <row r="824" spans="1:2" ht="12.75">
      <c r="A824" s="250" t="s">
        <v>3188</v>
      </c>
      <c r="B824" s="251" t="s">
        <v>1583</v>
      </c>
    </row>
    <row r="825" spans="1:2" ht="12.75">
      <c r="A825" s="250" t="s">
        <v>3260</v>
      </c>
      <c r="B825" s="251" t="s">
        <v>1655</v>
      </c>
    </row>
    <row r="826" spans="1:2" ht="12.75">
      <c r="A826" s="250" t="s">
        <v>3230</v>
      </c>
      <c r="B826" s="251" t="s">
        <v>1625</v>
      </c>
    </row>
    <row r="827" spans="1:2" ht="12.75">
      <c r="A827" s="250" t="s">
        <v>3126</v>
      </c>
      <c r="B827" s="251" t="s">
        <v>1521</v>
      </c>
    </row>
    <row r="828" spans="1:2" ht="12.75">
      <c r="A828" s="250" t="s">
        <v>3102</v>
      </c>
      <c r="B828" s="251" t="s">
        <v>1497</v>
      </c>
    </row>
    <row r="829" spans="1:2" ht="12.75">
      <c r="A829" s="250" t="s">
        <v>3261</v>
      </c>
      <c r="B829" s="251" t="s">
        <v>1656</v>
      </c>
    </row>
    <row r="830" spans="1:2" ht="12.75">
      <c r="A830" s="250" t="s">
        <v>3151</v>
      </c>
      <c r="B830" s="251" t="s">
        <v>1546</v>
      </c>
    </row>
    <row r="831" spans="1:2" ht="12.75">
      <c r="A831" s="250" t="s">
        <v>3291</v>
      </c>
      <c r="B831" s="251" t="s">
        <v>1686</v>
      </c>
    </row>
    <row r="832" spans="1:2" ht="12.75">
      <c r="A832" s="250" t="s">
        <v>3189</v>
      </c>
      <c r="B832" s="251" t="s">
        <v>1584</v>
      </c>
    </row>
    <row r="833" spans="1:2" ht="12.75">
      <c r="A833" s="250" t="s">
        <v>3103</v>
      </c>
      <c r="B833" s="251" t="s">
        <v>1498</v>
      </c>
    </row>
    <row r="834" spans="1:2" ht="12.75">
      <c r="A834" s="250" t="s">
        <v>3231</v>
      </c>
      <c r="B834" s="251" t="s">
        <v>1626</v>
      </c>
    </row>
    <row r="835" spans="1:2" ht="12.75">
      <c r="A835" s="250" t="s">
        <v>3209</v>
      </c>
      <c r="B835" s="251" t="s">
        <v>1604</v>
      </c>
    </row>
    <row r="836" spans="1:2" ht="12.75">
      <c r="A836" s="250" t="s">
        <v>3120</v>
      </c>
      <c r="B836" s="251" t="s">
        <v>1515</v>
      </c>
    </row>
    <row r="837" spans="1:2" ht="12.75">
      <c r="A837" s="250" t="s">
        <v>3169</v>
      </c>
      <c r="B837" s="251" t="s">
        <v>1564</v>
      </c>
    </row>
    <row r="838" spans="1:2" ht="12.75">
      <c r="A838" s="250" t="s">
        <v>3152</v>
      </c>
      <c r="B838" s="251" t="s">
        <v>1547</v>
      </c>
    </row>
    <row r="839" spans="1:2" ht="12.75">
      <c r="A839" s="250" t="s">
        <v>3190</v>
      </c>
      <c r="B839" s="251" t="s">
        <v>1585</v>
      </c>
    </row>
    <row r="840" spans="1:2" ht="12.75">
      <c r="A840" s="250" t="s">
        <v>3262</v>
      </c>
      <c r="B840" s="251" t="s">
        <v>1657</v>
      </c>
    </row>
    <row r="841" spans="1:2" ht="12.75">
      <c r="A841" s="250" t="s">
        <v>3258</v>
      </c>
      <c r="B841" s="251" t="s">
        <v>1653</v>
      </c>
    </row>
    <row r="842" spans="1:2" ht="12.75">
      <c r="A842" s="250" t="s">
        <v>3121</v>
      </c>
      <c r="B842" s="251" t="s">
        <v>1516</v>
      </c>
    </row>
    <row r="843" spans="1:2" ht="12.75">
      <c r="A843" s="250" t="s">
        <v>3232</v>
      </c>
      <c r="B843" s="251" t="s">
        <v>1627</v>
      </c>
    </row>
    <row r="844" spans="1:2" ht="12.75">
      <c r="A844" s="250" t="s">
        <v>2191</v>
      </c>
      <c r="B844" s="251" t="s">
        <v>1496</v>
      </c>
    </row>
    <row r="845" spans="1:2" ht="12.75">
      <c r="A845" s="250" t="s">
        <v>3170</v>
      </c>
      <c r="B845" s="251" t="s">
        <v>1565</v>
      </c>
    </row>
    <row r="846" spans="1:2" ht="12.75">
      <c r="A846" s="250" t="s">
        <v>3275</v>
      </c>
      <c r="B846" s="251" t="s">
        <v>1670</v>
      </c>
    </row>
    <row r="847" spans="1:2" ht="12.75">
      <c r="A847" s="250" t="s">
        <v>3143</v>
      </c>
      <c r="B847" s="251" t="s">
        <v>1538</v>
      </c>
    </row>
    <row r="848" spans="1:2" ht="12.75">
      <c r="A848" s="250" t="s">
        <v>3104</v>
      </c>
      <c r="B848" s="251" t="s">
        <v>1499</v>
      </c>
    </row>
    <row r="849" spans="1:2" ht="12.75">
      <c r="A849" s="250" t="s">
        <v>3292</v>
      </c>
      <c r="B849" s="251" t="s">
        <v>1687</v>
      </c>
    </row>
    <row r="850" spans="1:2" ht="12.75">
      <c r="A850" s="250" t="s">
        <v>3211</v>
      </c>
      <c r="B850" s="251" t="s">
        <v>1606</v>
      </c>
    </row>
    <row r="851" spans="1:2" ht="12.75">
      <c r="A851" s="250" t="s">
        <v>3153</v>
      </c>
      <c r="B851" s="251" t="s">
        <v>1548</v>
      </c>
    </row>
    <row r="852" spans="1:2" ht="12.75">
      <c r="A852" s="250" t="s">
        <v>3123</v>
      </c>
      <c r="B852" s="251" t="s">
        <v>1518</v>
      </c>
    </row>
    <row r="853" spans="1:2" ht="12.75">
      <c r="A853" s="250" t="s">
        <v>3234</v>
      </c>
      <c r="B853" s="251" t="s">
        <v>1629</v>
      </c>
    </row>
    <row r="854" spans="1:2" ht="12.75">
      <c r="A854" s="250" t="s">
        <v>3263</v>
      </c>
      <c r="B854" s="251" t="s">
        <v>1658</v>
      </c>
    </row>
    <row r="855" spans="1:2" ht="12.75">
      <c r="A855" s="250" t="s">
        <v>3124</v>
      </c>
      <c r="B855" s="251" t="s">
        <v>1519</v>
      </c>
    </row>
    <row r="856" spans="1:2" ht="12.75">
      <c r="A856" s="250" t="s">
        <v>3155</v>
      </c>
      <c r="B856" s="251" t="s">
        <v>1550</v>
      </c>
    </row>
    <row r="857" spans="1:2" ht="12.75">
      <c r="A857" s="250" t="s">
        <v>3235</v>
      </c>
      <c r="B857" s="251" t="s">
        <v>1630</v>
      </c>
    </row>
    <row r="858" spans="1:2" ht="12.75">
      <c r="A858" s="250" t="s">
        <v>3171</v>
      </c>
      <c r="B858" s="251" t="s">
        <v>1566</v>
      </c>
    </row>
    <row r="859" spans="1:2" ht="12.75">
      <c r="A859" s="250" t="s">
        <v>3236</v>
      </c>
      <c r="B859" s="251" t="s">
        <v>1631</v>
      </c>
    </row>
    <row r="860" spans="1:2" ht="12.75">
      <c r="A860" s="250" t="s">
        <v>3156</v>
      </c>
      <c r="B860" s="251" t="s">
        <v>1551</v>
      </c>
    </row>
    <row r="861" spans="1:2" ht="12.75">
      <c r="A861" s="250" t="s">
        <v>3237</v>
      </c>
      <c r="B861" s="251" t="s">
        <v>1632</v>
      </c>
    </row>
    <row r="862" spans="1:2" ht="12.75">
      <c r="A862" s="250" t="s">
        <v>3108</v>
      </c>
      <c r="B862" s="251" t="s">
        <v>1503</v>
      </c>
    </row>
    <row r="863" spans="1:2" ht="12.75">
      <c r="A863" s="250" t="s">
        <v>3264</v>
      </c>
      <c r="B863" s="251" t="s">
        <v>1659</v>
      </c>
    </row>
    <row r="864" spans="1:2" ht="12.75">
      <c r="A864" s="250" t="s">
        <v>3238</v>
      </c>
      <c r="B864" s="251" t="s">
        <v>1633</v>
      </c>
    </row>
    <row r="865" spans="1:2" ht="12.75">
      <c r="A865" s="250" t="s">
        <v>3191</v>
      </c>
      <c r="B865" s="251" t="s">
        <v>1586</v>
      </c>
    </row>
    <row r="866" spans="1:2" ht="12.75">
      <c r="A866" s="250" t="s">
        <v>3212</v>
      </c>
      <c r="B866" s="251" t="s">
        <v>1607</v>
      </c>
    </row>
    <row r="867" spans="1:2" ht="12.75">
      <c r="A867" s="250" t="s">
        <v>3122</v>
      </c>
      <c r="B867" s="251" t="s">
        <v>1517</v>
      </c>
    </row>
    <row r="868" spans="1:2" ht="12.75">
      <c r="A868" s="250" t="s">
        <v>3310</v>
      </c>
      <c r="B868" s="251" t="s">
        <v>1703</v>
      </c>
    </row>
    <row r="869" spans="1:2" ht="12.75">
      <c r="A869" s="250" t="s">
        <v>3239</v>
      </c>
      <c r="B869" s="251" t="s">
        <v>1634</v>
      </c>
    </row>
    <row r="870" spans="1:2" ht="12.75">
      <c r="A870" s="250" t="s">
        <v>3266</v>
      </c>
      <c r="B870" s="251" t="s">
        <v>1661</v>
      </c>
    </row>
    <row r="871" spans="1:2" ht="12.75">
      <c r="A871" s="250" t="s">
        <v>3233</v>
      </c>
      <c r="B871" s="251" t="s">
        <v>1628</v>
      </c>
    </row>
    <row r="872" spans="1:2" ht="12.75">
      <c r="A872" s="250" t="s">
        <v>3157</v>
      </c>
      <c r="B872" s="251" t="s">
        <v>1552</v>
      </c>
    </row>
    <row r="873" spans="1:2" ht="12.75">
      <c r="A873" s="250" t="s">
        <v>3210</v>
      </c>
      <c r="B873" s="251" t="s">
        <v>1605</v>
      </c>
    </row>
    <row r="874" spans="1:2" ht="12.75">
      <c r="A874" s="250" t="s">
        <v>3276</v>
      </c>
      <c r="B874" s="251" t="s">
        <v>1671</v>
      </c>
    </row>
    <row r="875" spans="1:2" ht="12.75">
      <c r="A875" s="250" t="s">
        <v>3240</v>
      </c>
      <c r="B875" s="251" t="s">
        <v>1635</v>
      </c>
    </row>
    <row r="876" spans="1:2" ht="12.75">
      <c r="A876" s="250" t="s">
        <v>3293</v>
      </c>
      <c r="B876" s="251" t="s">
        <v>1688</v>
      </c>
    </row>
    <row r="877" spans="1:2" ht="12.75">
      <c r="A877" s="250" t="s">
        <v>3241</v>
      </c>
      <c r="B877" s="251" t="s">
        <v>1636</v>
      </c>
    </row>
    <row r="878" spans="1:2" ht="12.75">
      <c r="A878" s="250" t="s">
        <v>3127</v>
      </c>
      <c r="B878" s="251" t="s">
        <v>1522</v>
      </c>
    </row>
    <row r="879" spans="1:2" ht="12.75">
      <c r="A879" s="250" t="s">
        <v>3242</v>
      </c>
      <c r="B879" s="251" t="s">
        <v>1637</v>
      </c>
    </row>
    <row r="880" spans="1:2" ht="12.75">
      <c r="A880" s="250" t="s">
        <v>3128</v>
      </c>
      <c r="B880" s="251" t="s">
        <v>1523</v>
      </c>
    </row>
    <row r="881" spans="1:2" ht="12.75">
      <c r="A881" s="250" t="s">
        <v>3149</v>
      </c>
      <c r="B881" s="251" t="s">
        <v>1544</v>
      </c>
    </row>
    <row r="882" spans="1:2" ht="12.75">
      <c r="A882" s="250" t="s">
        <v>3158</v>
      </c>
      <c r="B882" s="251" t="s">
        <v>1553</v>
      </c>
    </row>
    <row r="883" spans="1:2" ht="12.75">
      <c r="A883" s="250" t="s">
        <v>3154</v>
      </c>
      <c r="B883" s="251" t="s">
        <v>1549</v>
      </c>
    </row>
    <row r="884" spans="1:2" ht="12.75">
      <c r="A884" s="250" t="s">
        <v>3172</v>
      </c>
      <c r="B884" s="251" t="s">
        <v>1567</v>
      </c>
    </row>
    <row r="885" spans="1:2" ht="12.75">
      <c r="A885" s="250" t="s">
        <v>3243</v>
      </c>
      <c r="B885" s="251" t="s">
        <v>1638</v>
      </c>
    </row>
    <row r="886" spans="1:2" ht="12.75">
      <c r="A886" s="250" t="s">
        <v>3167</v>
      </c>
      <c r="B886" s="251" t="s">
        <v>1562</v>
      </c>
    </row>
    <row r="887" spans="1:2" ht="12.75">
      <c r="A887" s="250" t="s">
        <v>3173</v>
      </c>
      <c r="B887" s="251" t="s">
        <v>1568</v>
      </c>
    </row>
    <row r="888" spans="1:2" ht="12.75">
      <c r="A888" s="250" t="s">
        <v>1446</v>
      </c>
      <c r="B888" s="251" t="s">
        <v>13</v>
      </c>
    </row>
    <row r="889" spans="1:2" ht="12.75">
      <c r="A889" s="250" t="s">
        <v>1446</v>
      </c>
      <c r="B889" s="251" t="s">
        <v>1743</v>
      </c>
    </row>
    <row r="890" spans="1:2" ht="12.75">
      <c r="A890" s="250" t="s">
        <v>3302</v>
      </c>
      <c r="B890" s="251" t="s">
        <v>1695</v>
      </c>
    </row>
    <row r="891" spans="1:2" ht="12.75">
      <c r="A891" s="250" t="s">
        <v>3213</v>
      </c>
      <c r="B891" s="251" t="s">
        <v>1608</v>
      </c>
    </row>
    <row r="892" spans="1:2" ht="12.75">
      <c r="A892" s="250" t="s">
        <v>3174</v>
      </c>
      <c r="B892" s="251" t="s">
        <v>1569</v>
      </c>
    </row>
    <row r="893" spans="1:2" ht="12.75">
      <c r="A893" s="250" t="s">
        <v>3265</v>
      </c>
      <c r="B893" s="251" t="s">
        <v>1660</v>
      </c>
    </row>
    <row r="894" spans="1:2" ht="12.75">
      <c r="A894" s="250" t="s">
        <v>3248</v>
      </c>
      <c r="B894" s="251" t="s">
        <v>1643</v>
      </c>
    </row>
    <row r="895" spans="1:2" ht="12.75">
      <c r="A895" s="250" t="s">
        <v>3214</v>
      </c>
      <c r="B895" s="251" t="s">
        <v>1609</v>
      </c>
    </row>
    <row r="896" spans="1:2" ht="12.75">
      <c r="A896" s="250" t="s">
        <v>3175</v>
      </c>
      <c r="B896" s="251" t="s">
        <v>1570</v>
      </c>
    </row>
    <row r="897" spans="1:2" ht="12.75">
      <c r="A897" s="250" t="s">
        <v>3176</v>
      </c>
      <c r="B897" s="251" t="s">
        <v>1571</v>
      </c>
    </row>
    <row r="898" spans="1:2" ht="12.75">
      <c r="A898" s="250" t="s">
        <v>3177</v>
      </c>
      <c r="B898" s="251" t="s">
        <v>1572</v>
      </c>
    </row>
    <row r="899" spans="1:2" ht="12.75">
      <c r="A899" s="250" t="s">
        <v>3277</v>
      </c>
      <c r="B899" s="251" t="s">
        <v>1672</v>
      </c>
    </row>
    <row r="900" spans="1:2" ht="12.75">
      <c r="A900" s="250" t="s">
        <v>3300</v>
      </c>
      <c r="B900" s="251" t="s">
        <v>3301</v>
      </c>
    </row>
    <row r="901" spans="1:2" ht="12.75">
      <c r="A901" s="250" t="s">
        <v>3105</v>
      </c>
      <c r="B901" s="251" t="s">
        <v>1500</v>
      </c>
    </row>
    <row r="902" spans="1:2" ht="12.75">
      <c r="A902" s="250" t="s">
        <v>3106</v>
      </c>
      <c r="B902" s="251" t="s">
        <v>1501</v>
      </c>
    </row>
    <row r="903" spans="1:2" ht="12.75">
      <c r="A903" s="250" t="s">
        <v>3244</v>
      </c>
      <c r="B903" s="251" t="s">
        <v>1639</v>
      </c>
    </row>
    <row r="904" spans="1:2" ht="12.75">
      <c r="A904" s="250" t="s">
        <v>3278</v>
      </c>
      <c r="B904" s="251" t="s">
        <v>1673</v>
      </c>
    </row>
    <row r="905" spans="1:2" ht="12.75">
      <c r="A905" s="250" t="s">
        <v>3178</v>
      </c>
      <c r="B905" s="251" t="s">
        <v>1573</v>
      </c>
    </row>
    <row r="906" spans="1:2" ht="12.75">
      <c r="A906" s="250" t="s">
        <v>3107</v>
      </c>
      <c r="B906" s="251" t="s">
        <v>1502</v>
      </c>
    </row>
    <row r="907" spans="1:2" ht="12.75">
      <c r="A907" s="250" t="s">
        <v>3215</v>
      </c>
      <c r="B907" s="251" t="s">
        <v>1610</v>
      </c>
    </row>
    <row r="908" spans="1:2" ht="12.75">
      <c r="A908" s="250" t="s">
        <v>3311</v>
      </c>
      <c r="B908" s="251" t="s">
        <v>1704</v>
      </c>
    </row>
    <row r="909" spans="1:2" ht="12.75">
      <c r="A909" s="250" t="s">
        <v>3159</v>
      </c>
      <c r="B909" s="251" t="s">
        <v>1554</v>
      </c>
    </row>
    <row r="910" spans="1:2" ht="12.75">
      <c r="A910" s="250" t="s">
        <v>3274</v>
      </c>
      <c r="B910" s="251" t="s">
        <v>1669</v>
      </c>
    </row>
    <row r="911" spans="1:2" ht="12.75">
      <c r="A911" s="250" t="s">
        <v>3160</v>
      </c>
      <c r="B911" s="251" t="s">
        <v>1555</v>
      </c>
    </row>
    <row r="912" spans="1:2" ht="12.75">
      <c r="A912" s="250" t="s">
        <v>3161</v>
      </c>
      <c r="B912" s="251" t="s">
        <v>1556</v>
      </c>
    </row>
    <row r="913" spans="1:2" ht="12.75">
      <c r="A913" s="250" t="s">
        <v>3129</v>
      </c>
      <c r="B913" s="251" t="s">
        <v>1524</v>
      </c>
    </row>
    <row r="914" spans="1:2" ht="12.75">
      <c r="A914" s="250" t="s">
        <v>3216</v>
      </c>
      <c r="B914" s="251" t="s">
        <v>1611</v>
      </c>
    </row>
    <row r="915" spans="1:2" ht="12.75">
      <c r="A915" s="250" t="s">
        <v>3294</v>
      </c>
      <c r="B915" s="251" t="s">
        <v>1689</v>
      </c>
    </row>
    <row r="916" spans="1:2" ht="12.75">
      <c r="A916" s="250" t="s">
        <v>3192</v>
      </c>
      <c r="B916" s="251" t="s">
        <v>1587</v>
      </c>
    </row>
    <row r="917" spans="1:2" ht="12.75">
      <c r="A917" s="250" t="s">
        <v>3303</v>
      </c>
      <c r="B917" s="251" t="s">
        <v>1696</v>
      </c>
    </row>
    <row r="918" spans="1:2" ht="12.75">
      <c r="A918" s="250" t="s">
        <v>3267</v>
      </c>
      <c r="B918" s="251" t="s">
        <v>1662</v>
      </c>
    </row>
    <row r="919" spans="1:2" ht="12.75">
      <c r="A919" s="250" t="s">
        <v>3313</v>
      </c>
      <c r="B919" s="251" t="s">
        <v>1706</v>
      </c>
    </row>
    <row r="920" spans="1:2" ht="12.75">
      <c r="A920" s="250" t="s">
        <v>3109</v>
      </c>
      <c r="B920" s="251" t="s">
        <v>1504</v>
      </c>
    </row>
    <row r="921" spans="1:2" ht="12.75">
      <c r="A921" s="250" t="s">
        <v>3217</v>
      </c>
      <c r="B921" s="251" t="s">
        <v>1612</v>
      </c>
    </row>
    <row r="922" spans="1:2" ht="12.75">
      <c r="A922" s="250" t="s">
        <v>3179</v>
      </c>
      <c r="B922" s="251" t="s">
        <v>1574</v>
      </c>
    </row>
    <row r="923" spans="1:2" ht="12.75">
      <c r="A923" s="250" t="s">
        <v>3180</v>
      </c>
      <c r="B923" s="251" t="s">
        <v>1575</v>
      </c>
    </row>
    <row r="924" spans="1:2" ht="12.75">
      <c r="A924" s="250" t="s">
        <v>3181</v>
      </c>
      <c r="B924" s="251" t="s">
        <v>1576</v>
      </c>
    </row>
    <row r="925" spans="1:2" ht="12.75">
      <c r="A925" s="250" t="s">
        <v>3119</v>
      </c>
      <c r="B925" s="251" t="s">
        <v>1514</v>
      </c>
    </row>
    <row r="926" spans="1:2" ht="12.75">
      <c r="A926" s="250" t="s">
        <v>3279</v>
      </c>
      <c r="B926" s="251" t="s">
        <v>1674</v>
      </c>
    </row>
    <row r="927" spans="1:2" ht="12.75">
      <c r="A927" s="250" t="s">
        <v>3280</v>
      </c>
      <c r="B927" s="251" t="s">
        <v>1675</v>
      </c>
    </row>
    <row r="928" spans="1:2" ht="12.75">
      <c r="A928" s="250" t="s">
        <v>2192</v>
      </c>
      <c r="B928" s="251" t="s">
        <v>26</v>
      </c>
    </row>
    <row r="929" spans="1:2" ht="12.75">
      <c r="A929" s="250" t="s">
        <v>2193</v>
      </c>
      <c r="B929" s="251" t="s">
        <v>1476</v>
      </c>
    </row>
    <row r="930" spans="1:2" ht="12.75">
      <c r="A930" s="250" t="s">
        <v>3245</v>
      </c>
      <c r="B930" s="251" t="s">
        <v>1640</v>
      </c>
    </row>
    <row r="931" spans="1:2" ht="12.75">
      <c r="A931" s="250" t="s">
        <v>3194</v>
      </c>
      <c r="B931" s="251" t="s">
        <v>1589</v>
      </c>
    </row>
    <row r="932" spans="1:2" ht="12.75">
      <c r="A932" s="250" t="s">
        <v>3246</v>
      </c>
      <c r="B932" s="251" t="s">
        <v>1641</v>
      </c>
    </row>
    <row r="933" spans="1:2" ht="12.75">
      <c r="A933" s="250" t="s">
        <v>3162</v>
      </c>
      <c r="B933" s="251" t="s">
        <v>1557</v>
      </c>
    </row>
    <row r="934" spans="1:2" ht="12.75">
      <c r="A934" s="250" t="s">
        <v>3182</v>
      </c>
      <c r="B934" s="251" t="s">
        <v>1577</v>
      </c>
    </row>
    <row r="935" spans="1:2" ht="12.75">
      <c r="A935" s="250" t="s">
        <v>3125</v>
      </c>
      <c r="B935" s="251" t="s">
        <v>1520</v>
      </c>
    </row>
    <row r="936" spans="1:2" ht="12.75">
      <c r="A936" s="250" t="s">
        <v>3195</v>
      </c>
      <c r="B936" s="251" t="s">
        <v>1590</v>
      </c>
    </row>
    <row r="937" spans="1:2" ht="12.75">
      <c r="A937" s="250" t="s">
        <v>3163</v>
      </c>
      <c r="B937" s="251" t="s">
        <v>1558</v>
      </c>
    </row>
    <row r="938" spans="1:2" ht="12.75">
      <c r="A938" s="250" t="s">
        <v>3164</v>
      </c>
      <c r="B938" s="251" t="s">
        <v>1559</v>
      </c>
    </row>
    <row r="939" spans="1:2" ht="12.75">
      <c r="A939" s="250" t="s">
        <v>3196</v>
      </c>
      <c r="B939" s="251" t="s">
        <v>1591</v>
      </c>
    </row>
    <row r="940" spans="1:2" ht="12.75">
      <c r="A940" s="250" t="s">
        <v>3281</v>
      </c>
      <c r="B940" s="251" t="s">
        <v>1676</v>
      </c>
    </row>
    <row r="941" spans="1:2" ht="12.75">
      <c r="A941" s="250" t="s">
        <v>3197</v>
      </c>
      <c r="B941" s="251" t="s">
        <v>1592</v>
      </c>
    </row>
    <row r="942" spans="1:2" ht="12.75">
      <c r="A942" s="250" t="s">
        <v>3295</v>
      </c>
      <c r="B942" s="251" t="s">
        <v>1690</v>
      </c>
    </row>
    <row r="943" spans="1:2" ht="12.75">
      <c r="A943" s="250" t="s">
        <v>3131</v>
      </c>
      <c r="B943" s="251" t="s">
        <v>1526</v>
      </c>
    </row>
    <row r="944" spans="1:2" ht="12.75">
      <c r="A944" s="250" t="s">
        <v>3314</v>
      </c>
      <c r="B944" s="251" t="s">
        <v>1707</v>
      </c>
    </row>
    <row r="945" spans="1:2" ht="12.75">
      <c r="A945" s="250" t="s">
        <v>3198</v>
      </c>
      <c r="B945" s="251" t="s">
        <v>1593</v>
      </c>
    </row>
    <row r="946" spans="1:2" ht="12.75">
      <c r="A946" s="250" t="s">
        <v>3282</v>
      </c>
      <c r="B946" s="251" t="s">
        <v>1677</v>
      </c>
    </row>
    <row r="947" spans="1:2" ht="12.75">
      <c r="A947" s="250" t="s">
        <v>3296</v>
      </c>
      <c r="B947" s="251" t="s">
        <v>1691</v>
      </c>
    </row>
    <row r="948" spans="1:2" ht="12.75">
      <c r="A948" s="250" t="s">
        <v>3268</v>
      </c>
      <c r="B948" s="251" t="s">
        <v>1663</v>
      </c>
    </row>
    <row r="949" spans="1:2" ht="12.75">
      <c r="A949" s="250" t="s">
        <v>3304</v>
      </c>
      <c r="B949" s="251" t="s">
        <v>1697</v>
      </c>
    </row>
    <row r="950" spans="1:2" ht="12.75">
      <c r="A950" s="250" t="s">
        <v>3130</v>
      </c>
      <c r="B950" s="251" t="s">
        <v>1525</v>
      </c>
    </row>
    <row r="951" spans="1:2" ht="12.75">
      <c r="A951" s="250" t="s">
        <v>3218</v>
      </c>
      <c r="B951" s="251" t="s">
        <v>1613</v>
      </c>
    </row>
    <row r="952" spans="1:2" ht="12.75">
      <c r="A952" s="250" t="s">
        <v>3283</v>
      </c>
      <c r="B952" s="251" t="s">
        <v>1678</v>
      </c>
    </row>
    <row r="953" spans="1:2" ht="12.75">
      <c r="A953" s="250" t="s">
        <v>3132</v>
      </c>
      <c r="B953" s="251" t="s">
        <v>1527</v>
      </c>
    </row>
    <row r="954" spans="1:2" ht="12.75">
      <c r="A954" s="250" t="s">
        <v>3110</v>
      </c>
      <c r="B954" s="251" t="s">
        <v>1505</v>
      </c>
    </row>
    <row r="955" spans="1:2" ht="12.75">
      <c r="A955" s="250" t="s">
        <v>3111</v>
      </c>
      <c r="B955" s="251" t="s">
        <v>1506</v>
      </c>
    </row>
    <row r="956" spans="1:2" ht="12.75">
      <c r="A956" s="250" t="s">
        <v>3199</v>
      </c>
      <c r="B956" s="251" t="s">
        <v>1594</v>
      </c>
    </row>
    <row r="957" spans="1:2" ht="12.75">
      <c r="A957" s="250" t="s">
        <v>3183</v>
      </c>
      <c r="B957" s="251" t="s">
        <v>1578</v>
      </c>
    </row>
    <row r="958" spans="1:2" ht="12.75">
      <c r="A958" s="250" t="s">
        <v>3200</v>
      </c>
      <c r="B958" s="251" t="s">
        <v>1595</v>
      </c>
    </row>
    <row r="959" spans="1:2" ht="12.75">
      <c r="A959" s="250" t="s">
        <v>3284</v>
      </c>
      <c r="B959" s="251" t="s">
        <v>1679</v>
      </c>
    </row>
    <row r="960" spans="1:2" ht="12.75">
      <c r="A960" s="250" t="s">
        <v>3307</v>
      </c>
      <c r="B960" s="251" t="s">
        <v>1700</v>
      </c>
    </row>
    <row r="961" spans="1:2" ht="12.75">
      <c r="A961" s="250" t="s">
        <v>3184</v>
      </c>
      <c r="B961" s="251" t="s">
        <v>1579</v>
      </c>
    </row>
    <row r="962" spans="1:2" ht="12.75">
      <c r="A962" s="250" t="s">
        <v>3133</v>
      </c>
      <c r="B962" s="251" t="s">
        <v>1528</v>
      </c>
    </row>
    <row r="963" spans="1:2" ht="12.75">
      <c r="A963" s="250" t="s">
        <v>3247</v>
      </c>
      <c r="B963" s="251" t="s">
        <v>1642</v>
      </c>
    </row>
    <row r="964" spans="1:2" ht="12.75">
      <c r="A964" s="250" t="s">
        <v>3135</v>
      </c>
      <c r="B964" s="251" t="s">
        <v>1530</v>
      </c>
    </row>
    <row r="965" spans="1:2" ht="12.75">
      <c r="A965" s="250" t="s">
        <v>3201</v>
      </c>
      <c r="B965" s="251" t="s">
        <v>1596</v>
      </c>
    </row>
    <row r="966" spans="1:2" ht="12.75">
      <c r="A966" s="250" t="s">
        <v>3134</v>
      </c>
      <c r="B966" s="251" t="s">
        <v>1529</v>
      </c>
    </row>
    <row r="967" spans="1:2" ht="12.75">
      <c r="A967" s="250" t="s">
        <v>3202</v>
      </c>
      <c r="B967" s="251" t="s">
        <v>1597</v>
      </c>
    </row>
    <row r="968" spans="1:2" ht="12.75">
      <c r="A968" s="250" t="s">
        <v>3112</v>
      </c>
      <c r="B968" s="251" t="s">
        <v>1507</v>
      </c>
    </row>
    <row r="969" spans="1:2" ht="12.75">
      <c r="A969" s="250" t="s">
        <v>3308</v>
      </c>
      <c r="B969" s="251" t="s">
        <v>1701</v>
      </c>
    </row>
    <row r="970" spans="1:2" ht="12.75">
      <c r="A970" s="250" t="s">
        <v>3269</v>
      </c>
      <c r="B970" s="251" t="s">
        <v>1664</v>
      </c>
    </row>
    <row r="971" spans="1:2" ht="12.75">
      <c r="A971" s="250" t="s">
        <v>3249</v>
      </c>
      <c r="B971" s="251" t="s">
        <v>1644</v>
      </c>
    </row>
    <row r="972" spans="1:2" ht="12.75">
      <c r="A972" s="250" t="s">
        <v>3270</v>
      </c>
      <c r="B972" s="251" t="s">
        <v>1665</v>
      </c>
    </row>
    <row r="973" spans="1:2" ht="12.75">
      <c r="A973" s="250" t="s">
        <v>3297</v>
      </c>
      <c r="B973" s="251" t="s">
        <v>1692</v>
      </c>
    </row>
    <row r="974" spans="1:2" ht="12.75">
      <c r="A974" s="250" t="s">
        <v>3136</v>
      </c>
      <c r="B974" s="251" t="s">
        <v>1531</v>
      </c>
    </row>
    <row r="975" spans="1:2" ht="12.75">
      <c r="A975" s="250" t="s">
        <v>3203</v>
      </c>
      <c r="B975" s="251" t="s">
        <v>1598</v>
      </c>
    </row>
    <row r="976" spans="1:2" ht="12.75">
      <c r="A976" s="250" t="s">
        <v>3271</v>
      </c>
      <c r="B976" s="251" t="s">
        <v>1666</v>
      </c>
    </row>
    <row r="977" spans="1:2" ht="12.75">
      <c r="A977" s="250" t="s">
        <v>3219</v>
      </c>
      <c r="B977" s="251" t="s">
        <v>1614</v>
      </c>
    </row>
    <row r="978" spans="1:2" ht="12.75">
      <c r="A978" s="250" t="s">
        <v>3250</v>
      </c>
      <c r="B978" s="251" t="s">
        <v>1645</v>
      </c>
    </row>
    <row r="979" spans="1:2" ht="12.75">
      <c r="A979" s="250" t="s">
        <v>3137</v>
      </c>
      <c r="B979" s="251" t="s">
        <v>1532</v>
      </c>
    </row>
    <row r="980" spans="1:2" ht="12.75">
      <c r="A980" s="250" t="s">
        <v>1454</v>
      </c>
      <c r="B980" s="251" t="s">
        <v>13</v>
      </c>
    </row>
    <row r="981" spans="1:2" ht="12.75">
      <c r="A981" s="250" t="s">
        <v>1454</v>
      </c>
      <c r="B981" s="251" t="s">
        <v>1754</v>
      </c>
    </row>
    <row r="982" spans="1:2" ht="12.75">
      <c r="A982" s="250" t="s">
        <v>3165</v>
      </c>
      <c r="B982" s="251" t="s">
        <v>1560</v>
      </c>
    </row>
    <row r="983" spans="1:2" ht="12.75">
      <c r="A983" s="250" t="s">
        <v>3138</v>
      </c>
      <c r="B983" s="251" t="s">
        <v>1533</v>
      </c>
    </row>
    <row r="984" spans="1:2" ht="12.75">
      <c r="A984" s="250" t="s">
        <v>3166</v>
      </c>
      <c r="B984" s="251" t="s">
        <v>1561</v>
      </c>
    </row>
    <row r="985" spans="1:2" ht="12.75">
      <c r="A985" s="250" t="s">
        <v>3204</v>
      </c>
      <c r="B985" s="251" t="s">
        <v>1599</v>
      </c>
    </row>
    <row r="986" spans="1:2" ht="12.75">
      <c r="A986" s="250" t="s">
        <v>3251</v>
      </c>
      <c r="B986" s="251" t="s">
        <v>1646</v>
      </c>
    </row>
    <row r="987" spans="1:2" ht="12.75">
      <c r="A987" s="250" t="s">
        <v>3252</v>
      </c>
      <c r="B987" s="251" t="s">
        <v>1647</v>
      </c>
    </row>
    <row r="988" spans="1:2" ht="12.75">
      <c r="A988" s="250" t="s">
        <v>3139</v>
      </c>
      <c r="B988" s="251" t="s">
        <v>1534</v>
      </c>
    </row>
    <row r="989" spans="1:2" ht="12.75">
      <c r="A989" s="250" t="s">
        <v>3193</v>
      </c>
      <c r="B989" s="251" t="s">
        <v>1588</v>
      </c>
    </row>
    <row r="990" spans="1:2" ht="12.75">
      <c r="A990" s="250" t="s">
        <v>3140</v>
      </c>
      <c r="B990" s="251" t="s">
        <v>1535</v>
      </c>
    </row>
    <row r="991" spans="1:2" ht="12.75">
      <c r="A991" s="250" t="s">
        <v>3220</v>
      </c>
      <c r="B991" s="251" t="s">
        <v>1615</v>
      </c>
    </row>
    <row r="992" spans="1:2" ht="12.75">
      <c r="A992" s="250" t="s">
        <v>3286</v>
      </c>
      <c r="B992" s="251" t="s">
        <v>1681</v>
      </c>
    </row>
    <row r="993" spans="1:2" ht="12.75">
      <c r="A993" s="250" t="s">
        <v>3309</v>
      </c>
      <c r="B993" s="251" t="s">
        <v>1702</v>
      </c>
    </row>
    <row r="994" spans="1:2" ht="12.75">
      <c r="A994" s="250" t="s">
        <v>3141</v>
      </c>
      <c r="B994" s="251" t="s">
        <v>1536</v>
      </c>
    </row>
    <row r="995" spans="1:2" ht="12.75">
      <c r="A995" s="250" t="s">
        <v>3185</v>
      </c>
      <c r="B995" s="251" t="s">
        <v>1580</v>
      </c>
    </row>
    <row r="996" spans="1:2" ht="12.75">
      <c r="A996" s="250" t="s">
        <v>3253</v>
      </c>
      <c r="B996" s="251" t="s">
        <v>1648</v>
      </c>
    </row>
    <row r="997" spans="1:2" ht="12.75">
      <c r="A997" s="250" t="s">
        <v>3221</v>
      </c>
      <c r="B997" s="251" t="s">
        <v>1616</v>
      </c>
    </row>
    <row r="998" spans="1:2" ht="12.75">
      <c r="A998" s="250" t="s">
        <v>3222</v>
      </c>
      <c r="B998" s="251" t="s">
        <v>1617</v>
      </c>
    </row>
    <row r="999" spans="1:2" ht="12.75">
      <c r="A999" s="250" t="s">
        <v>3142</v>
      </c>
      <c r="B999" s="251" t="s">
        <v>1537</v>
      </c>
    </row>
    <row r="1000" spans="1:2" ht="12.75">
      <c r="A1000" s="250" t="s">
        <v>3312</v>
      </c>
      <c r="B1000" s="251" t="s">
        <v>1705</v>
      </c>
    </row>
    <row r="1001" spans="1:2" ht="12.75">
      <c r="A1001" s="250" t="s">
        <v>3287</v>
      </c>
      <c r="B1001" s="251" t="s">
        <v>1682</v>
      </c>
    </row>
    <row r="1002" spans="1:2" ht="12.75">
      <c r="A1002" s="250" t="s">
        <v>3298</v>
      </c>
      <c r="B1002" s="251" t="s">
        <v>1693</v>
      </c>
    </row>
    <row r="1003" spans="1:2" ht="12.75">
      <c r="A1003" s="250" t="s">
        <v>3288</v>
      </c>
      <c r="B1003" s="251" t="s">
        <v>1683</v>
      </c>
    </row>
    <row r="1004" spans="1:2" ht="12.75">
      <c r="A1004" s="250" t="s">
        <v>3205</v>
      </c>
      <c r="B1004" s="251" t="s">
        <v>1600</v>
      </c>
    </row>
    <row r="1005" spans="1:2" ht="12.75">
      <c r="A1005" s="250" t="s">
        <v>3206</v>
      </c>
      <c r="B1005" s="251" t="s">
        <v>1601</v>
      </c>
    </row>
    <row r="1006" spans="1:2" ht="12.75">
      <c r="A1006" s="250" t="s">
        <v>2985</v>
      </c>
      <c r="B1006" s="251" t="s">
        <v>20</v>
      </c>
    </row>
    <row r="1007" spans="1:2" ht="12.75">
      <c r="A1007" s="250" t="s">
        <v>2630</v>
      </c>
      <c r="B1007" s="251" t="s">
        <v>1245</v>
      </c>
    </row>
    <row r="1008" spans="1:2" ht="12.75">
      <c r="A1008" s="250" t="s">
        <v>3340</v>
      </c>
      <c r="B1008" s="251" t="s">
        <v>869</v>
      </c>
    </row>
    <row r="1009" spans="1:2" ht="12.75">
      <c r="A1009" s="250" t="s">
        <v>3342</v>
      </c>
      <c r="B1009" s="251" t="s">
        <v>870</v>
      </c>
    </row>
    <row r="1010" spans="1:2" ht="12.75">
      <c r="A1010" s="250" t="s">
        <v>2194</v>
      </c>
      <c r="B1010" s="251" t="s">
        <v>968</v>
      </c>
    </row>
    <row r="1011" spans="1:2" ht="12.75">
      <c r="A1011" s="250" t="s">
        <v>2195</v>
      </c>
      <c r="B1011" s="251" t="s">
        <v>611</v>
      </c>
    </row>
    <row r="1012" spans="1:2" ht="12.75">
      <c r="A1012" s="250" t="s">
        <v>2825</v>
      </c>
      <c r="B1012" s="251" t="s">
        <v>612</v>
      </c>
    </row>
    <row r="1013" spans="1:2" ht="12.75">
      <c r="A1013" s="250" t="s">
        <v>2196</v>
      </c>
      <c r="B1013" s="251" t="s">
        <v>1035</v>
      </c>
    </row>
    <row r="1014" spans="1:2" ht="12.75">
      <c r="A1014" s="250" t="s">
        <v>2197</v>
      </c>
      <c r="B1014" s="251" t="s">
        <v>969</v>
      </c>
    </row>
    <row r="1015" spans="1:2" ht="12.75">
      <c r="A1015" s="250" t="s">
        <v>2198</v>
      </c>
      <c r="B1015" s="251" t="s">
        <v>970</v>
      </c>
    </row>
    <row r="1016" spans="1:2" ht="12.75">
      <c r="A1016" s="250" t="s">
        <v>2199</v>
      </c>
      <c r="B1016" s="251" t="s">
        <v>613</v>
      </c>
    </row>
    <row r="1017" spans="1:2" ht="12.75">
      <c r="A1017" s="250" t="s">
        <v>2200</v>
      </c>
      <c r="B1017" s="251" t="s">
        <v>614</v>
      </c>
    </row>
    <row r="1018" spans="1:2" ht="12.75">
      <c r="A1018" s="250" t="s">
        <v>2991</v>
      </c>
      <c r="B1018" s="251" t="s">
        <v>1011</v>
      </c>
    </row>
    <row r="1019" spans="1:2" ht="12.75">
      <c r="A1019" s="250" t="s">
        <v>1440</v>
      </c>
      <c r="B1019" s="251" t="s">
        <v>1736</v>
      </c>
    </row>
    <row r="1020" spans="1:2" ht="12.75">
      <c r="A1020" s="250" t="s">
        <v>2806</v>
      </c>
      <c r="B1020" s="251" t="s">
        <v>2807</v>
      </c>
    </row>
    <row r="1021" spans="1:2" ht="12.75">
      <c r="A1021" s="250" t="s">
        <v>2201</v>
      </c>
      <c r="B1021" s="251" t="s">
        <v>615</v>
      </c>
    </row>
    <row r="1022" spans="1:2" ht="12.75">
      <c r="A1022" s="250" t="s">
        <v>2202</v>
      </c>
      <c r="B1022" s="251" t="s">
        <v>616</v>
      </c>
    </row>
    <row r="1023" spans="1:2" ht="12.75">
      <c r="A1023" s="250" t="s">
        <v>2203</v>
      </c>
      <c r="B1023" s="251" t="s">
        <v>871</v>
      </c>
    </row>
    <row r="1024" spans="1:2" ht="12.75">
      <c r="A1024" s="250" t="s">
        <v>2204</v>
      </c>
      <c r="B1024" s="251" t="s">
        <v>872</v>
      </c>
    </row>
    <row r="1025" spans="1:2" ht="12.75">
      <c r="A1025" s="250" t="s">
        <v>2205</v>
      </c>
      <c r="B1025" s="251" t="s">
        <v>617</v>
      </c>
    </row>
    <row r="1026" spans="1:2" ht="12.75">
      <c r="A1026" s="250" t="s">
        <v>2206</v>
      </c>
      <c r="B1026" s="251" t="s">
        <v>1036</v>
      </c>
    </row>
    <row r="1027" spans="1:2" ht="12.75">
      <c r="A1027" s="250" t="s">
        <v>2207</v>
      </c>
      <c r="B1027" s="251" t="s">
        <v>618</v>
      </c>
    </row>
    <row r="1028" spans="1:2" ht="12.75">
      <c r="A1028" s="250" t="s">
        <v>2208</v>
      </c>
      <c r="B1028" s="251" t="s">
        <v>619</v>
      </c>
    </row>
    <row r="1029" spans="1:2" ht="12.75">
      <c r="A1029" s="250" t="s">
        <v>2209</v>
      </c>
      <c r="B1029" s="251" t="s">
        <v>971</v>
      </c>
    </row>
    <row r="1030" spans="1:2" ht="12.75">
      <c r="A1030" s="250" t="s">
        <v>2210</v>
      </c>
      <c r="B1030" s="251" t="s">
        <v>620</v>
      </c>
    </row>
    <row r="1031" spans="1:2" ht="12.75">
      <c r="A1031" s="250" t="s">
        <v>2211</v>
      </c>
      <c r="B1031" s="251" t="s">
        <v>621</v>
      </c>
    </row>
    <row r="1032" spans="1:2" ht="12.75">
      <c r="A1032" s="250" t="s">
        <v>2212</v>
      </c>
      <c r="B1032" s="251" t="s">
        <v>972</v>
      </c>
    </row>
    <row r="1033" spans="1:2" ht="12.75">
      <c r="A1033" s="250" t="s">
        <v>3366</v>
      </c>
      <c r="B1033" s="251" t="s">
        <v>873</v>
      </c>
    </row>
    <row r="1034" spans="1:2" ht="12.75">
      <c r="A1034" s="250" t="s">
        <v>2213</v>
      </c>
      <c r="B1034" s="251" t="s">
        <v>622</v>
      </c>
    </row>
    <row r="1035" spans="1:2" ht="12.75">
      <c r="A1035" s="250" t="s">
        <v>2214</v>
      </c>
      <c r="B1035" s="251" t="s">
        <v>1075</v>
      </c>
    </row>
    <row r="1036" spans="1:2" ht="12.75">
      <c r="A1036" s="250" t="s">
        <v>2215</v>
      </c>
      <c r="B1036" s="251" t="s">
        <v>1076</v>
      </c>
    </row>
    <row r="1037" spans="1:2" ht="12.75">
      <c r="A1037" s="250" t="s">
        <v>2216</v>
      </c>
      <c r="B1037" s="251" t="s">
        <v>623</v>
      </c>
    </row>
    <row r="1038" spans="1:2" ht="12.75">
      <c r="A1038" s="250" t="s">
        <v>2217</v>
      </c>
      <c r="B1038" s="251" t="s">
        <v>973</v>
      </c>
    </row>
    <row r="1039" spans="1:2" ht="12.75">
      <c r="A1039" s="250" t="s">
        <v>2218</v>
      </c>
      <c r="B1039" s="251" t="s">
        <v>624</v>
      </c>
    </row>
    <row r="1040" spans="1:2" ht="12.75">
      <c r="A1040" s="250" t="s">
        <v>3019</v>
      </c>
      <c r="B1040" s="251" t="s">
        <v>3020</v>
      </c>
    </row>
    <row r="1041" spans="1:2" ht="12.75">
      <c r="A1041" s="250" t="s">
        <v>2219</v>
      </c>
      <c r="B1041" s="251" t="s">
        <v>625</v>
      </c>
    </row>
    <row r="1042" spans="1:2" ht="12.75">
      <c r="A1042" s="250" t="s">
        <v>2788</v>
      </c>
      <c r="B1042" s="251" t="s">
        <v>626</v>
      </c>
    </row>
    <row r="1043" spans="1:2" ht="12.75">
      <c r="A1043" s="250" t="s">
        <v>2220</v>
      </c>
      <c r="B1043" s="251" t="s">
        <v>627</v>
      </c>
    </row>
    <row r="1044" spans="1:2" ht="12.75">
      <c r="A1044" s="250" t="s">
        <v>2826</v>
      </c>
      <c r="B1044" s="251" t="s">
        <v>628</v>
      </c>
    </row>
    <row r="1045" spans="1:2" ht="12.75">
      <c r="A1045" s="250" t="s">
        <v>2221</v>
      </c>
      <c r="B1045" s="251" t="s">
        <v>629</v>
      </c>
    </row>
    <row r="1046" spans="1:2" ht="12.75">
      <c r="A1046" s="250" t="s">
        <v>2222</v>
      </c>
      <c r="B1046" s="251" t="s">
        <v>974</v>
      </c>
    </row>
    <row r="1047" spans="1:2" ht="12.75">
      <c r="A1047" s="250" t="s">
        <v>2223</v>
      </c>
      <c r="B1047" s="251" t="s">
        <v>630</v>
      </c>
    </row>
    <row r="1048" spans="1:2" ht="12.75">
      <c r="A1048" s="250" t="s">
        <v>2224</v>
      </c>
      <c r="B1048" s="251" t="s">
        <v>874</v>
      </c>
    </row>
    <row r="1049" spans="1:2" ht="12.75">
      <c r="A1049" s="250" t="s">
        <v>2827</v>
      </c>
      <c r="B1049" s="251" t="s">
        <v>631</v>
      </c>
    </row>
    <row r="1050" spans="1:2" ht="12.75">
      <c r="A1050" s="250" t="s">
        <v>2225</v>
      </c>
      <c r="B1050" s="251" t="s">
        <v>975</v>
      </c>
    </row>
    <row r="1051" spans="1:2" ht="12.75">
      <c r="A1051" s="250" t="s">
        <v>2987</v>
      </c>
      <c r="B1051" s="251" t="s">
        <v>22</v>
      </c>
    </row>
    <row r="1052" spans="1:2" ht="12.75">
      <c r="A1052" s="250" t="s">
        <v>2976</v>
      </c>
      <c r="B1052" s="251" t="s">
        <v>166</v>
      </c>
    </row>
    <row r="1053" spans="1:2" ht="12.75">
      <c r="A1053" s="250" t="s">
        <v>2226</v>
      </c>
      <c r="B1053" s="251" t="s">
        <v>251</v>
      </c>
    </row>
    <row r="1054" spans="1:2" ht="12.75">
      <c r="A1054" s="250" t="s">
        <v>3016</v>
      </c>
      <c r="B1054" s="251" t="s">
        <v>73</v>
      </c>
    </row>
    <row r="1055" spans="1:2" ht="12.75">
      <c r="A1055" s="250" t="s">
        <v>2227</v>
      </c>
      <c r="B1055" s="251" t="s">
        <v>72</v>
      </c>
    </row>
    <row r="1056" spans="1:2" ht="12.75">
      <c r="A1056" s="250" t="s">
        <v>2228</v>
      </c>
      <c r="B1056" s="251" t="s">
        <v>110</v>
      </c>
    </row>
    <row r="1057" spans="1:2" ht="12.75">
      <c r="A1057" s="250" t="s">
        <v>2229</v>
      </c>
      <c r="B1057" s="251" t="s">
        <v>1261</v>
      </c>
    </row>
    <row r="1058" spans="1:2" ht="12.75">
      <c r="A1058" s="250" t="s">
        <v>2952</v>
      </c>
      <c r="B1058" s="251" t="s">
        <v>252</v>
      </c>
    </row>
    <row r="1059" spans="1:2" ht="12.75">
      <c r="A1059" s="250" t="s">
        <v>2230</v>
      </c>
      <c r="B1059" s="251" t="s">
        <v>176</v>
      </c>
    </row>
    <row r="1060" spans="1:2" ht="12.75">
      <c r="A1060" s="250" t="s">
        <v>2231</v>
      </c>
      <c r="B1060" s="251" t="s">
        <v>175</v>
      </c>
    </row>
    <row r="1061" spans="1:2" ht="12.75">
      <c r="A1061" s="250" t="s">
        <v>2232</v>
      </c>
      <c r="B1061" s="251" t="s">
        <v>33</v>
      </c>
    </row>
    <row r="1062" spans="1:2" ht="12.75">
      <c r="A1062" s="250" t="s">
        <v>2233</v>
      </c>
      <c r="B1062" s="251" t="s">
        <v>192</v>
      </c>
    </row>
    <row r="1063" spans="1:2" ht="12.75">
      <c r="A1063" s="250" t="s">
        <v>2971</v>
      </c>
      <c r="B1063" s="251" t="s">
        <v>170</v>
      </c>
    </row>
    <row r="1064" spans="1:2" ht="12.75">
      <c r="A1064" s="250" t="s">
        <v>2973</v>
      </c>
      <c r="B1064" s="251" t="s">
        <v>165</v>
      </c>
    </row>
    <row r="1065" spans="1:2" ht="12.75">
      <c r="A1065" s="250" t="s">
        <v>2234</v>
      </c>
      <c r="B1065" s="251" t="s">
        <v>106</v>
      </c>
    </row>
    <row r="1066" spans="1:2" ht="12.75">
      <c r="A1066" s="250" t="s">
        <v>2235</v>
      </c>
      <c r="B1066" s="251" t="s">
        <v>73</v>
      </c>
    </row>
    <row r="1067" spans="1:2" ht="12.75">
      <c r="A1067" s="250" t="s">
        <v>2236</v>
      </c>
      <c r="B1067" s="251" t="s">
        <v>209</v>
      </c>
    </row>
    <row r="1068" spans="1:2" ht="12.75">
      <c r="A1068" s="250" t="s">
        <v>2237</v>
      </c>
      <c r="B1068" s="251" t="s">
        <v>172</v>
      </c>
    </row>
    <row r="1069" spans="1:2" ht="12.75">
      <c r="A1069" s="250" t="s">
        <v>2238</v>
      </c>
      <c r="B1069" s="251" t="s">
        <v>164</v>
      </c>
    </row>
    <row r="1070" spans="1:2" ht="12.75">
      <c r="A1070" s="250" t="s">
        <v>2239</v>
      </c>
      <c r="B1070" s="251" t="s">
        <v>32</v>
      </c>
    </row>
    <row r="1071" spans="1:2" ht="12.75">
      <c r="A1071" s="250" t="s">
        <v>2240</v>
      </c>
      <c r="B1071" s="251" t="s">
        <v>35</v>
      </c>
    </row>
    <row r="1072" spans="1:2" ht="12.75">
      <c r="A1072" s="250" t="s">
        <v>3336</v>
      </c>
      <c r="B1072" s="251" t="s">
        <v>875</v>
      </c>
    </row>
    <row r="1073" spans="1:2" ht="12.75">
      <c r="A1073" s="250" t="s">
        <v>3017</v>
      </c>
      <c r="B1073" s="251" t="s">
        <v>3018</v>
      </c>
    </row>
    <row r="1074" spans="1:2" ht="12.75">
      <c r="A1074" s="250" t="s">
        <v>2241</v>
      </c>
      <c r="B1074" s="251" t="s">
        <v>632</v>
      </c>
    </row>
    <row r="1075" spans="1:2" ht="12.75">
      <c r="A1075" s="250" t="s">
        <v>2242</v>
      </c>
      <c r="B1075" s="251" t="s">
        <v>633</v>
      </c>
    </row>
    <row r="1076" spans="1:2" ht="12.75">
      <c r="A1076" s="250" t="s">
        <v>3372</v>
      </c>
      <c r="B1076" s="251" t="s">
        <v>876</v>
      </c>
    </row>
    <row r="1077" spans="1:2" ht="12.75">
      <c r="A1077" s="250" t="s">
        <v>2243</v>
      </c>
      <c r="B1077" s="251" t="s">
        <v>877</v>
      </c>
    </row>
    <row r="1078" spans="1:2" ht="12.75">
      <c r="A1078" s="250" t="s">
        <v>2837</v>
      </c>
      <c r="B1078" s="251" t="s">
        <v>634</v>
      </c>
    </row>
    <row r="1079" spans="1:2" ht="12.75">
      <c r="A1079" s="250" t="s">
        <v>2626</v>
      </c>
      <c r="B1079" s="251" t="s">
        <v>360</v>
      </c>
    </row>
    <row r="1080" spans="1:2" ht="12.75">
      <c r="A1080" s="250" t="s">
        <v>2244</v>
      </c>
      <c r="B1080" s="251" t="s">
        <v>635</v>
      </c>
    </row>
    <row r="1081" spans="1:2" ht="12.75">
      <c r="A1081" s="250" t="s">
        <v>2245</v>
      </c>
      <c r="B1081" s="251" t="s">
        <v>636</v>
      </c>
    </row>
    <row r="1082" spans="1:2" ht="12.75">
      <c r="A1082" s="250" t="s">
        <v>2246</v>
      </c>
      <c r="B1082" s="251" t="s">
        <v>976</v>
      </c>
    </row>
    <row r="1083" spans="1:2" ht="12.75">
      <c r="A1083" s="250" t="s">
        <v>2789</v>
      </c>
      <c r="B1083" s="251" t="s">
        <v>637</v>
      </c>
    </row>
    <row r="1084" spans="1:2" ht="12.75">
      <c r="A1084" s="250" t="s">
        <v>2247</v>
      </c>
      <c r="B1084" s="251" t="s">
        <v>638</v>
      </c>
    </row>
    <row r="1085" spans="1:2" ht="12.75">
      <c r="A1085" s="250" t="s">
        <v>1438</v>
      </c>
      <c r="B1085" s="251" t="s">
        <v>1734</v>
      </c>
    </row>
    <row r="1086" spans="1:2" ht="12.75">
      <c r="A1086" s="250" t="s">
        <v>2828</v>
      </c>
      <c r="B1086" s="251" t="s">
        <v>639</v>
      </c>
    </row>
    <row r="1087" spans="1:2" ht="12.75">
      <c r="A1087" s="250" t="s">
        <v>2248</v>
      </c>
      <c r="B1087" s="251" t="s">
        <v>138</v>
      </c>
    </row>
    <row r="1088" spans="1:2" ht="12.75">
      <c r="A1088" s="250" t="s">
        <v>2616</v>
      </c>
      <c r="B1088" s="251" t="s">
        <v>126</v>
      </c>
    </row>
    <row r="1089" spans="1:2" ht="12.75">
      <c r="A1089" s="250" t="s">
        <v>2249</v>
      </c>
      <c r="B1089" s="251" t="s">
        <v>296</v>
      </c>
    </row>
    <row r="1090" spans="1:2" ht="12.75">
      <c r="A1090" s="250" t="s">
        <v>2899</v>
      </c>
      <c r="B1090" s="251" t="s">
        <v>236</v>
      </c>
    </row>
    <row r="1091" spans="1:2" ht="12.75">
      <c r="A1091" s="250" t="s">
        <v>2250</v>
      </c>
      <c r="B1091" s="251" t="s">
        <v>640</v>
      </c>
    </row>
    <row r="1092" spans="1:2" ht="12.75">
      <c r="A1092" s="250" t="s">
        <v>2251</v>
      </c>
      <c r="B1092" s="251" t="s">
        <v>641</v>
      </c>
    </row>
    <row r="1093" spans="1:2" ht="12.75">
      <c r="A1093" s="250" t="s">
        <v>2681</v>
      </c>
      <c r="B1093" s="251" t="s">
        <v>29</v>
      </c>
    </row>
    <row r="1094" spans="1:2" ht="12.75">
      <c r="A1094" s="250" t="s">
        <v>2252</v>
      </c>
      <c r="B1094" s="251" t="s">
        <v>2559</v>
      </c>
    </row>
    <row r="1095" spans="1:2" ht="12.75">
      <c r="A1095" s="250" t="s">
        <v>2606</v>
      </c>
      <c r="B1095" s="251" t="s">
        <v>358</v>
      </c>
    </row>
    <row r="1096" spans="1:2" ht="12.75">
      <c r="A1096" s="250" t="s">
        <v>2931</v>
      </c>
      <c r="B1096" s="251" t="s">
        <v>808</v>
      </c>
    </row>
    <row r="1097" spans="1:2" ht="12.75">
      <c r="A1097" s="250" t="s">
        <v>2588</v>
      </c>
      <c r="B1097" s="251" t="s">
        <v>355</v>
      </c>
    </row>
    <row r="1098" spans="1:2" ht="12.75">
      <c r="A1098" s="250" t="s">
        <v>2253</v>
      </c>
      <c r="B1098" s="251" t="s">
        <v>113</v>
      </c>
    </row>
    <row r="1099" spans="1:2" ht="12.75">
      <c r="A1099" s="250" t="s">
        <v>2586</v>
      </c>
      <c r="B1099" s="251" t="s">
        <v>114</v>
      </c>
    </row>
    <row r="1100" spans="1:2" ht="12.75">
      <c r="A1100" s="250" t="s">
        <v>2932</v>
      </c>
      <c r="B1100" s="251" t="s">
        <v>808</v>
      </c>
    </row>
    <row r="1101" spans="1:2" ht="12.75">
      <c r="A1101" s="250" t="s">
        <v>2933</v>
      </c>
      <c r="B1101" s="251" t="s">
        <v>808</v>
      </c>
    </row>
    <row r="1102" spans="1:2" ht="12.75">
      <c r="A1102" s="250" t="s">
        <v>2607</v>
      </c>
      <c r="B1102" s="251" t="s">
        <v>358</v>
      </c>
    </row>
    <row r="1103" spans="1:2" ht="12.75">
      <c r="A1103" s="250" t="s">
        <v>3049</v>
      </c>
      <c r="B1103" s="251" t="s">
        <v>1748</v>
      </c>
    </row>
    <row r="1104" spans="1:2" ht="12.75">
      <c r="A1104" s="250" t="s">
        <v>3050</v>
      </c>
      <c r="B1104" s="251" t="s">
        <v>1749</v>
      </c>
    </row>
    <row r="1105" spans="1:2" ht="12.75">
      <c r="A1105" s="250" t="s">
        <v>2254</v>
      </c>
      <c r="B1105" s="251" t="s">
        <v>50</v>
      </c>
    </row>
    <row r="1106" spans="1:2" ht="12.75">
      <c r="A1106" s="250" t="s">
        <v>2879</v>
      </c>
      <c r="B1106" s="251" t="s">
        <v>229</v>
      </c>
    </row>
    <row r="1107" spans="1:2" ht="12.75">
      <c r="A1107" s="250" t="s">
        <v>2875</v>
      </c>
      <c r="B1107" s="251" t="s">
        <v>229</v>
      </c>
    </row>
    <row r="1108" spans="1:2" ht="12.75">
      <c r="A1108" s="250" t="s">
        <v>2695</v>
      </c>
      <c r="B1108" s="251" t="s">
        <v>362</v>
      </c>
    </row>
    <row r="1109" spans="1:2" ht="12.75">
      <c r="A1109" s="250" t="s">
        <v>2570</v>
      </c>
      <c r="B1109" s="251" t="s">
        <v>93</v>
      </c>
    </row>
    <row r="1110" spans="1:2" ht="12.75">
      <c r="A1110" s="250" t="s">
        <v>2880</v>
      </c>
      <c r="B1110" s="251" t="s">
        <v>229</v>
      </c>
    </row>
    <row r="1111" spans="1:2" ht="12.75">
      <c r="A1111" s="250" t="s">
        <v>2682</v>
      </c>
      <c r="B1111" s="251" t="s">
        <v>233</v>
      </c>
    </row>
    <row r="1112" spans="1:2" ht="12.75">
      <c r="A1112" s="250" t="s">
        <v>2934</v>
      </c>
      <c r="B1112" s="251" t="s">
        <v>808</v>
      </c>
    </row>
    <row r="1113" spans="1:2" ht="12.75">
      <c r="A1113" s="250" t="s">
        <v>2935</v>
      </c>
      <c r="B1113" s="251" t="s">
        <v>808</v>
      </c>
    </row>
    <row r="1114" spans="1:2" ht="12.75">
      <c r="A1114" s="250" t="s">
        <v>2936</v>
      </c>
      <c r="B1114" s="251" t="s">
        <v>808</v>
      </c>
    </row>
    <row r="1115" spans="1:2" ht="12.75">
      <c r="A1115" s="250" t="s">
        <v>2582</v>
      </c>
      <c r="B1115" s="251" t="s">
        <v>1242</v>
      </c>
    </row>
    <row r="1116" spans="1:2" ht="12.75">
      <c r="A1116" s="250" t="s">
        <v>2255</v>
      </c>
      <c r="B1116" s="251" t="s">
        <v>1055</v>
      </c>
    </row>
    <row r="1117" spans="1:2" ht="12.75">
      <c r="A1117" s="250" t="s">
        <v>2256</v>
      </c>
      <c r="B1117" s="251" t="s">
        <v>642</v>
      </c>
    </row>
    <row r="1118" spans="1:2" ht="12.75">
      <c r="A1118" s="250" t="s">
        <v>2737</v>
      </c>
      <c r="B1118" s="251" t="s">
        <v>220</v>
      </c>
    </row>
    <row r="1119" spans="1:2" ht="12.75">
      <c r="A1119" s="250" t="s">
        <v>2627</v>
      </c>
      <c r="B1119" s="251" t="s">
        <v>360</v>
      </c>
    </row>
    <row r="1120" spans="1:2" ht="12.75">
      <c r="A1120" s="250" t="s">
        <v>2257</v>
      </c>
      <c r="B1120" s="251" t="s">
        <v>1262</v>
      </c>
    </row>
    <row r="1121" spans="1:2" ht="12.75">
      <c r="A1121" s="250" t="s">
        <v>2258</v>
      </c>
      <c r="B1121" s="251" t="s">
        <v>1037</v>
      </c>
    </row>
    <row r="1122" spans="1:2" ht="12.75">
      <c r="A1122" s="250" t="s">
        <v>3345</v>
      </c>
      <c r="B1122" s="251" t="s">
        <v>878</v>
      </c>
    </row>
    <row r="1123" spans="1:2" ht="12.75">
      <c r="A1123" s="250" t="s">
        <v>2259</v>
      </c>
      <c r="B1123" s="251" t="s">
        <v>643</v>
      </c>
    </row>
    <row r="1124" spans="1:2" ht="12.75">
      <c r="A1124" s="250" t="s">
        <v>3359</v>
      </c>
      <c r="B1124" s="251" t="s">
        <v>3360</v>
      </c>
    </row>
    <row r="1125" spans="1:2" ht="12.75">
      <c r="A1125" s="250" t="s">
        <v>2260</v>
      </c>
      <c r="B1125" s="251" t="s">
        <v>644</v>
      </c>
    </row>
    <row r="1126" spans="1:2" ht="12.75">
      <c r="A1126" s="250" t="s">
        <v>2261</v>
      </c>
      <c r="B1126" s="251" t="s">
        <v>879</v>
      </c>
    </row>
    <row r="1127" spans="1:2" ht="12.75">
      <c r="A1127" s="250" t="s">
        <v>2262</v>
      </c>
      <c r="B1127" s="251" t="s">
        <v>1712</v>
      </c>
    </row>
    <row r="1128" spans="1:2" ht="12.75">
      <c r="A1128" s="250" t="s">
        <v>2937</v>
      </c>
      <c r="B1128" s="251" t="s">
        <v>808</v>
      </c>
    </row>
    <row r="1129" spans="1:2" ht="12.75">
      <c r="A1129" s="250" t="s">
        <v>2726</v>
      </c>
      <c r="B1129" s="251" t="s">
        <v>10</v>
      </c>
    </row>
    <row r="1130" spans="1:2" ht="12.75">
      <c r="A1130" s="250" t="s">
        <v>2263</v>
      </c>
      <c r="B1130" s="251" t="s">
        <v>645</v>
      </c>
    </row>
    <row r="1131" spans="1:2" ht="12.75">
      <c r="A1131" s="250" t="s">
        <v>2264</v>
      </c>
      <c r="B1131" s="251" t="s">
        <v>1077</v>
      </c>
    </row>
    <row r="1132" spans="1:2" ht="12.75">
      <c r="A1132" s="250" t="s">
        <v>2265</v>
      </c>
      <c r="B1132" s="251" t="s">
        <v>1078</v>
      </c>
    </row>
    <row r="1133" spans="1:2" ht="12.75">
      <c r="A1133" s="250" t="s">
        <v>2266</v>
      </c>
      <c r="B1133" s="251" t="s">
        <v>646</v>
      </c>
    </row>
    <row r="1134" spans="1:2" ht="12.75">
      <c r="A1134" s="250" t="s">
        <v>2267</v>
      </c>
      <c r="B1134" s="251" t="s">
        <v>977</v>
      </c>
    </row>
    <row r="1135" spans="1:2" ht="12.75">
      <c r="A1135" s="250" t="s">
        <v>2268</v>
      </c>
      <c r="B1135" s="251" t="s">
        <v>880</v>
      </c>
    </row>
    <row r="1136" spans="1:2" ht="12.75">
      <c r="A1136" s="250" t="s">
        <v>2269</v>
      </c>
      <c r="B1136" s="251" t="s">
        <v>343</v>
      </c>
    </row>
    <row r="1137" spans="1:2" ht="12.75">
      <c r="A1137" s="250" t="s">
        <v>2270</v>
      </c>
      <c r="B1137" s="251" t="s">
        <v>1038</v>
      </c>
    </row>
    <row r="1138" spans="1:2" ht="12.75">
      <c r="A1138" s="250" t="s">
        <v>2271</v>
      </c>
      <c r="B1138" s="251" t="s">
        <v>1713</v>
      </c>
    </row>
    <row r="1139" spans="1:2" ht="12.75">
      <c r="A1139" s="250" t="s">
        <v>2272</v>
      </c>
      <c r="B1139" s="251" t="s">
        <v>647</v>
      </c>
    </row>
    <row r="1140" spans="1:2" ht="12.75">
      <c r="A1140" s="250" t="s">
        <v>1451</v>
      </c>
      <c r="B1140" s="251" t="s">
        <v>1751</v>
      </c>
    </row>
    <row r="1141" spans="1:2" ht="12.75">
      <c r="A1141" s="250" t="s">
        <v>2273</v>
      </c>
      <c r="B1141" s="251" t="s">
        <v>648</v>
      </c>
    </row>
    <row r="1142" spans="1:2" ht="12.75">
      <c r="A1142" s="250" t="s">
        <v>2274</v>
      </c>
      <c r="B1142" s="251" t="s">
        <v>978</v>
      </c>
    </row>
    <row r="1143" spans="1:2" ht="12.75">
      <c r="A1143" s="250" t="s">
        <v>2881</v>
      </c>
      <c r="B1143" s="251" t="s">
        <v>229</v>
      </c>
    </row>
    <row r="1144" spans="1:2" ht="12.75">
      <c r="A1144" s="250" t="s">
        <v>2882</v>
      </c>
      <c r="B1144" s="251" t="s">
        <v>229</v>
      </c>
    </row>
    <row r="1145" spans="1:2" ht="12.75">
      <c r="A1145" s="250" t="s">
        <v>2883</v>
      </c>
      <c r="B1145" s="251" t="s">
        <v>229</v>
      </c>
    </row>
    <row r="1146" spans="1:2" ht="12.75">
      <c r="A1146" s="250" t="s">
        <v>2275</v>
      </c>
      <c r="B1146" s="251" t="s">
        <v>210</v>
      </c>
    </row>
    <row r="1147" spans="1:2" ht="12.75">
      <c r="A1147" s="250" t="s">
        <v>2974</v>
      </c>
      <c r="B1147" s="251" t="s">
        <v>75</v>
      </c>
    </row>
    <row r="1148" spans="1:2" ht="12.75">
      <c r="A1148" s="250" t="s">
        <v>3031</v>
      </c>
      <c r="B1148" s="251" t="s">
        <v>53</v>
      </c>
    </row>
    <row r="1149" spans="1:2" ht="12.75">
      <c r="A1149" s="250" t="s">
        <v>2276</v>
      </c>
      <c r="B1149" s="251" t="s">
        <v>1482</v>
      </c>
    </row>
    <row r="1150" spans="1:2" ht="12.75">
      <c r="A1150" s="250" t="s">
        <v>2277</v>
      </c>
      <c r="B1150" s="251" t="s">
        <v>649</v>
      </c>
    </row>
    <row r="1151" spans="1:2" ht="12.75">
      <c r="A1151" s="250" t="s">
        <v>2278</v>
      </c>
      <c r="B1151" s="251" t="s">
        <v>881</v>
      </c>
    </row>
    <row r="1152" spans="1:2" ht="12.75">
      <c r="A1152" s="250" t="s">
        <v>2279</v>
      </c>
      <c r="B1152" s="251" t="s">
        <v>650</v>
      </c>
    </row>
    <row r="1153" spans="1:2" ht="12.75">
      <c r="A1153" s="250" t="s">
        <v>2280</v>
      </c>
      <c r="B1153" s="251" t="s">
        <v>979</v>
      </c>
    </row>
    <row r="1154" spans="1:2" ht="12.75">
      <c r="A1154" s="250" t="s">
        <v>2281</v>
      </c>
      <c r="B1154" s="251" t="s">
        <v>1479</v>
      </c>
    </row>
    <row r="1155" spans="1:2" ht="12.75">
      <c r="A1155" s="250" t="s">
        <v>2282</v>
      </c>
      <c r="B1155" s="251" t="s">
        <v>1079</v>
      </c>
    </row>
    <row r="1156" spans="1:2" ht="12.75">
      <c r="A1156" s="250" t="s">
        <v>2283</v>
      </c>
      <c r="B1156" s="251" t="s">
        <v>1495</v>
      </c>
    </row>
    <row r="1157" spans="1:2" ht="12.75">
      <c r="A1157" s="250" t="s">
        <v>2284</v>
      </c>
      <c r="B1157" s="251" t="s">
        <v>651</v>
      </c>
    </row>
    <row r="1158" spans="1:2" ht="12.75">
      <c r="A1158" s="250" t="s">
        <v>3399</v>
      </c>
      <c r="B1158" s="251" t="s">
        <v>980</v>
      </c>
    </row>
    <row r="1159" spans="1:2" ht="12.75">
      <c r="A1159" s="250" t="s">
        <v>2938</v>
      </c>
      <c r="B1159" s="251" t="s">
        <v>808</v>
      </c>
    </row>
    <row r="1160" spans="1:2" ht="12.75">
      <c r="A1160" s="250" t="s">
        <v>2939</v>
      </c>
      <c r="B1160" s="251" t="s">
        <v>808</v>
      </c>
    </row>
    <row r="1161" spans="1:2" ht="12.75">
      <c r="A1161" s="250" t="s">
        <v>2972</v>
      </c>
      <c r="B1161" s="251" t="s">
        <v>74</v>
      </c>
    </row>
    <row r="1162" spans="1:2" ht="12.75">
      <c r="A1162" s="250" t="s">
        <v>2940</v>
      </c>
      <c r="B1162" s="251" t="s">
        <v>808</v>
      </c>
    </row>
    <row r="1163" spans="1:2" ht="12.75">
      <c r="A1163" s="250" t="s">
        <v>2744</v>
      </c>
      <c r="B1163" s="251" t="s">
        <v>1459</v>
      </c>
    </row>
    <row r="1164" spans="1:2" ht="12.75">
      <c r="A1164" s="250" t="s">
        <v>3052</v>
      </c>
      <c r="B1164" s="251" t="s">
        <v>1239</v>
      </c>
    </row>
    <row r="1165" spans="1:2" ht="12.75">
      <c r="A1165" s="250" t="s">
        <v>2285</v>
      </c>
      <c r="B1165" s="251" t="s">
        <v>1478</v>
      </c>
    </row>
    <row r="1166" spans="1:2" ht="12.75">
      <c r="A1166" s="250" t="s">
        <v>2286</v>
      </c>
      <c r="B1166" s="251" t="s">
        <v>200</v>
      </c>
    </row>
    <row r="1167" spans="1:2" ht="12.75">
      <c r="A1167" s="250" t="s">
        <v>2287</v>
      </c>
      <c r="B1167" s="251" t="s">
        <v>328</v>
      </c>
    </row>
    <row r="1168" spans="1:2" ht="12.75">
      <c r="A1168" s="250" t="s">
        <v>2288</v>
      </c>
      <c r="B1168" s="251" t="s">
        <v>150</v>
      </c>
    </row>
    <row r="1169" spans="1:2" ht="12.75">
      <c r="A1169" s="250" t="s">
        <v>2289</v>
      </c>
      <c r="B1169" s="251" t="s">
        <v>652</v>
      </c>
    </row>
    <row r="1170" spans="1:2" ht="12.75">
      <c r="A1170" s="250" t="s">
        <v>3088</v>
      </c>
      <c r="B1170" s="251" t="s">
        <v>3089</v>
      </c>
    </row>
    <row r="1171" spans="1:2" ht="12.75">
      <c r="A1171" s="250" t="s">
        <v>2290</v>
      </c>
      <c r="B1171" s="251" t="s">
        <v>340</v>
      </c>
    </row>
    <row r="1172" spans="1:2" ht="12.75">
      <c r="A1172" s="250" t="s">
        <v>3349</v>
      </c>
      <c r="B1172" s="251" t="s">
        <v>882</v>
      </c>
    </row>
    <row r="1173" spans="1:2" ht="12.75">
      <c r="A1173" s="250" t="s">
        <v>1452</v>
      </c>
      <c r="B1173" s="251" t="s">
        <v>1752</v>
      </c>
    </row>
    <row r="1174" spans="1:2" ht="12.75">
      <c r="A1174" s="250" t="s">
        <v>2716</v>
      </c>
      <c r="B1174" s="251" t="s">
        <v>226</v>
      </c>
    </row>
    <row r="1175" spans="1:2" ht="12.75">
      <c r="A1175" s="250" t="s">
        <v>2863</v>
      </c>
      <c r="B1175" s="251" t="s">
        <v>2864</v>
      </c>
    </row>
    <row r="1176" spans="1:2" ht="12.75">
      <c r="A1176" s="250" t="s">
        <v>2291</v>
      </c>
      <c r="B1176" s="251" t="s">
        <v>653</v>
      </c>
    </row>
    <row r="1177" spans="1:2" ht="12.75">
      <c r="A1177" s="250" t="s">
        <v>2292</v>
      </c>
      <c r="B1177" s="251" t="s">
        <v>654</v>
      </c>
    </row>
    <row r="1178" spans="1:2" ht="12.75">
      <c r="A1178" s="250" t="s">
        <v>2293</v>
      </c>
      <c r="B1178" s="251" t="s">
        <v>655</v>
      </c>
    </row>
    <row r="1179" spans="1:2" ht="12.75">
      <c r="A1179" s="250" t="s">
        <v>2294</v>
      </c>
      <c r="B1179" s="251" t="s">
        <v>656</v>
      </c>
    </row>
    <row r="1180" spans="1:2" ht="12.75">
      <c r="A1180" s="250" t="s">
        <v>2295</v>
      </c>
      <c r="B1180" s="251" t="s">
        <v>136</v>
      </c>
    </row>
    <row r="1181" spans="1:2" ht="12.75">
      <c r="A1181" s="250" t="s">
        <v>2975</v>
      </c>
      <c r="B1181" s="251" t="s">
        <v>208</v>
      </c>
    </row>
    <row r="1182" spans="1:2" ht="12.75">
      <c r="A1182" s="250" t="s">
        <v>2296</v>
      </c>
      <c r="B1182" s="251" t="s">
        <v>657</v>
      </c>
    </row>
    <row r="1183" spans="1:2" ht="12.75">
      <c r="A1183" s="250" t="s">
        <v>3053</v>
      </c>
      <c r="B1183" s="251" t="s">
        <v>30</v>
      </c>
    </row>
    <row r="1184" spans="1:2" ht="12.75">
      <c r="A1184" s="250" t="s">
        <v>2297</v>
      </c>
      <c r="B1184" s="251" t="s">
        <v>1039</v>
      </c>
    </row>
    <row r="1185" spans="1:2" ht="12.75">
      <c r="A1185" s="250" t="s">
        <v>2298</v>
      </c>
      <c r="B1185" s="251" t="s">
        <v>54</v>
      </c>
    </row>
    <row r="1186" spans="1:2" ht="12.75">
      <c r="A1186" s="250" t="s">
        <v>2299</v>
      </c>
      <c r="B1186" s="251" t="s">
        <v>1481</v>
      </c>
    </row>
    <row r="1187" spans="1:2" ht="12.75">
      <c r="A1187" s="250" t="s">
        <v>2941</v>
      </c>
      <c r="B1187" s="251" t="s">
        <v>808</v>
      </c>
    </row>
    <row r="1188" spans="1:2" ht="12.75">
      <c r="A1188" s="250" t="s">
        <v>3069</v>
      </c>
      <c r="B1188" s="251" t="s">
        <v>3070</v>
      </c>
    </row>
    <row r="1189" spans="1:2" ht="12.75">
      <c r="A1189" s="250" t="s">
        <v>2900</v>
      </c>
      <c r="B1189" s="251" t="s">
        <v>236</v>
      </c>
    </row>
    <row r="1190" spans="1:2" ht="12.75">
      <c r="A1190" s="250" t="s">
        <v>2756</v>
      </c>
      <c r="B1190" s="251" t="s">
        <v>13</v>
      </c>
    </row>
    <row r="1191" spans="1:2" ht="12.75">
      <c r="A1191" s="250" t="s">
        <v>2662</v>
      </c>
      <c r="B1191" s="251" t="s">
        <v>151</v>
      </c>
    </row>
    <row r="1192" spans="1:2" ht="12.75">
      <c r="A1192" s="250" t="s">
        <v>2300</v>
      </c>
      <c r="B1192" s="251" t="s">
        <v>1080</v>
      </c>
    </row>
    <row r="1193" spans="1:2" ht="12.75">
      <c r="A1193" s="250" t="s">
        <v>2301</v>
      </c>
      <c r="B1193" s="251" t="s">
        <v>658</v>
      </c>
    </row>
    <row r="1194" spans="1:2" ht="12.75">
      <c r="A1194" s="250" t="s">
        <v>2302</v>
      </c>
      <c r="B1194" s="251" t="s">
        <v>659</v>
      </c>
    </row>
    <row r="1195" spans="1:2" ht="12.75">
      <c r="A1195" s="250" t="s">
        <v>2303</v>
      </c>
      <c r="B1195" s="251" t="s">
        <v>660</v>
      </c>
    </row>
    <row r="1196" spans="1:2" ht="12.75">
      <c r="A1196" s="250" t="s">
        <v>2304</v>
      </c>
      <c r="B1196" s="251" t="s">
        <v>661</v>
      </c>
    </row>
    <row r="1197" spans="1:2" ht="12.75">
      <c r="A1197" s="250" t="s">
        <v>2305</v>
      </c>
      <c r="B1197" s="251" t="s">
        <v>662</v>
      </c>
    </row>
    <row r="1198" spans="1:2" ht="12.75">
      <c r="A1198" s="250" t="s">
        <v>2306</v>
      </c>
      <c r="B1198" s="251" t="s">
        <v>663</v>
      </c>
    </row>
    <row r="1199" spans="1:2" ht="12.75">
      <c r="A1199" s="250" t="s">
        <v>2307</v>
      </c>
      <c r="B1199" s="251" t="s">
        <v>664</v>
      </c>
    </row>
    <row r="1200" spans="1:2" ht="12.75">
      <c r="A1200" s="250" t="s">
        <v>2308</v>
      </c>
      <c r="B1200" s="251" t="s">
        <v>665</v>
      </c>
    </row>
    <row r="1201" spans="1:2" ht="12.75">
      <c r="A1201" s="250" t="s">
        <v>3374</v>
      </c>
      <c r="B1201" s="251" t="s">
        <v>1724</v>
      </c>
    </row>
    <row r="1202" spans="1:2" ht="12.75">
      <c r="A1202" s="250" t="s">
        <v>2309</v>
      </c>
      <c r="B1202" s="251" t="s">
        <v>239</v>
      </c>
    </row>
    <row r="1203" spans="1:2" ht="12.75">
      <c r="A1203" s="250" t="s">
        <v>2683</v>
      </c>
      <c r="B1203" s="251" t="s">
        <v>1226</v>
      </c>
    </row>
    <row r="1204" spans="1:2" ht="12.75">
      <c r="A1204" s="250" t="s">
        <v>2310</v>
      </c>
      <c r="B1204" s="251" t="s">
        <v>883</v>
      </c>
    </row>
    <row r="1205" spans="1:2" ht="12.75">
      <c r="A1205" s="250" t="s">
        <v>2311</v>
      </c>
      <c r="B1205" s="251" t="s">
        <v>884</v>
      </c>
    </row>
    <row r="1206" spans="1:2" ht="12.75">
      <c r="A1206" s="250" t="s">
        <v>3068</v>
      </c>
      <c r="B1206" s="251" t="s">
        <v>84</v>
      </c>
    </row>
    <row r="1207" spans="1:2" ht="12.75">
      <c r="A1207" s="250" t="s">
        <v>2717</v>
      </c>
      <c r="B1207" s="251" t="s">
        <v>226</v>
      </c>
    </row>
    <row r="1208" spans="1:2" ht="12.75">
      <c r="A1208" s="250" t="s">
        <v>2312</v>
      </c>
      <c r="B1208" s="251" t="s">
        <v>885</v>
      </c>
    </row>
    <row r="1209" spans="1:2" ht="12.75">
      <c r="A1209" s="250" t="s">
        <v>2313</v>
      </c>
      <c r="B1209" s="251" t="s">
        <v>981</v>
      </c>
    </row>
    <row r="1210" spans="1:2" ht="12.75">
      <c r="A1210" s="250" t="s">
        <v>2314</v>
      </c>
      <c r="B1210" s="251" t="s">
        <v>1715</v>
      </c>
    </row>
    <row r="1211" spans="1:2" ht="12.75">
      <c r="A1211" s="250" t="s">
        <v>2315</v>
      </c>
      <c r="B1211" s="251" t="s">
        <v>1709</v>
      </c>
    </row>
    <row r="1212" spans="1:2" ht="12.75">
      <c r="A1212" s="250" t="s">
        <v>2316</v>
      </c>
      <c r="B1212" s="251" t="s">
        <v>237</v>
      </c>
    </row>
    <row r="1213" spans="1:2" ht="12.75">
      <c r="A1213" s="250" t="s">
        <v>2317</v>
      </c>
      <c r="B1213" s="251" t="s">
        <v>1480</v>
      </c>
    </row>
    <row r="1214" spans="1:2" ht="12.75">
      <c r="A1214" s="250" t="s">
        <v>2318</v>
      </c>
      <c r="B1214" s="251" t="s">
        <v>982</v>
      </c>
    </row>
    <row r="1215" spans="1:2" ht="12.75">
      <c r="A1215" s="250" t="s">
        <v>2319</v>
      </c>
      <c r="B1215" s="251" t="s">
        <v>1249</v>
      </c>
    </row>
    <row r="1216" spans="1:2" ht="12.75">
      <c r="A1216" s="250" t="s">
        <v>2320</v>
      </c>
      <c r="B1216" s="251" t="s">
        <v>130</v>
      </c>
    </row>
    <row r="1217" spans="1:2" ht="12.75">
      <c r="A1217" s="250" t="s">
        <v>2869</v>
      </c>
      <c r="B1217" s="251" t="s">
        <v>104</v>
      </c>
    </row>
    <row r="1218" spans="1:2" ht="12.75">
      <c r="A1218" s="250" t="s">
        <v>2321</v>
      </c>
      <c r="B1218" s="251" t="s">
        <v>983</v>
      </c>
    </row>
    <row r="1219" spans="1:2" ht="12.75">
      <c r="A1219" s="250" t="s">
        <v>3317</v>
      </c>
      <c r="B1219" s="251" t="s">
        <v>886</v>
      </c>
    </row>
    <row r="1220" spans="1:2" ht="12.75">
      <c r="A1220" s="250" t="s">
        <v>1437</v>
      </c>
      <c r="B1220" s="251" t="s">
        <v>1733</v>
      </c>
    </row>
    <row r="1221" spans="1:2" ht="12.75">
      <c r="A1221" s="250" t="s">
        <v>3397</v>
      </c>
      <c r="B1221" s="251" t="s">
        <v>984</v>
      </c>
    </row>
    <row r="1222" spans="1:2" ht="12.75">
      <c r="A1222" s="250" t="s">
        <v>2322</v>
      </c>
      <c r="B1222" s="251" t="s">
        <v>666</v>
      </c>
    </row>
    <row r="1223" spans="1:2" ht="12.75">
      <c r="A1223" s="250" t="s">
        <v>2323</v>
      </c>
      <c r="B1223" s="251" t="s">
        <v>667</v>
      </c>
    </row>
    <row r="1224" spans="1:2" ht="12.75">
      <c r="A1224" s="250" t="s">
        <v>2324</v>
      </c>
      <c r="B1224" s="251" t="s">
        <v>224</v>
      </c>
    </row>
    <row r="1225" spans="1:2" ht="12.75">
      <c r="A1225" s="250" t="s">
        <v>2325</v>
      </c>
      <c r="B1225" s="251" t="s">
        <v>668</v>
      </c>
    </row>
    <row r="1226" spans="1:2" ht="12.75">
      <c r="A1226" s="250" t="s">
        <v>2326</v>
      </c>
      <c r="B1226" s="251" t="s">
        <v>669</v>
      </c>
    </row>
    <row r="1227" spans="1:2" ht="12.75">
      <c r="A1227" s="250" t="s">
        <v>2327</v>
      </c>
      <c r="B1227" s="251" t="s">
        <v>670</v>
      </c>
    </row>
    <row r="1228" spans="1:2" ht="12.75">
      <c r="A1228" s="250" t="s">
        <v>2328</v>
      </c>
      <c r="B1228" s="251" t="s">
        <v>671</v>
      </c>
    </row>
    <row r="1229" spans="1:2" ht="12.75">
      <c r="A1229" s="250" t="s">
        <v>2690</v>
      </c>
      <c r="B1229" s="251" t="s">
        <v>1227</v>
      </c>
    </row>
    <row r="1230" spans="1:2" ht="12.75">
      <c r="A1230" s="250" t="s">
        <v>2329</v>
      </c>
      <c r="B1230" s="251" t="s">
        <v>672</v>
      </c>
    </row>
    <row r="1231" spans="1:2" ht="12.75">
      <c r="A1231" s="250" t="s">
        <v>2330</v>
      </c>
      <c r="B1231" s="251" t="s">
        <v>887</v>
      </c>
    </row>
    <row r="1232" spans="1:2" ht="12.75">
      <c r="A1232" s="250" t="s">
        <v>2331</v>
      </c>
      <c r="B1232" s="251" t="s">
        <v>888</v>
      </c>
    </row>
    <row r="1233" spans="1:2" ht="12.75">
      <c r="A1233" s="250" t="s">
        <v>2332</v>
      </c>
      <c r="B1233" s="251" t="s">
        <v>985</v>
      </c>
    </row>
    <row r="1234" spans="1:2" ht="12.75">
      <c r="A1234" s="250" t="s">
        <v>2333</v>
      </c>
      <c r="B1234" s="251" t="s">
        <v>673</v>
      </c>
    </row>
    <row r="1235" spans="1:2" ht="12.75">
      <c r="A1235" s="250" t="s">
        <v>2334</v>
      </c>
      <c r="B1235" s="251" t="s">
        <v>674</v>
      </c>
    </row>
    <row r="1236" spans="1:2" ht="12.75">
      <c r="A1236" s="250" t="s">
        <v>2696</v>
      </c>
      <c r="B1236" s="251" t="s">
        <v>362</v>
      </c>
    </row>
    <row r="1237" spans="1:2" ht="12.75">
      <c r="A1237" s="250" t="s">
        <v>2697</v>
      </c>
      <c r="B1237" s="251" t="s">
        <v>362</v>
      </c>
    </row>
    <row r="1238" spans="1:2" ht="12.75">
      <c r="A1238" s="250" t="s">
        <v>2901</v>
      </c>
      <c r="B1238" s="251" t="s">
        <v>236</v>
      </c>
    </row>
    <row r="1239" spans="1:2" ht="12.75">
      <c r="A1239" s="250" t="s">
        <v>2710</v>
      </c>
      <c r="B1239" s="251" t="s">
        <v>224</v>
      </c>
    </row>
    <row r="1240" spans="1:2" ht="12.75">
      <c r="A1240" s="250" t="s">
        <v>2335</v>
      </c>
      <c r="B1240" s="251" t="s">
        <v>43</v>
      </c>
    </row>
    <row r="1241" spans="1:2" ht="12.75">
      <c r="A1241" s="250" t="s">
        <v>2336</v>
      </c>
      <c r="B1241" s="251" t="s">
        <v>1220</v>
      </c>
    </row>
    <row r="1242" spans="1:2" ht="12.75">
      <c r="A1242" s="250" t="s">
        <v>3054</v>
      </c>
      <c r="B1242" s="251" t="s">
        <v>1013</v>
      </c>
    </row>
    <row r="1243" spans="1:2" ht="12.75">
      <c r="A1243" s="250" t="s">
        <v>2337</v>
      </c>
      <c r="B1243" s="251" t="s">
        <v>1040</v>
      </c>
    </row>
    <row r="1244" spans="1:2" ht="12.75">
      <c r="A1244" s="250" t="s">
        <v>3055</v>
      </c>
      <c r="B1244" s="251" t="s">
        <v>77</v>
      </c>
    </row>
    <row r="1245" spans="1:2" ht="12.75">
      <c r="A1245" s="250" t="s">
        <v>2338</v>
      </c>
      <c r="B1245" s="251" t="s">
        <v>85</v>
      </c>
    </row>
    <row r="1246" spans="1:2" ht="12.75">
      <c r="A1246" s="250" t="s">
        <v>2339</v>
      </c>
      <c r="B1246" s="251" t="s">
        <v>199</v>
      </c>
    </row>
    <row r="1247" spans="1:2" ht="12.75">
      <c r="A1247" s="250" t="s">
        <v>2340</v>
      </c>
      <c r="B1247" s="251" t="s">
        <v>86</v>
      </c>
    </row>
    <row r="1248" spans="1:2" ht="12.75">
      <c r="A1248" s="250" t="s">
        <v>2341</v>
      </c>
      <c r="B1248" s="251" t="s">
        <v>78</v>
      </c>
    </row>
    <row r="1249" spans="1:2" ht="12.75">
      <c r="A1249" s="250" t="s">
        <v>3072</v>
      </c>
      <c r="B1249" s="251" t="s">
        <v>3073</v>
      </c>
    </row>
    <row r="1250" spans="1:2" ht="12.75">
      <c r="A1250" s="250" t="s">
        <v>3071</v>
      </c>
      <c r="B1250" s="251" t="s">
        <v>91</v>
      </c>
    </row>
    <row r="1251" spans="1:2" ht="12.75">
      <c r="A1251" s="250" t="s">
        <v>2342</v>
      </c>
      <c r="B1251" s="251" t="s">
        <v>76</v>
      </c>
    </row>
    <row r="1252" spans="1:2" ht="12.75">
      <c r="A1252" s="250" t="s">
        <v>2343</v>
      </c>
      <c r="B1252" s="251" t="s">
        <v>80</v>
      </c>
    </row>
    <row r="1253" spans="1:2" ht="12.75">
      <c r="A1253" s="250" t="s">
        <v>2344</v>
      </c>
      <c r="B1253" s="251" t="s">
        <v>87</v>
      </c>
    </row>
    <row r="1254" spans="1:2" ht="12.75">
      <c r="A1254" s="250" t="s">
        <v>2345</v>
      </c>
      <c r="B1254" s="251" t="s">
        <v>92</v>
      </c>
    </row>
    <row r="1255" spans="1:2" ht="12.75">
      <c r="A1255" s="250" t="s">
        <v>2346</v>
      </c>
      <c r="B1255" s="251" t="s">
        <v>89</v>
      </c>
    </row>
    <row r="1256" spans="1:2" ht="12.75">
      <c r="A1256" s="250" t="s">
        <v>3077</v>
      </c>
      <c r="B1256" s="251" t="s">
        <v>47</v>
      </c>
    </row>
    <row r="1257" spans="1:2" ht="12.75">
      <c r="A1257" s="250" t="s">
        <v>2347</v>
      </c>
      <c r="B1257" s="251" t="s">
        <v>120</v>
      </c>
    </row>
    <row r="1258" spans="1:2" ht="12.75">
      <c r="A1258" s="250" t="s">
        <v>2348</v>
      </c>
      <c r="B1258" s="251" t="s">
        <v>134</v>
      </c>
    </row>
    <row r="1259" spans="1:2" ht="12.75">
      <c r="A1259" s="250" t="s">
        <v>2349</v>
      </c>
      <c r="B1259" s="251" t="s">
        <v>227</v>
      </c>
    </row>
    <row r="1260" spans="1:2" ht="12.75">
      <c r="A1260" s="250" t="s">
        <v>2350</v>
      </c>
      <c r="B1260" s="251" t="s">
        <v>56</v>
      </c>
    </row>
    <row r="1261" spans="1:2" ht="12.75">
      <c r="A1261" s="250" t="s">
        <v>2351</v>
      </c>
      <c r="B1261" s="251" t="s">
        <v>231</v>
      </c>
    </row>
    <row r="1262" spans="1:2" ht="12.75">
      <c r="A1262" s="250" t="s">
        <v>2574</v>
      </c>
      <c r="B1262" s="251" t="s">
        <v>93</v>
      </c>
    </row>
    <row r="1263" spans="1:2" ht="12.75">
      <c r="A1263" s="250" t="s">
        <v>2352</v>
      </c>
      <c r="B1263" s="251" t="s">
        <v>675</v>
      </c>
    </row>
    <row r="1264" spans="1:2" ht="12.75">
      <c r="A1264" s="250" t="s">
        <v>2353</v>
      </c>
      <c r="B1264" s="251" t="s">
        <v>676</v>
      </c>
    </row>
    <row r="1265" spans="1:2" ht="12.75">
      <c r="A1265" s="250" t="s">
        <v>2354</v>
      </c>
      <c r="B1265" s="251" t="s">
        <v>677</v>
      </c>
    </row>
    <row r="1266" spans="1:2" ht="12.75">
      <c r="A1266" s="250" t="s">
        <v>2355</v>
      </c>
      <c r="B1266" s="251" t="s">
        <v>1484</v>
      </c>
    </row>
    <row r="1267" spans="1:2" ht="12.75">
      <c r="A1267" s="250" t="s">
        <v>2575</v>
      </c>
      <c r="B1267" s="251" t="s">
        <v>93</v>
      </c>
    </row>
    <row r="1268" spans="1:2" ht="12.75">
      <c r="A1268" s="250" t="s">
        <v>2942</v>
      </c>
      <c r="B1268" s="251" t="s">
        <v>808</v>
      </c>
    </row>
    <row r="1269" spans="1:2" ht="12.75">
      <c r="A1269" s="250" t="s">
        <v>2356</v>
      </c>
      <c r="B1269" s="251" t="s">
        <v>55</v>
      </c>
    </row>
    <row r="1270" spans="1:2" ht="12.75">
      <c r="A1270" s="250" t="s">
        <v>2357</v>
      </c>
      <c r="B1270" s="251" t="s">
        <v>678</v>
      </c>
    </row>
    <row r="1271" spans="1:2" ht="12.75">
      <c r="A1271" s="250" t="s">
        <v>3324</v>
      </c>
      <c r="B1271" s="251" t="s">
        <v>890</v>
      </c>
    </row>
    <row r="1272" spans="1:2" ht="12.75">
      <c r="A1272" s="250" t="s">
        <v>2358</v>
      </c>
      <c r="B1272" s="251" t="s">
        <v>679</v>
      </c>
    </row>
    <row r="1273" spans="1:2" ht="12.75">
      <c r="A1273" s="250" t="s">
        <v>3390</v>
      </c>
      <c r="B1273" s="251" t="s">
        <v>891</v>
      </c>
    </row>
    <row r="1274" spans="1:2" ht="12.75">
      <c r="A1274" s="250" t="s">
        <v>2359</v>
      </c>
      <c r="B1274" s="251" t="s">
        <v>1716</v>
      </c>
    </row>
    <row r="1275" spans="1:2" ht="12.75">
      <c r="A1275" s="250" t="s">
        <v>2360</v>
      </c>
      <c r="B1275" s="251" t="s">
        <v>680</v>
      </c>
    </row>
    <row r="1276" spans="1:2" ht="12.75">
      <c r="A1276" s="250" t="s">
        <v>2361</v>
      </c>
      <c r="B1276" s="251" t="s">
        <v>892</v>
      </c>
    </row>
    <row r="1277" spans="1:2" ht="12.75">
      <c r="A1277" s="250" t="s">
        <v>2362</v>
      </c>
      <c r="B1277" s="251" t="s">
        <v>1041</v>
      </c>
    </row>
    <row r="1278" spans="1:2" ht="12.75">
      <c r="A1278" s="250" t="s">
        <v>2363</v>
      </c>
      <c r="B1278" s="251" t="s">
        <v>1042</v>
      </c>
    </row>
    <row r="1279" spans="1:2" ht="12.75">
      <c r="A1279" s="250" t="s">
        <v>2364</v>
      </c>
      <c r="B1279" s="251" t="s">
        <v>986</v>
      </c>
    </row>
    <row r="1280" spans="1:2" ht="12.75">
      <c r="A1280" s="250" t="s">
        <v>2790</v>
      </c>
      <c r="B1280" s="251" t="s">
        <v>681</v>
      </c>
    </row>
    <row r="1281" spans="1:2" ht="12.75">
      <c r="A1281" s="250" t="s">
        <v>2365</v>
      </c>
      <c r="B1281" s="251" t="s">
        <v>987</v>
      </c>
    </row>
    <row r="1282" spans="1:2" ht="12.75">
      <c r="A1282" s="250" t="s">
        <v>2366</v>
      </c>
      <c r="B1282" s="251" t="s">
        <v>682</v>
      </c>
    </row>
    <row r="1283" spans="1:2" ht="12.75">
      <c r="A1283" s="250" t="s">
        <v>2902</v>
      </c>
      <c r="B1283" s="251" t="s">
        <v>236</v>
      </c>
    </row>
    <row r="1284" spans="1:2" ht="12.75">
      <c r="A1284" s="250" t="s">
        <v>2685</v>
      </c>
      <c r="B1284" s="251" t="s">
        <v>1219</v>
      </c>
    </row>
    <row r="1285" spans="1:2" ht="12.75">
      <c r="A1285" s="250" t="s">
        <v>2367</v>
      </c>
      <c r="B1285" s="251" t="s">
        <v>48</v>
      </c>
    </row>
    <row r="1286" spans="1:2" ht="12.75">
      <c r="A1286" s="250" t="s">
        <v>2608</v>
      </c>
      <c r="B1286" s="251" t="s">
        <v>358</v>
      </c>
    </row>
    <row r="1287" spans="1:2" ht="12.75">
      <c r="A1287" s="250" t="s">
        <v>1453</v>
      </c>
      <c r="B1287" s="251" t="s">
        <v>1753</v>
      </c>
    </row>
    <row r="1288" spans="1:2" ht="12.75">
      <c r="A1288" s="250" t="s">
        <v>2368</v>
      </c>
      <c r="B1288" s="251" t="s">
        <v>683</v>
      </c>
    </row>
    <row r="1289" spans="1:2" ht="12.75">
      <c r="A1289" s="250" t="s">
        <v>2369</v>
      </c>
      <c r="B1289" s="251" t="s">
        <v>1081</v>
      </c>
    </row>
    <row r="1290" spans="1:2" ht="12.75">
      <c r="A1290" s="250" t="s">
        <v>2853</v>
      </c>
      <c r="B1290" s="251" t="s">
        <v>101</v>
      </c>
    </row>
    <row r="1291" spans="1:2" ht="12.75">
      <c r="A1291" s="250" t="s">
        <v>2738</v>
      </c>
      <c r="B1291" s="251" t="s">
        <v>220</v>
      </c>
    </row>
    <row r="1292" spans="1:2" ht="12.75">
      <c r="A1292" s="250" t="s">
        <v>2370</v>
      </c>
      <c r="B1292" s="251" t="s">
        <v>684</v>
      </c>
    </row>
    <row r="1293" spans="1:2" ht="12.75">
      <c r="A1293" s="250" t="s">
        <v>2371</v>
      </c>
      <c r="B1293" s="251" t="s">
        <v>685</v>
      </c>
    </row>
    <row r="1294" spans="1:2" ht="12.75">
      <c r="A1294" s="250" t="s">
        <v>2372</v>
      </c>
      <c r="B1294" s="251" t="s">
        <v>893</v>
      </c>
    </row>
    <row r="1295" spans="1:2" ht="12.75">
      <c r="A1295" s="250" t="s">
        <v>2373</v>
      </c>
      <c r="B1295" s="251" t="s">
        <v>1043</v>
      </c>
    </row>
    <row r="1296" spans="1:2" ht="12.75">
      <c r="A1296" s="250" t="s">
        <v>2374</v>
      </c>
      <c r="B1296" s="251" t="s">
        <v>686</v>
      </c>
    </row>
    <row r="1297" spans="1:2" ht="12.75">
      <c r="A1297" s="250" t="s">
        <v>2375</v>
      </c>
      <c r="B1297" s="251" t="s">
        <v>687</v>
      </c>
    </row>
    <row r="1298" spans="1:2" ht="12.75">
      <c r="A1298" s="250" t="s">
        <v>3385</v>
      </c>
      <c r="B1298" s="251" t="s">
        <v>895</v>
      </c>
    </row>
    <row r="1299" spans="1:2" ht="12.75">
      <c r="A1299" s="250" t="s">
        <v>3383</v>
      </c>
      <c r="B1299" s="251" t="s">
        <v>1254</v>
      </c>
    </row>
    <row r="1300" spans="1:2" ht="12.75">
      <c r="A1300" s="250" t="s">
        <v>2376</v>
      </c>
      <c r="B1300" s="251" t="s">
        <v>688</v>
      </c>
    </row>
    <row r="1301" spans="1:2" ht="12.75">
      <c r="A1301" s="250" t="s">
        <v>2377</v>
      </c>
      <c r="B1301" s="251" t="s">
        <v>894</v>
      </c>
    </row>
    <row r="1302" spans="1:2" ht="12.75">
      <c r="A1302" s="250" t="s">
        <v>2808</v>
      </c>
      <c r="B1302" s="251" t="s">
        <v>689</v>
      </c>
    </row>
    <row r="1303" spans="1:2" ht="12.75">
      <c r="A1303" s="250" t="s">
        <v>3384</v>
      </c>
      <c r="B1303" s="251" t="s">
        <v>1254</v>
      </c>
    </row>
    <row r="1304" spans="1:2" ht="12.75">
      <c r="A1304" s="250" t="s">
        <v>2988</v>
      </c>
      <c r="B1304" s="251" t="s">
        <v>107</v>
      </c>
    </row>
    <row r="1305" spans="1:2" ht="12.75">
      <c r="A1305" s="250" t="s">
        <v>3021</v>
      </c>
      <c r="B1305" s="251" t="s">
        <v>3022</v>
      </c>
    </row>
    <row r="1306" spans="1:2" ht="12.75">
      <c r="A1306" s="250" t="s">
        <v>3370</v>
      </c>
      <c r="B1306" s="251" t="s">
        <v>896</v>
      </c>
    </row>
    <row r="1307" spans="1:2" ht="12.75">
      <c r="A1307" s="250" t="s">
        <v>2378</v>
      </c>
      <c r="B1307" s="251" t="s">
        <v>690</v>
      </c>
    </row>
    <row r="1308" spans="1:2" ht="12.75">
      <c r="A1308" s="250" t="s">
        <v>2379</v>
      </c>
      <c r="B1308" s="251" t="s">
        <v>691</v>
      </c>
    </row>
    <row r="1309" spans="1:2" ht="12.75">
      <c r="A1309" s="250" t="s">
        <v>2380</v>
      </c>
      <c r="B1309" s="251" t="s">
        <v>692</v>
      </c>
    </row>
    <row r="1310" spans="1:2" ht="12.75">
      <c r="A1310" s="250" t="s">
        <v>2381</v>
      </c>
      <c r="B1310" s="251" t="s">
        <v>693</v>
      </c>
    </row>
    <row r="1311" spans="1:2" ht="12.75">
      <c r="A1311" s="250" t="s">
        <v>2382</v>
      </c>
      <c r="B1311" s="251" t="s">
        <v>694</v>
      </c>
    </row>
    <row r="1312" spans="1:2" ht="12.75">
      <c r="A1312" s="250" t="s">
        <v>2383</v>
      </c>
      <c r="B1312" s="251" t="s">
        <v>1044</v>
      </c>
    </row>
    <row r="1313" spans="1:2" ht="12.75">
      <c r="A1313" s="250" t="s">
        <v>2384</v>
      </c>
      <c r="B1313" s="251" t="s">
        <v>897</v>
      </c>
    </row>
    <row r="1314" spans="1:2" ht="12.75">
      <c r="A1314" s="250" t="s">
        <v>2385</v>
      </c>
      <c r="B1314" s="251" t="s">
        <v>695</v>
      </c>
    </row>
    <row r="1315" spans="1:2" ht="12.75">
      <c r="A1315" s="250" t="s">
        <v>2386</v>
      </c>
      <c r="B1315" s="251" t="s">
        <v>696</v>
      </c>
    </row>
    <row r="1316" spans="1:2" ht="12.75">
      <c r="A1316" s="250" t="s">
        <v>2387</v>
      </c>
      <c r="B1316" s="251" t="s">
        <v>697</v>
      </c>
    </row>
    <row r="1317" spans="1:2" ht="12.75">
      <c r="A1317" s="250" t="s">
        <v>2388</v>
      </c>
      <c r="B1317" s="251" t="s">
        <v>698</v>
      </c>
    </row>
    <row r="1318" spans="1:2" ht="12.75">
      <c r="A1318" s="250" t="s">
        <v>2389</v>
      </c>
      <c r="B1318" s="251" t="s">
        <v>699</v>
      </c>
    </row>
    <row r="1319" spans="1:2" ht="12.75">
      <c r="A1319" s="250" t="s">
        <v>3353</v>
      </c>
      <c r="B1319" s="251" t="s">
        <v>898</v>
      </c>
    </row>
    <row r="1320" spans="1:2" ht="12.75">
      <c r="A1320" s="250" t="s">
        <v>2390</v>
      </c>
      <c r="B1320" s="251" t="s">
        <v>700</v>
      </c>
    </row>
    <row r="1321" spans="1:2" ht="12.75">
      <c r="A1321" s="250" t="s">
        <v>3362</v>
      </c>
      <c r="B1321" s="251" t="s">
        <v>899</v>
      </c>
    </row>
    <row r="1322" spans="1:2" ht="12.75">
      <c r="A1322" s="250" t="s">
        <v>2391</v>
      </c>
      <c r="B1322" s="251" t="s">
        <v>701</v>
      </c>
    </row>
    <row r="1323" spans="1:2" ht="12.75">
      <c r="A1323" s="250" t="s">
        <v>2392</v>
      </c>
      <c r="B1323" s="251" t="s">
        <v>900</v>
      </c>
    </row>
    <row r="1324" spans="1:2" ht="12.75">
      <c r="A1324" s="250" t="s">
        <v>2393</v>
      </c>
      <c r="B1324" s="251" t="s">
        <v>1082</v>
      </c>
    </row>
    <row r="1325" spans="1:2" ht="12.75">
      <c r="A1325" s="250" t="s">
        <v>2394</v>
      </c>
      <c r="B1325" s="251" t="s">
        <v>1083</v>
      </c>
    </row>
    <row r="1326" spans="1:2" ht="12.75">
      <c r="A1326" s="250" t="s">
        <v>3335</v>
      </c>
      <c r="B1326" s="251" t="s">
        <v>901</v>
      </c>
    </row>
    <row r="1327" spans="1:2" ht="12.75">
      <c r="A1327" s="250" t="s">
        <v>3027</v>
      </c>
      <c r="B1327" s="251" t="s">
        <v>3028</v>
      </c>
    </row>
    <row r="1328" spans="1:2" ht="12.75">
      <c r="A1328" s="250" t="s">
        <v>2395</v>
      </c>
      <c r="B1328" s="251" t="s">
        <v>988</v>
      </c>
    </row>
    <row r="1329" spans="1:2" ht="12.75">
      <c r="A1329" s="250" t="s">
        <v>3375</v>
      </c>
      <c r="B1329" s="251" t="s">
        <v>902</v>
      </c>
    </row>
    <row r="1330" spans="1:2" ht="12.75">
      <c r="A1330" s="250" t="s">
        <v>2396</v>
      </c>
      <c r="B1330" s="251" t="s">
        <v>1255</v>
      </c>
    </row>
    <row r="1331" spans="1:2" ht="12.75">
      <c r="A1331" s="250" t="s">
        <v>2795</v>
      </c>
      <c r="B1331" s="251" t="s">
        <v>702</v>
      </c>
    </row>
    <row r="1332" spans="1:2" ht="12.75">
      <c r="A1332" s="250" t="s">
        <v>2836</v>
      </c>
      <c r="B1332" s="251" t="s">
        <v>704</v>
      </c>
    </row>
    <row r="1333" spans="1:2" ht="12.75">
      <c r="A1333" s="250" t="s">
        <v>2397</v>
      </c>
      <c r="B1333" s="251" t="s">
        <v>705</v>
      </c>
    </row>
    <row r="1334" spans="1:2" ht="12.75">
      <c r="A1334" s="250" t="s">
        <v>3081</v>
      </c>
      <c r="B1334" s="251" t="s">
        <v>1045</v>
      </c>
    </row>
    <row r="1335" spans="1:2" ht="12.75">
      <c r="A1335" s="250" t="s">
        <v>2398</v>
      </c>
      <c r="B1335" s="251" t="s">
        <v>903</v>
      </c>
    </row>
    <row r="1336" spans="1:2" ht="12.75">
      <c r="A1336" s="250" t="s">
        <v>2399</v>
      </c>
      <c r="B1336" s="251" t="s">
        <v>706</v>
      </c>
    </row>
    <row r="1337" spans="1:2" ht="12.75">
      <c r="A1337" s="250" t="s">
        <v>2989</v>
      </c>
      <c r="B1337" s="251" t="s">
        <v>108</v>
      </c>
    </row>
    <row r="1338" spans="1:2" ht="12.75">
      <c r="A1338" s="250" t="s">
        <v>2400</v>
      </c>
      <c r="B1338" s="251" t="s">
        <v>849</v>
      </c>
    </row>
    <row r="1339" spans="1:2" ht="12.75">
      <c r="A1339" s="250" t="s">
        <v>3023</v>
      </c>
      <c r="B1339" s="251" t="s">
        <v>3024</v>
      </c>
    </row>
    <row r="1340" spans="1:2" ht="12.75">
      <c r="A1340" s="250" t="s">
        <v>2401</v>
      </c>
      <c r="B1340" s="251" t="s">
        <v>989</v>
      </c>
    </row>
    <row r="1341" spans="1:2" ht="12.75">
      <c r="A1341" s="250" t="s">
        <v>2402</v>
      </c>
      <c r="B1341" s="251" t="s">
        <v>707</v>
      </c>
    </row>
    <row r="1342" spans="1:2" ht="12.75">
      <c r="A1342" s="250" t="s">
        <v>2403</v>
      </c>
      <c r="B1342" s="251" t="s">
        <v>708</v>
      </c>
    </row>
    <row r="1343" spans="1:2" ht="12.75">
      <c r="A1343" s="250" t="s">
        <v>2404</v>
      </c>
      <c r="B1343" s="251" t="s">
        <v>2560</v>
      </c>
    </row>
    <row r="1344" spans="1:2" ht="12.75">
      <c r="A1344" s="250" t="s">
        <v>2684</v>
      </c>
      <c r="B1344" s="251" t="s">
        <v>2560</v>
      </c>
    </row>
    <row r="1345" spans="1:2" ht="12.75">
      <c r="A1345" s="250" t="s">
        <v>2405</v>
      </c>
      <c r="B1345" s="251" t="s">
        <v>167</v>
      </c>
    </row>
    <row r="1346" spans="1:2" ht="12.75">
      <c r="A1346" s="250" t="s">
        <v>2978</v>
      </c>
      <c r="B1346" s="251" t="s">
        <v>168</v>
      </c>
    </row>
    <row r="1347" spans="1:2" ht="12.75">
      <c r="A1347" s="250" t="s">
        <v>2406</v>
      </c>
      <c r="B1347" s="251" t="s">
        <v>246</v>
      </c>
    </row>
    <row r="1348" spans="1:2" ht="12.75">
      <c r="A1348" s="250" t="s">
        <v>2407</v>
      </c>
      <c r="B1348" s="251" t="s">
        <v>207</v>
      </c>
    </row>
    <row r="1349" spans="1:2" ht="12.75">
      <c r="A1349" s="250" t="s">
        <v>2663</v>
      </c>
      <c r="B1349" s="251" t="s">
        <v>151</v>
      </c>
    </row>
    <row r="1350" spans="1:2" ht="12.75">
      <c r="A1350" s="250" t="s">
        <v>3074</v>
      </c>
      <c r="B1350" s="251" t="s">
        <v>3075</v>
      </c>
    </row>
    <row r="1351" spans="1:2" ht="12.75">
      <c r="A1351" s="250" t="s">
        <v>3076</v>
      </c>
      <c r="B1351" s="251" t="s">
        <v>88</v>
      </c>
    </row>
    <row r="1352" spans="1:2" ht="12.75">
      <c r="A1352" s="250" t="s">
        <v>2408</v>
      </c>
      <c r="B1352" s="251" t="s">
        <v>709</v>
      </c>
    </row>
    <row r="1353" spans="1:2" ht="12.75">
      <c r="A1353" s="250" t="s">
        <v>2409</v>
      </c>
      <c r="B1353" s="251" t="s">
        <v>710</v>
      </c>
    </row>
    <row r="1354" spans="1:2" ht="12.75">
      <c r="A1354" s="250" t="s">
        <v>3333</v>
      </c>
      <c r="B1354" s="251" t="s">
        <v>1735</v>
      </c>
    </row>
    <row r="1355" spans="1:2" ht="12.75">
      <c r="A1355" s="250" t="s">
        <v>2410</v>
      </c>
      <c r="B1355" s="251" t="s">
        <v>990</v>
      </c>
    </row>
    <row r="1356" spans="1:2" ht="12.75">
      <c r="A1356" s="250" t="s">
        <v>2411</v>
      </c>
      <c r="B1356" s="251" t="s">
        <v>711</v>
      </c>
    </row>
    <row r="1357" spans="1:2" ht="12.75">
      <c r="A1357" s="250" t="s">
        <v>2412</v>
      </c>
      <c r="B1357" s="251" t="s">
        <v>712</v>
      </c>
    </row>
    <row r="1358" spans="1:2" ht="12.75">
      <c r="A1358" s="250" t="s">
        <v>3392</v>
      </c>
      <c r="B1358" s="251" t="s">
        <v>991</v>
      </c>
    </row>
    <row r="1359" spans="1:2" ht="12.75">
      <c r="A1359" s="250" t="s">
        <v>2791</v>
      </c>
      <c r="B1359" s="251" t="s">
        <v>713</v>
      </c>
    </row>
    <row r="1360" spans="1:2" ht="12.75">
      <c r="A1360" s="250" t="s">
        <v>2413</v>
      </c>
      <c r="B1360" s="251" t="s">
        <v>714</v>
      </c>
    </row>
    <row r="1361" spans="1:2" ht="12.75">
      <c r="A1361" s="250" t="s">
        <v>2414</v>
      </c>
      <c r="B1361" s="251" t="s">
        <v>715</v>
      </c>
    </row>
    <row r="1362" spans="1:2" ht="12.75">
      <c r="A1362" s="250" t="s">
        <v>2829</v>
      </c>
      <c r="B1362" s="251" t="s">
        <v>716</v>
      </c>
    </row>
    <row r="1363" spans="1:2" ht="12.75">
      <c r="A1363" s="250" t="s">
        <v>2698</v>
      </c>
      <c r="B1363" s="251" t="s">
        <v>362</v>
      </c>
    </row>
    <row r="1364" spans="1:2" ht="12.75">
      <c r="A1364" s="250" t="s">
        <v>2415</v>
      </c>
      <c r="B1364" s="251" t="s">
        <v>717</v>
      </c>
    </row>
    <row r="1365" spans="1:2" ht="12.75">
      <c r="A1365" s="250" t="s">
        <v>2609</v>
      </c>
      <c r="B1365" s="251" t="s">
        <v>358</v>
      </c>
    </row>
    <row r="1366" spans="1:2" ht="12.75">
      <c r="A1366" s="250" t="s">
        <v>2416</v>
      </c>
      <c r="B1366" s="251" t="s">
        <v>1046</v>
      </c>
    </row>
    <row r="1367" spans="1:2" ht="12.75">
      <c r="A1367" s="250" t="s">
        <v>2417</v>
      </c>
      <c r="B1367" s="251" t="s">
        <v>718</v>
      </c>
    </row>
    <row r="1368" spans="1:2" ht="12.75">
      <c r="A1368" s="250" t="s">
        <v>2418</v>
      </c>
      <c r="B1368" s="251" t="s">
        <v>1723</v>
      </c>
    </row>
    <row r="1369" spans="1:2" ht="12.75">
      <c r="A1369" s="250" t="s">
        <v>2419</v>
      </c>
      <c r="B1369" s="251" t="s">
        <v>719</v>
      </c>
    </row>
    <row r="1370" spans="1:2" ht="12.75">
      <c r="A1370" s="250" t="s">
        <v>2768</v>
      </c>
      <c r="B1370" s="251" t="s">
        <v>720</v>
      </c>
    </row>
    <row r="1371" spans="1:2" ht="12.75">
      <c r="A1371" s="250" t="s">
        <v>3025</v>
      </c>
      <c r="B1371" s="251" t="s">
        <v>3026</v>
      </c>
    </row>
    <row r="1372" spans="1:2" ht="12.75">
      <c r="A1372" s="250" t="s">
        <v>2977</v>
      </c>
      <c r="B1372" s="251" t="s">
        <v>171</v>
      </c>
    </row>
    <row r="1373" spans="1:2" ht="12.75">
      <c r="A1373" s="250" t="s">
        <v>2664</v>
      </c>
      <c r="B1373" s="251" t="s">
        <v>151</v>
      </c>
    </row>
    <row r="1374" spans="1:2" ht="12.75">
      <c r="A1374" s="250" t="s">
        <v>2420</v>
      </c>
      <c r="B1374" s="251" t="s">
        <v>721</v>
      </c>
    </row>
    <row r="1375" spans="1:2" ht="12.75">
      <c r="A1375" s="250" t="s">
        <v>2421</v>
      </c>
      <c r="B1375" s="251" t="s">
        <v>1047</v>
      </c>
    </row>
    <row r="1376" spans="1:2" ht="12.75">
      <c r="A1376" s="250" t="s">
        <v>2422</v>
      </c>
      <c r="B1376" s="251" t="s">
        <v>722</v>
      </c>
    </row>
    <row r="1377" spans="1:2" ht="12.75">
      <c r="A1377" s="250" t="s">
        <v>2702</v>
      </c>
      <c r="B1377" s="251" t="s">
        <v>44</v>
      </c>
    </row>
    <row r="1378" spans="1:2" ht="12.75">
      <c r="A1378" s="250" t="s">
        <v>2423</v>
      </c>
      <c r="B1378" s="251" t="s">
        <v>723</v>
      </c>
    </row>
    <row r="1379" spans="1:2" ht="12.75">
      <c r="A1379" s="250" t="s">
        <v>2424</v>
      </c>
      <c r="B1379" s="251" t="s">
        <v>724</v>
      </c>
    </row>
    <row r="1380" spans="1:2" ht="12.75">
      <c r="A1380" s="250" t="s">
        <v>2830</v>
      </c>
      <c r="B1380" s="251" t="s">
        <v>725</v>
      </c>
    </row>
    <row r="1381" spans="1:2" ht="12.75">
      <c r="A1381" s="250" t="s">
        <v>2425</v>
      </c>
      <c r="B1381" s="251" t="s">
        <v>726</v>
      </c>
    </row>
    <row r="1382" spans="1:2" ht="12.75">
      <c r="A1382" s="250" t="s">
        <v>3380</v>
      </c>
      <c r="B1382" s="251" t="s">
        <v>904</v>
      </c>
    </row>
    <row r="1383" spans="1:2" ht="12.75">
      <c r="A1383" s="250" t="s">
        <v>2426</v>
      </c>
      <c r="B1383" s="251" t="s">
        <v>992</v>
      </c>
    </row>
    <row r="1384" spans="1:2" ht="12.75">
      <c r="A1384" s="250" t="s">
        <v>2427</v>
      </c>
      <c r="B1384" s="251" t="s">
        <v>727</v>
      </c>
    </row>
    <row r="1385" spans="1:2" ht="12.75">
      <c r="A1385" s="250" t="s">
        <v>2428</v>
      </c>
      <c r="B1385" s="251" t="s">
        <v>728</v>
      </c>
    </row>
    <row r="1386" spans="1:2" ht="12.75">
      <c r="A1386" s="250" t="s">
        <v>2831</v>
      </c>
      <c r="B1386" s="251" t="s">
        <v>729</v>
      </c>
    </row>
    <row r="1387" spans="1:2" ht="12.75">
      <c r="A1387" s="250" t="s">
        <v>3393</v>
      </c>
      <c r="B1387" s="251" t="s">
        <v>993</v>
      </c>
    </row>
    <row r="1388" spans="1:2" ht="12.75">
      <c r="A1388" s="250" t="s">
        <v>2429</v>
      </c>
      <c r="B1388" s="251" t="s">
        <v>905</v>
      </c>
    </row>
    <row r="1389" spans="1:2" ht="12.75">
      <c r="A1389" s="250" t="s">
        <v>2843</v>
      </c>
      <c r="B1389" s="251" t="s">
        <v>730</v>
      </c>
    </row>
    <row r="1390" spans="1:2" ht="12.75">
      <c r="A1390" s="250" t="s">
        <v>2711</v>
      </c>
      <c r="B1390" s="251" t="s">
        <v>224</v>
      </c>
    </row>
    <row r="1391" spans="1:2" ht="12.75">
      <c r="A1391" s="250" t="s">
        <v>2430</v>
      </c>
      <c r="B1391" s="251" t="s">
        <v>731</v>
      </c>
    </row>
    <row r="1392" spans="1:2" ht="12.75">
      <c r="A1392" s="250" t="s">
        <v>2431</v>
      </c>
      <c r="B1392" s="251" t="s">
        <v>732</v>
      </c>
    </row>
    <row r="1393" spans="1:2" ht="12.75">
      <c r="A1393" s="250" t="s">
        <v>2432</v>
      </c>
      <c r="B1393" s="251" t="s">
        <v>1084</v>
      </c>
    </row>
    <row r="1394" spans="1:2" ht="12.75">
      <c r="A1394" s="250" t="s">
        <v>2769</v>
      </c>
      <c r="B1394" s="251" t="s">
        <v>733</v>
      </c>
    </row>
    <row r="1395" spans="1:2" ht="12.75">
      <c r="A1395" s="250" t="s">
        <v>2433</v>
      </c>
      <c r="B1395" s="251" t="s">
        <v>906</v>
      </c>
    </row>
    <row r="1396" spans="1:2" ht="12.75">
      <c r="A1396" s="250" t="s">
        <v>2434</v>
      </c>
      <c r="B1396" s="251" t="s">
        <v>734</v>
      </c>
    </row>
    <row r="1397" spans="1:2" ht="12.75">
      <c r="A1397" s="250" t="s">
        <v>2435</v>
      </c>
      <c r="B1397" s="251" t="s">
        <v>735</v>
      </c>
    </row>
    <row r="1398" spans="1:2" ht="12.75">
      <c r="A1398" s="250" t="s">
        <v>2436</v>
      </c>
      <c r="B1398" s="251" t="s">
        <v>736</v>
      </c>
    </row>
    <row r="1399" spans="1:2" ht="12.75">
      <c r="A1399" s="250" t="s">
        <v>2437</v>
      </c>
      <c r="B1399" s="251" t="s">
        <v>2561</v>
      </c>
    </row>
    <row r="1400" spans="1:2" ht="12.75">
      <c r="A1400" s="250" t="s">
        <v>2687</v>
      </c>
      <c r="B1400" s="251" t="s">
        <v>2561</v>
      </c>
    </row>
    <row r="1401" spans="1:2" ht="12.75">
      <c r="A1401" s="250" t="s">
        <v>3318</v>
      </c>
      <c r="B1401" s="251" t="s">
        <v>907</v>
      </c>
    </row>
    <row r="1402" spans="1:2" ht="12.75">
      <c r="A1402" s="250" t="s">
        <v>2438</v>
      </c>
      <c r="B1402" s="251" t="s">
        <v>737</v>
      </c>
    </row>
    <row r="1403" spans="1:2" ht="12.75">
      <c r="A1403" s="250" t="s">
        <v>2439</v>
      </c>
      <c r="B1403" s="251" t="s">
        <v>908</v>
      </c>
    </row>
    <row r="1404" spans="1:2" ht="12.75">
      <c r="A1404" s="250" t="s">
        <v>2440</v>
      </c>
      <c r="B1404" s="251" t="s">
        <v>1048</v>
      </c>
    </row>
    <row r="1405" spans="1:2" ht="12.75">
      <c r="A1405" s="250" t="s">
        <v>2441</v>
      </c>
      <c r="B1405" s="251" t="s">
        <v>121</v>
      </c>
    </row>
    <row r="1406" spans="1:2" ht="12.75">
      <c r="A1406" s="250" t="s">
        <v>3032</v>
      </c>
      <c r="B1406" s="251" t="s">
        <v>57</v>
      </c>
    </row>
    <row r="1407" spans="1:2" ht="12.75">
      <c r="A1407" s="250" t="s">
        <v>2884</v>
      </c>
      <c r="B1407" s="251" t="s">
        <v>229</v>
      </c>
    </row>
    <row r="1408" spans="1:2" ht="12.75">
      <c r="A1408" s="250" t="s">
        <v>2442</v>
      </c>
      <c r="B1408" s="251" t="s">
        <v>909</v>
      </c>
    </row>
    <row r="1409" spans="1:2" ht="12.75">
      <c r="A1409" s="250" t="s">
        <v>2443</v>
      </c>
      <c r="B1409" s="251" t="s">
        <v>738</v>
      </c>
    </row>
    <row r="1410" spans="1:2" ht="12.75">
      <c r="A1410" s="250" t="s">
        <v>2444</v>
      </c>
      <c r="B1410" s="251" t="s">
        <v>739</v>
      </c>
    </row>
    <row r="1411" spans="1:2" ht="12.75">
      <c r="A1411" s="250" t="s">
        <v>2445</v>
      </c>
      <c r="B1411" s="251" t="s">
        <v>740</v>
      </c>
    </row>
    <row r="1412" spans="1:2" ht="12.75">
      <c r="A1412" s="250" t="s">
        <v>2446</v>
      </c>
      <c r="B1412" s="251" t="s">
        <v>741</v>
      </c>
    </row>
    <row r="1413" spans="1:2" ht="12.75">
      <c r="A1413" s="250" t="s">
        <v>2447</v>
      </c>
      <c r="B1413" s="251" t="s">
        <v>742</v>
      </c>
    </row>
    <row r="1414" spans="1:2" ht="12.75">
      <c r="A1414" s="250" t="s">
        <v>2844</v>
      </c>
      <c r="B1414" s="251" t="s">
        <v>743</v>
      </c>
    </row>
    <row r="1415" spans="1:2" ht="12.75">
      <c r="A1415" s="250" t="s">
        <v>2448</v>
      </c>
      <c r="B1415" s="251" t="s">
        <v>744</v>
      </c>
    </row>
    <row r="1416" spans="1:2" ht="12.75">
      <c r="A1416" s="250" t="s">
        <v>2885</v>
      </c>
      <c r="B1416" s="251" t="s">
        <v>229</v>
      </c>
    </row>
    <row r="1417" spans="1:2" ht="12.75">
      <c r="A1417" s="250" t="s">
        <v>2803</v>
      </c>
      <c r="B1417" s="251" t="s">
        <v>703</v>
      </c>
    </row>
    <row r="1418" spans="1:2" ht="12.75">
      <c r="A1418" s="250" t="s">
        <v>2449</v>
      </c>
      <c r="B1418" s="251" t="s">
        <v>910</v>
      </c>
    </row>
    <row r="1419" spans="1:2" ht="12.75">
      <c r="A1419" s="250" t="s">
        <v>2699</v>
      </c>
      <c r="B1419" s="251" t="s">
        <v>1235</v>
      </c>
    </row>
    <row r="1420" spans="1:2" ht="12.75">
      <c r="A1420" s="250" t="s">
        <v>2654</v>
      </c>
      <c r="B1420" s="251" t="s">
        <v>23</v>
      </c>
    </row>
    <row r="1421" spans="1:2" ht="12.75">
      <c r="A1421" s="250" t="s">
        <v>2665</v>
      </c>
      <c r="B1421" s="251" t="s">
        <v>151</v>
      </c>
    </row>
    <row r="1422" spans="1:2" ht="12.75">
      <c r="A1422" s="250" t="s">
        <v>2666</v>
      </c>
      <c r="B1422" s="251" t="s">
        <v>151</v>
      </c>
    </row>
    <row r="1423" spans="1:2" ht="12.75">
      <c r="A1423" s="250" t="s">
        <v>338</v>
      </c>
      <c r="B1423" s="251" t="s">
        <v>911</v>
      </c>
    </row>
    <row r="1424" spans="1:2" ht="12.75">
      <c r="A1424" s="250" t="s">
        <v>2979</v>
      </c>
      <c r="B1424" s="251" t="s">
        <v>2980</v>
      </c>
    </row>
    <row r="1425" spans="1:2" ht="12.75">
      <c r="A1425" s="250" t="s">
        <v>2855</v>
      </c>
      <c r="B1425" s="251" t="s">
        <v>99</v>
      </c>
    </row>
    <row r="1426" spans="1:2" ht="12.75">
      <c r="A1426" s="250" t="s">
        <v>2802</v>
      </c>
      <c r="B1426" s="251" t="s">
        <v>595</v>
      </c>
    </row>
    <row r="1427" spans="1:2" ht="12.75">
      <c r="A1427" s="250" t="s">
        <v>2450</v>
      </c>
      <c r="B1427" s="251" t="s">
        <v>1466</v>
      </c>
    </row>
    <row r="1428" spans="1:2" ht="12.75">
      <c r="A1428" s="250" t="s">
        <v>2451</v>
      </c>
      <c r="B1428" s="251" t="s">
        <v>912</v>
      </c>
    </row>
    <row r="1429" spans="1:2" ht="12.75">
      <c r="A1429" s="250" t="s">
        <v>2667</v>
      </c>
      <c r="B1429" s="251" t="s">
        <v>151</v>
      </c>
    </row>
    <row r="1430" spans="1:2" ht="12.75">
      <c r="A1430" s="250" t="s">
        <v>3403</v>
      </c>
      <c r="B1430" s="251" t="s">
        <v>994</v>
      </c>
    </row>
    <row r="1431" spans="1:2" ht="12.75">
      <c r="A1431" s="250" t="s">
        <v>2452</v>
      </c>
      <c r="B1431" s="251" t="s">
        <v>1485</v>
      </c>
    </row>
    <row r="1432" spans="1:2" ht="12.75">
      <c r="A1432" s="250" t="s">
        <v>2453</v>
      </c>
      <c r="B1432" s="251" t="s">
        <v>98</v>
      </c>
    </row>
    <row r="1433" spans="1:2" ht="12.75">
      <c r="A1433" s="250" t="s">
        <v>2632</v>
      </c>
      <c r="B1433" s="251" t="s">
        <v>2633</v>
      </c>
    </row>
    <row r="1434" spans="1:2" ht="12.75">
      <c r="A1434" s="250" t="s">
        <v>2454</v>
      </c>
      <c r="B1434" s="251" t="s">
        <v>995</v>
      </c>
    </row>
    <row r="1435" spans="1:2" ht="12.75">
      <c r="A1435" s="250" t="s">
        <v>3402</v>
      </c>
      <c r="B1435" s="251" t="s">
        <v>996</v>
      </c>
    </row>
    <row r="1436" spans="1:2" ht="12.75">
      <c r="A1436" s="250" t="s">
        <v>2455</v>
      </c>
      <c r="B1436" s="251" t="s">
        <v>1218</v>
      </c>
    </row>
    <row r="1437" spans="1:2" ht="12.75">
      <c r="A1437" s="250" t="s">
        <v>2456</v>
      </c>
      <c r="B1437" s="251" t="s">
        <v>358</v>
      </c>
    </row>
    <row r="1438" spans="1:2" ht="12.75">
      <c r="A1438" s="250" t="s">
        <v>3358</v>
      </c>
      <c r="B1438" s="251" t="s">
        <v>913</v>
      </c>
    </row>
    <row r="1439" spans="1:2" ht="12.75">
      <c r="A1439" s="250" t="s">
        <v>2757</v>
      </c>
      <c r="B1439" s="251" t="s">
        <v>13</v>
      </c>
    </row>
    <row r="1440" spans="1:2" ht="12.75">
      <c r="A1440" s="250" t="s">
        <v>2668</v>
      </c>
      <c r="B1440" s="251" t="s">
        <v>151</v>
      </c>
    </row>
    <row r="1441" spans="1:2" ht="12.75">
      <c r="A1441" s="250" t="s">
        <v>2762</v>
      </c>
      <c r="B1441" s="251" t="s">
        <v>2763</v>
      </c>
    </row>
    <row r="1442" spans="1:2" ht="12.75">
      <c r="A1442" s="250" t="s">
        <v>2739</v>
      </c>
      <c r="B1442" s="251" t="s">
        <v>220</v>
      </c>
    </row>
    <row r="1443" spans="1:2" ht="12.75">
      <c r="A1443" s="250" t="s">
        <v>2740</v>
      </c>
      <c r="B1443" s="251" t="s">
        <v>220</v>
      </c>
    </row>
    <row r="1444" spans="1:2" ht="12.75">
      <c r="A1444" s="250" t="s">
        <v>2741</v>
      </c>
      <c r="B1444" s="251" t="s">
        <v>220</v>
      </c>
    </row>
    <row r="1445" spans="1:2" ht="12.75">
      <c r="A1445" s="250" t="s">
        <v>2743</v>
      </c>
      <c r="B1445" s="251" t="s">
        <v>221</v>
      </c>
    </row>
    <row r="1446" spans="1:2" ht="12.75">
      <c r="A1446" s="250" t="s">
        <v>2669</v>
      </c>
      <c r="B1446" s="251" t="s">
        <v>151</v>
      </c>
    </row>
    <row r="1447" spans="1:2" ht="12.75">
      <c r="A1447" s="250" t="s">
        <v>3325</v>
      </c>
      <c r="B1447" s="251" t="s">
        <v>914</v>
      </c>
    </row>
    <row r="1448" spans="1:2" ht="12.75">
      <c r="A1448" s="250" t="s">
        <v>2576</v>
      </c>
      <c r="B1448" s="251" t="s">
        <v>1750</v>
      </c>
    </row>
    <row r="1449" spans="1:2" ht="12.75">
      <c r="A1449" s="250" t="s">
        <v>3338</v>
      </c>
      <c r="B1449" s="251" t="s">
        <v>915</v>
      </c>
    </row>
    <row r="1450" spans="1:2" ht="12.75">
      <c r="A1450" s="250" t="s">
        <v>2457</v>
      </c>
      <c r="B1450" s="251" t="s">
        <v>916</v>
      </c>
    </row>
    <row r="1451" spans="1:2" ht="12.75">
      <c r="A1451" s="250" t="s">
        <v>3327</v>
      </c>
      <c r="B1451" s="251" t="s">
        <v>917</v>
      </c>
    </row>
    <row r="1452" spans="1:2" ht="12.75">
      <c r="A1452" s="250" t="s">
        <v>2458</v>
      </c>
      <c r="B1452" s="251" t="s">
        <v>1720</v>
      </c>
    </row>
    <row r="1453" spans="1:2" ht="12.75">
      <c r="A1453" s="250" t="s">
        <v>3355</v>
      </c>
      <c r="B1453" s="251" t="s">
        <v>918</v>
      </c>
    </row>
    <row r="1454" spans="1:2" ht="12.75">
      <c r="A1454" s="250" t="s">
        <v>3084</v>
      </c>
      <c r="B1454" s="251" t="s">
        <v>58</v>
      </c>
    </row>
    <row r="1455" spans="1:2" ht="12.75">
      <c r="A1455" s="250" t="s">
        <v>2459</v>
      </c>
      <c r="B1455" s="251" t="s">
        <v>997</v>
      </c>
    </row>
    <row r="1456" spans="1:2" ht="12.75">
      <c r="A1456" s="250" t="s">
        <v>2670</v>
      </c>
      <c r="B1456" s="251" t="s">
        <v>151</v>
      </c>
    </row>
    <row r="1457" spans="1:2" ht="12.75">
      <c r="A1457" s="250" t="s">
        <v>2589</v>
      </c>
      <c r="B1457" s="251" t="s">
        <v>1244</v>
      </c>
    </row>
    <row r="1458" spans="1:2" ht="12.75">
      <c r="A1458" s="250" t="s">
        <v>2460</v>
      </c>
      <c r="B1458" s="251" t="s">
        <v>919</v>
      </c>
    </row>
    <row r="1459" spans="1:2" ht="12.75">
      <c r="A1459" s="250" t="s">
        <v>2805</v>
      </c>
      <c r="B1459" s="251" t="s">
        <v>784</v>
      </c>
    </row>
    <row r="1460" spans="1:2" ht="12.75">
      <c r="A1460" s="250" t="s">
        <v>2856</v>
      </c>
      <c r="B1460" s="251" t="s">
        <v>99</v>
      </c>
    </row>
    <row r="1461" spans="1:2" ht="12.75">
      <c r="A1461" s="250" t="s">
        <v>2461</v>
      </c>
      <c r="B1461" s="251" t="s">
        <v>745</v>
      </c>
    </row>
    <row r="1462" spans="1:2" ht="12.75">
      <c r="A1462" s="250" t="s">
        <v>2764</v>
      </c>
      <c r="B1462" s="251" t="s">
        <v>746</v>
      </c>
    </row>
    <row r="1463" spans="1:2" ht="12.75">
      <c r="A1463" s="250" t="s">
        <v>2462</v>
      </c>
      <c r="B1463" s="251" t="s">
        <v>747</v>
      </c>
    </row>
    <row r="1464" spans="1:2" ht="12.75">
      <c r="A1464" s="250" t="s">
        <v>3315</v>
      </c>
      <c r="B1464" s="251" t="s">
        <v>3316</v>
      </c>
    </row>
    <row r="1465" spans="1:2" ht="12.75">
      <c r="A1465" s="250" t="s">
        <v>2463</v>
      </c>
      <c r="B1465" s="251" t="s">
        <v>748</v>
      </c>
    </row>
    <row r="1466" spans="1:2" ht="12.75">
      <c r="A1466" s="250" t="s">
        <v>2464</v>
      </c>
      <c r="B1466" s="251" t="s">
        <v>1085</v>
      </c>
    </row>
    <row r="1467" spans="1:2" ht="12.75">
      <c r="A1467" s="250" t="s">
        <v>2465</v>
      </c>
      <c r="B1467" s="251" t="s">
        <v>749</v>
      </c>
    </row>
    <row r="1468" spans="1:2" ht="12.75">
      <c r="A1468" s="250" t="s">
        <v>2466</v>
      </c>
      <c r="B1468" s="251" t="s">
        <v>750</v>
      </c>
    </row>
    <row r="1469" spans="1:2" ht="12.75">
      <c r="A1469" s="250" t="s">
        <v>2731</v>
      </c>
      <c r="B1469" s="251" t="s">
        <v>117</v>
      </c>
    </row>
    <row r="1470" spans="1:2" ht="12.75">
      <c r="A1470" s="250" t="s">
        <v>2467</v>
      </c>
      <c r="B1470" s="251" t="s">
        <v>751</v>
      </c>
    </row>
    <row r="1471" spans="1:2" ht="12.75">
      <c r="A1471" s="250" t="s">
        <v>2468</v>
      </c>
      <c r="B1471" s="251" t="s">
        <v>1248</v>
      </c>
    </row>
    <row r="1472" spans="1:2" ht="12.75">
      <c r="A1472" s="250" t="s">
        <v>2729</v>
      </c>
      <c r="B1472" s="251" t="s">
        <v>1256</v>
      </c>
    </row>
    <row r="1473" spans="1:2" ht="12.75">
      <c r="A1473" s="250" t="s">
        <v>3092</v>
      </c>
      <c r="B1473" s="251" t="s">
        <v>3093</v>
      </c>
    </row>
    <row r="1474" spans="1:2" ht="12.75">
      <c r="A1474" s="250" t="s">
        <v>2671</v>
      </c>
      <c r="B1474" s="251" t="s">
        <v>151</v>
      </c>
    </row>
    <row r="1475" spans="1:2" ht="12.75">
      <c r="A1475" s="250" t="s">
        <v>2943</v>
      </c>
      <c r="B1475" s="251" t="s">
        <v>808</v>
      </c>
    </row>
    <row r="1476" spans="1:2" ht="12.75">
      <c r="A1476" s="250" t="s">
        <v>2469</v>
      </c>
      <c r="B1476" s="251" t="s">
        <v>752</v>
      </c>
    </row>
    <row r="1477" spans="1:2" ht="12.75">
      <c r="A1477" s="250" t="s">
        <v>2796</v>
      </c>
      <c r="B1477" s="251" t="s">
        <v>753</v>
      </c>
    </row>
    <row r="1478" spans="1:2" ht="12.75">
      <c r="A1478" s="250" t="s">
        <v>2672</v>
      </c>
      <c r="B1478" s="251" t="s">
        <v>151</v>
      </c>
    </row>
    <row r="1479" spans="1:2" ht="12.75">
      <c r="A1479" s="250" t="s">
        <v>2470</v>
      </c>
      <c r="B1479" s="251" t="s">
        <v>1460</v>
      </c>
    </row>
    <row r="1480" spans="1:2" ht="12.75">
      <c r="A1480" s="250" t="s">
        <v>2471</v>
      </c>
      <c r="B1480" s="251" t="s">
        <v>1486</v>
      </c>
    </row>
    <row r="1481" spans="1:2" ht="12.75">
      <c r="A1481" s="250" t="s">
        <v>2472</v>
      </c>
      <c r="B1481" s="251" t="s">
        <v>359</v>
      </c>
    </row>
    <row r="1482" spans="1:2" ht="12.75">
      <c r="A1482" s="250" t="s">
        <v>2473</v>
      </c>
      <c r="B1482" s="251" t="s">
        <v>133</v>
      </c>
    </row>
    <row r="1483" spans="1:2" ht="12.75">
      <c r="A1483" s="250" t="s">
        <v>2474</v>
      </c>
      <c r="B1483" s="251" t="s">
        <v>42</v>
      </c>
    </row>
    <row r="1484" spans="1:2" ht="12.75">
      <c r="A1484" s="250" t="s">
        <v>2859</v>
      </c>
      <c r="B1484" s="251" t="s">
        <v>2860</v>
      </c>
    </row>
    <row r="1485" spans="1:2" ht="12.75">
      <c r="A1485" s="250" t="s">
        <v>2610</v>
      </c>
      <c r="B1485" s="251" t="s">
        <v>358</v>
      </c>
    </row>
    <row r="1486" spans="1:2" ht="12.75">
      <c r="A1486" s="250" t="s">
        <v>2688</v>
      </c>
      <c r="B1486" s="251" t="s">
        <v>1228</v>
      </c>
    </row>
    <row r="1487" spans="1:2" ht="12.75">
      <c r="A1487" s="250" t="s">
        <v>2587</v>
      </c>
      <c r="B1487" s="251" t="s">
        <v>49</v>
      </c>
    </row>
    <row r="1488" spans="1:2" ht="12.75">
      <c r="A1488" s="250" t="s">
        <v>3036</v>
      </c>
      <c r="B1488" s="251" t="s">
        <v>122</v>
      </c>
    </row>
    <row r="1489" spans="1:2" ht="12.75">
      <c r="A1489" s="250" t="s">
        <v>2475</v>
      </c>
      <c r="B1489" s="251" t="s">
        <v>1487</v>
      </c>
    </row>
    <row r="1490" spans="1:2" ht="12.75">
      <c r="A1490" s="250" t="s">
        <v>2981</v>
      </c>
      <c r="B1490" s="251" t="s">
        <v>169</v>
      </c>
    </row>
    <row r="1491" spans="1:2" ht="12.75">
      <c r="A1491" s="250" t="s">
        <v>2476</v>
      </c>
      <c r="B1491" s="251" t="s">
        <v>219</v>
      </c>
    </row>
    <row r="1492" spans="1:2" ht="12.75">
      <c r="A1492" s="250" t="s">
        <v>2886</v>
      </c>
      <c r="B1492" s="251" t="s">
        <v>229</v>
      </c>
    </row>
    <row r="1493" spans="1:2" ht="12.75">
      <c r="A1493" s="250" t="s">
        <v>2618</v>
      </c>
      <c r="B1493" s="251" t="s">
        <v>46</v>
      </c>
    </row>
    <row r="1494" spans="1:2" ht="12.75">
      <c r="A1494" s="250" t="s">
        <v>2477</v>
      </c>
      <c r="B1494" s="251" t="s">
        <v>998</v>
      </c>
    </row>
    <row r="1495" spans="1:2" ht="12.75">
      <c r="A1495" s="250" t="s">
        <v>3356</v>
      </c>
      <c r="B1495" s="251" t="s">
        <v>920</v>
      </c>
    </row>
    <row r="1496" spans="1:2" ht="12.75">
      <c r="A1496" s="250" t="s">
        <v>2478</v>
      </c>
      <c r="B1496" s="251" t="s">
        <v>1721</v>
      </c>
    </row>
    <row r="1497" spans="1:2" ht="12.75">
      <c r="A1497" s="250" t="s">
        <v>2479</v>
      </c>
      <c r="B1497" s="251" t="s">
        <v>999</v>
      </c>
    </row>
    <row r="1498" spans="1:2" ht="12.75">
      <c r="A1498" s="250" t="s">
        <v>3341</v>
      </c>
      <c r="B1498" s="251" t="s">
        <v>921</v>
      </c>
    </row>
    <row r="1499" spans="1:2" ht="12.75">
      <c r="A1499" s="250" t="s">
        <v>3331</v>
      </c>
      <c r="B1499" s="251" t="s">
        <v>922</v>
      </c>
    </row>
    <row r="1500" spans="1:2" ht="12.75">
      <c r="A1500" s="250" t="s">
        <v>2480</v>
      </c>
      <c r="B1500" s="251" t="s">
        <v>923</v>
      </c>
    </row>
    <row r="1501" spans="1:2" ht="12.75">
      <c r="A1501" s="250" t="s">
        <v>2481</v>
      </c>
      <c r="B1501" s="251" t="s">
        <v>1000</v>
      </c>
    </row>
    <row r="1502" spans="1:2" ht="12.75">
      <c r="A1502" s="250" t="s">
        <v>2482</v>
      </c>
      <c r="B1502" s="251" t="s">
        <v>1001</v>
      </c>
    </row>
    <row r="1503" spans="1:2" ht="12.75">
      <c r="A1503" s="250" t="s">
        <v>3364</v>
      </c>
      <c r="B1503" s="251" t="s">
        <v>924</v>
      </c>
    </row>
    <row r="1504" spans="1:2" ht="12.75">
      <c r="A1504" s="250" t="s">
        <v>2483</v>
      </c>
      <c r="B1504" s="251" t="s">
        <v>754</v>
      </c>
    </row>
    <row r="1505" spans="1:2" ht="12.75">
      <c r="A1505" s="250" t="s">
        <v>2484</v>
      </c>
      <c r="B1505" s="251" t="s">
        <v>1086</v>
      </c>
    </row>
    <row r="1506" spans="1:2" ht="12.75">
      <c r="A1506" s="250" t="s">
        <v>2485</v>
      </c>
      <c r="B1506" s="251" t="s">
        <v>755</v>
      </c>
    </row>
    <row r="1507" spans="1:2" ht="12.75">
      <c r="A1507" s="250" t="s">
        <v>2862</v>
      </c>
      <c r="B1507" s="251" t="s">
        <v>807</v>
      </c>
    </row>
    <row r="1508" spans="1:2" ht="12.75">
      <c r="A1508" s="250" t="s">
        <v>2486</v>
      </c>
      <c r="B1508" s="251" t="s">
        <v>1488</v>
      </c>
    </row>
    <row r="1509" spans="1:2" ht="12.75">
      <c r="A1509" s="250" t="s">
        <v>2634</v>
      </c>
      <c r="B1509" s="251" t="s">
        <v>211</v>
      </c>
    </row>
    <row r="1510" spans="1:2" ht="12.75">
      <c r="A1510" s="250" t="s">
        <v>2487</v>
      </c>
      <c r="B1510" s="251" t="s">
        <v>117</v>
      </c>
    </row>
    <row r="1511" spans="1:2" ht="12.75">
      <c r="A1511" s="250" t="s">
        <v>2730</v>
      </c>
      <c r="B1511" s="251" t="s">
        <v>123</v>
      </c>
    </row>
    <row r="1512" spans="1:2" ht="12.75">
      <c r="A1512" s="250" t="s">
        <v>2488</v>
      </c>
      <c r="B1512" s="251" t="s">
        <v>18</v>
      </c>
    </row>
    <row r="1513" spans="1:2" ht="12.75">
      <c r="A1513" s="250" t="s">
        <v>2489</v>
      </c>
      <c r="B1513" s="251" t="s">
        <v>224</v>
      </c>
    </row>
    <row r="1514" spans="1:2" ht="12.75">
      <c r="A1514" s="250" t="s">
        <v>2712</v>
      </c>
      <c r="B1514" s="251" t="s">
        <v>224</v>
      </c>
    </row>
    <row r="1515" spans="1:2" ht="12.75">
      <c r="A1515" s="250" t="s">
        <v>2944</v>
      </c>
      <c r="B1515" s="251" t="s">
        <v>808</v>
      </c>
    </row>
    <row r="1516" spans="1:2" ht="12.75">
      <c r="A1516" s="250" t="s">
        <v>2982</v>
      </c>
      <c r="B1516" s="251" t="s">
        <v>1237</v>
      </c>
    </row>
    <row r="1517" spans="1:2" ht="12.75">
      <c r="A1517" s="250" t="s">
        <v>2945</v>
      </c>
      <c r="B1517" s="251" t="s">
        <v>808</v>
      </c>
    </row>
    <row r="1518" spans="1:2" ht="12.75">
      <c r="A1518" s="250" t="s">
        <v>2490</v>
      </c>
      <c r="B1518" s="251" t="s">
        <v>1229</v>
      </c>
    </row>
    <row r="1519" spans="1:2" ht="12.75">
      <c r="A1519" s="250" t="s">
        <v>3099</v>
      </c>
      <c r="B1519" s="251" t="s">
        <v>3100</v>
      </c>
    </row>
    <row r="1520" spans="1:2" ht="12.75">
      <c r="A1520" s="250" t="s">
        <v>2689</v>
      </c>
      <c r="B1520" s="251" t="s">
        <v>1230</v>
      </c>
    </row>
    <row r="1521" spans="1:2" ht="12.75">
      <c r="A1521" s="250" t="s">
        <v>3078</v>
      </c>
      <c r="B1521" s="251" t="s">
        <v>90</v>
      </c>
    </row>
    <row r="1522" spans="1:2" ht="12.75">
      <c r="A1522" s="250" t="s">
        <v>2491</v>
      </c>
      <c r="B1522" s="251" t="s">
        <v>756</v>
      </c>
    </row>
    <row r="1523" spans="1:2" ht="12.75">
      <c r="A1523" s="250" t="s">
        <v>2492</v>
      </c>
      <c r="B1523" s="251" t="s">
        <v>1051</v>
      </c>
    </row>
    <row r="1524" spans="1:2" ht="12.75">
      <c r="A1524" s="250" t="s">
        <v>3090</v>
      </c>
      <c r="B1524" s="251" t="s">
        <v>3091</v>
      </c>
    </row>
    <row r="1525" spans="1:2" ht="12.75">
      <c r="A1525" s="250" t="s">
        <v>2493</v>
      </c>
      <c r="B1525" s="251" t="s">
        <v>1231</v>
      </c>
    </row>
    <row r="1526" spans="1:2" ht="12.75">
      <c r="A1526" s="250" t="s">
        <v>2494</v>
      </c>
      <c r="B1526" s="251" t="s">
        <v>1002</v>
      </c>
    </row>
    <row r="1527" spans="1:2" ht="12.75">
      <c r="A1527" s="250" t="s">
        <v>2495</v>
      </c>
      <c r="B1527" s="251" t="s">
        <v>757</v>
      </c>
    </row>
    <row r="1528" spans="1:2" ht="12.75">
      <c r="A1528" s="250" t="s">
        <v>2496</v>
      </c>
      <c r="B1528" s="251" t="s">
        <v>758</v>
      </c>
    </row>
    <row r="1529" spans="1:2" ht="12.75">
      <c r="A1529" s="250" t="s">
        <v>2497</v>
      </c>
      <c r="B1529" s="251" t="s">
        <v>759</v>
      </c>
    </row>
    <row r="1530" spans="1:2" ht="12.75">
      <c r="A1530" s="250" t="s">
        <v>2903</v>
      </c>
      <c r="B1530" s="251" t="s">
        <v>236</v>
      </c>
    </row>
    <row r="1531" spans="1:2" ht="12.75">
      <c r="A1531" s="250" t="s">
        <v>3371</v>
      </c>
      <c r="B1531" s="251" t="s">
        <v>925</v>
      </c>
    </row>
    <row r="1532" spans="1:2" ht="12.75">
      <c r="A1532" s="250" t="s">
        <v>2498</v>
      </c>
      <c r="B1532" s="251" t="s">
        <v>760</v>
      </c>
    </row>
    <row r="1533" spans="1:2" ht="12.75">
      <c r="A1533" s="250" t="s">
        <v>2499</v>
      </c>
      <c r="B1533" s="251" t="s">
        <v>761</v>
      </c>
    </row>
    <row r="1534" spans="1:2" ht="12.75">
      <c r="A1534" s="250" t="s">
        <v>2500</v>
      </c>
      <c r="B1534" s="251" t="s">
        <v>762</v>
      </c>
    </row>
    <row r="1535" spans="1:2" ht="12.75">
      <c r="A1535" s="250" t="s">
        <v>2832</v>
      </c>
      <c r="B1535" s="251" t="s">
        <v>763</v>
      </c>
    </row>
    <row r="1536" spans="1:2" ht="12.75">
      <c r="A1536" s="250" t="s">
        <v>2501</v>
      </c>
      <c r="B1536" s="251" t="s">
        <v>357</v>
      </c>
    </row>
    <row r="1537" spans="1:2" ht="12.75">
      <c r="A1537" s="250" t="s">
        <v>2502</v>
      </c>
      <c r="B1537" s="251" t="s">
        <v>764</v>
      </c>
    </row>
    <row r="1538" spans="1:2" ht="12.75">
      <c r="A1538" s="250" t="s">
        <v>2503</v>
      </c>
      <c r="B1538" s="251" t="s">
        <v>765</v>
      </c>
    </row>
    <row r="1539" spans="1:2" ht="12.75">
      <c r="A1539" s="250" t="s">
        <v>2504</v>
      </c>
      <c r="B1539" s="251" t="s">
        <v>766</v>
      </c>
    </row>
    <row r="1540" spans="1:2" ht="12.75">
      <c r="A1540" s="250" t="s">
        <v>2505</v>
      </c>
      <c r="B1540" s="251" t="s">
        <v>767</v>
      </c>
    </row>
    <row r="1541" spans="1:2" ht="12.75">
      <c r="A1541" s="250" t="s">
        <v>2506</v>
      </c>
      <c r="B1541" s="251" t="s">
        <v>768</v>
      </c>
    </row>
    <row r="1542" spans="1:2" ht="12.75">
      <c r="A1542" s="250" t="s">
        <v>2507</v>
      </c>
      <c r="B1542" s="251" t="s">
        <v>19</v>
      </c>
    </row>
    <row r="1543" spans="1:2" ht="12.75">
      <c r="A1543" s="250" t="s">
        <v>2508</v>
      </c>
      <c r="B1543" s="251" t="s">
        <v>247</v>
      </c>
    </row>
    <row r="1544" spans="1:2" ht="12.75">
      <c r="A1544" s="250" t="s">
        <v>2509</v>
      </c>
      <c r="B1544" s="251" t="s">
        <v>124</v>
      </c>
    </row>
    <row r="1545" spans="1:2" ht="12.75">
      <c r="A1545" s="250" t="s">
        <v>2510</v>
      </c>
      <c r="B1545" s="251" t="s">
        <v>1056</v>
      </c>
    </row>
    <row r="1546" spans="1:2" ht="12.75">
      <c r="A1546" s="250" t="s">
        <v>2511</v>
      </c>
      <c r="B1546" s="251" t="s">
        <v>769</v>
      </c>
    </row>
    <row r="1547" spans="1:2" ht="12.75">
      <c r="A1547" s="250" t="s">
        <v>2512</v>
      </c>
      <c r="B1547" s="251" t="s">
        <v>770</v>
      </c>
    </row>
    <row r="1548" spans="1:2" ht="12.75">
      <c r="A1548" s="250" t="s">
        <v>2513</v>
      </c>
      <c r="B1548" s="251" t="s">
        <v>771</v>
      </c>
    </row>
    <row r="1549" spans="1:2" ht="12.75">
      <c r="A1549" s="250" t="s">
        <v>2514</v>
      </c>
      <c r="B1549" s="251" t="s">
        <v>772</v>
      </c>
    </row>
    <row r="1550" spans="1:2" ht="12.75">
      <c r="A1550" s="250" t="s">
        <v>2515</v>
      </c>
      <c r="B1550" s="251" t="s">
        <v>1049</v>
      </c>
    </row>
    <row r="1551" spans="1:2" ht="12.75">
      <c r="A1551" s="250" t="s">
        <v>2516</v>
      </c>
      <c r="B1551" s="251" t="s">
        <v>1003</v>
      </c>
    </row>
    <row r="1552" spans="1:2" ht="12.75">
      <c r="A1552" s="250" t="s">
        <v>2517</v>
      </c>
      <c r="B1552" s="251" t="s">
        <v>773</v>
      </c>
    </row>
    <row r="1553" spans="1:2" ht="12.75">
      <c r="A1553" s="250" t="s">
        <v>2518</v>
      </c>
      <c r="B1553" s="251" t="s">
        <v>774</v>
      </c>
    </row>
    <row r="1554" spans="1:2" ht="12.75">
      <c r="A1554" s="250" t="s">
        <v>2519</v>
      </c>
      <c r="B1554" s="251" t="s">
        <v>1004</v>
      </c>
    </row>
    <row r="1555" spans="1:2" ht="12.75">
      <c r="A1555" s="250" t="s">
        <v>2520</v>
      </c>
      <c r="B1555" s="251" t="s">
        <v>775</v>
      </c>
    </row>
    <row r="1556" spans="1:2" ht="12.75">
      <c r="A1556" s="250" t="s">
        <v>2521</v>
      </c>
      <c r="B1556" s="251" t="s">
        <v>1050</v>
      </c>
    </row>
    <row r="1557" spans="1:2" ht="12.75">
      <c r="A1557" s="250" t="s">
        <v>2817</v>
      </c>
      <c r="B1557" s="251" t="s">
        <v>776</v>
      </c>
    </row>
    <row r="1558" spans="1:2" ht="12.75">
      <c r="A1558" s="250" t="s">
        <v>2522</v>
      </c>
      <c r="B1558" s="251" t="s">
        <v>1725</v>
      </c>
    </row>
    <row r="1559" spans="1:2" ht="12.75">
      <c r="A1559" s="250" t="s">
        <v>2804</v>
      </c>
      <c r="B1559" s="251" t="s">
        <v>778</v>
      </c>
    </row>
    <row r="1560" spans="1:2" ht="12.75">
      <c r="A1560" s="250" t="s">
        <v>2797</v>
      </c>
      <c r="B1560" s="251" t="s">
        <v>777</v>
      </c>
    </row>
    <row r="1561" spans="1:2" ht="12.75">
      <c r="A1561" s="250" t="s">
        <v>2838</v>
      </c>
      <c r="B1561" s="251" t="s">
        <v>779</v>
      </c>
    </row>
    <row r="1562" spans="1:2" ht="12.75">
      <c r="A1562" s="250" t="s">
        <v>2635</v>
      </c>
      <c r="B1562" s="251" t="s">
        <v>39</v>
      </c>
    </row>
    <row r="1563" spans="1:2" ht="12.75">
      <c r="A1563" s="250" t="s">
        <v>2523</v>
      </c>
      <c r="B1563" s="251" t="s">
        <v>780</v>
      </c>
    </row>
    <row r="1564" spans="1:2" ht="12.75">
      <c r="A1564" s="250" t="s">
        <v>2524</v>
      </c>
      <c r="B1564" s="251" t="s">
        <v>781</v>
      </c>
    </row>
    <row r="1565" spans="1:2" ht="12.75">
      <c r="A1565" s="250" t="s">
        <v>2525</v>
      </c>
      <c r="B1565" s="251" t="s">
        <v>926</v>
      </c>
    </row>
    <row r="1566" spans="1:2" ht="12.75">
      <c r="A1566" s="250" t="s">
        <v>2526</v>
      </c>
      <c r="B1566" s="251" t="s">
        <v>782</v>
      </c>
    </row>
    <row r="1567" spans="1:2" ht="12.75">
      <c r="A1567" s="250" t="s">
        <v>2798</v>
      </c>
      <c r="B1567" s="251" t="s">
        <v>783</v>
      </c>
    </row>
    <row r="1568" spans="1:2" ht="12.75">
      <c r="A1568" s="250" t="s">
        <v>2839</v>
      </c>
      <c r="B1568" s="251" t="s">
        <v>785</v>
      </c>
    </row>
    <row r="1569" spans="1:2" ht="12.75">
      <c r="A1569" s="250" t="s">
        <v>2990</v>
      </c>
      <c r="B1569" s="251" t="s">
        <v>109</v>
      </c>
    </row>
    <row r="1570" spans="1:2" ht="12.75">
      <c r="A1570" s="250" t="s">
        <v>2527</v>
      </c>
      <c r="B1570" s="251" t="s">
        <v>786</v>
      </c>
    </row>
    <row r="1571" spans="1:2" ht="12.75">
      <c r="A1571" s="250" t="s">
        <v>2528</v>
      </c>
      <c r="B1571" s="251" t="s">
        <v>1726</v>
      </c>
    </row>
    <row r="1572" spans="1:2" ht="12.75">
      <c r="A1572" s="250" t="s">
        <v>2529</v>
      </c>
      <c r="B1572" s="251" t="s">
        <v>787</v>
      </c>
    </row>
    <row r="1573" spans="1:2" ht="12.75">
      <c r="A1573" s="250" t="s">
        <v>2530</v>
      </c>
      <c r="B1573" s="251" t="s">
        <v>1005</v>
      </c>
    </row>
    <row r="1574" spans="1:2" ht="12.75">
      <c r="A1574" s="250" t="s">
        <v>2531</v>
      </c>
      <c r="B1574" s="251" t="s">
        <v>788</v>
      </c>
    </row>
    <row r="1575" spans="1:2" ht="12.75">
      <c r="A1575" s="250" t="s">
        <v>3396</v>
      </c>
      <c r="B1575" s="251" t="s">
        <v>1006</v>
      </c>
    </row>
    <row r="1576" spans="1:2" ht="12.75">
      <c r="A1576" s="250" t="s">
        <v>2532</v>
      </c>
      <c r="B1576" s="251" t="s">
        <v>789</v>
      </c>
    </row>
    <row r="1577" spans="1:2" ht="12.75">
      <c r="A1577" s="250" t="s">
        <v>2792</v>
      </c>
      <c r="B1577" s="251" t="s">
        <v>790</v>
      </c>
    </row>
    <row r="1578" spans="1:2" ht="12.75">
      <c r="A1578" s="250" t="s">
        <v>3405</v>
      </c>
      <c r="B1578" s="251" t="s">
        <v>3406</v>
      </c>
    </row>
    <row r="1579" spans="1:2" ht="12.75">
      <c r="A1579" s="250" t="s">
        <v>2833</v>
      </c>
      <c r="B1579" s="251" t="s">
        <v>791</v>
      </c>
    </row>
    <row r="1580" spans="1:2" ht="12.75">
      <c r="A1580" s="250" t="s">
        <v>2533</v>
      </c>
      <c r="B1580" s="251" t="s">
        <v>792</v>
      </c>
    </row>
    <row r="1581" spans="1:2" ht="12.75">
      <c r="A1581" s="250" t="s">
        <v>2534</v>
      </c>
      <c r="B1581" s="251" t="s">
        <v>793</v>
      </c>
    </row>
    <row r="1582" spans="1:2" ht="12.75">
      <c r="A1582" s="250" t="s">
        <v>2535</v>
      </c>
      <c r="B1582" s="251" t="s">
        <v>794</v>
      </c>
    </row>
    <row r="1583" spans="1:2" ht="12.75">
      <c r="A1583" s="250" t="s">
        <v>3381</v>
      </c>
      <c r="B1583" s="251" t="s">
        <v>3382</v>
      </c>
    </row>
    <row r="1584" spans="1:2" ht="12.75">
      <c r="A1584" s="250" t="s">
        <v>2536</v>
      </c>
      <c r="B1584" s="251" t="s">
        <v>795</v>
      </c>
    </row>
    <row r="1585" spans="1:2" ht="12.75">
      <c r="A1585" s="250" t="s">
        <v>3319</v>
      </c>
      <c r="B1585" s="251" t="s">
        <v>927</v>
      </c>
    </row>
    <row r="1586" spans="1:2" ht="12.75">
      <c r="A1586" s="250" t="s">
        <v>2537</v>
      </c>
      <c r="B1586" s="251" t="s">
        <v>796</v>
      </c>
    </row>
    <row r="1587" spans="1:2" ht="12.75">
      <c r="A1587" s="250" t="s">
        <v>2538</v>
      </c>
      <c r="B1587" s="251" t="s">
        <v>797</v>
      </c>
    </row>
    <row r="1588" spans="1:2" ht="12.75">
      <c r="A1588" s="250" t="s">
        <v>2539</v>
      </c>
      <c r="B1588" s="251" t="s">
        <v>798</v>
      </c>
    </row>
    <row r="1589" spans="1:2" ht="12.75">
      <c r="A1589" s="250" t="s">
        <v>2540</v>
      </c>
      <c r="B1589" s="251" t="s">
        <v>799</v>
      </c>
    </row>
    <row r="1590" spans="1:2" ht="12.75">
      <c r="A1590" s="250" t="s">
        <v>2541</v>
      </c>
      <c r="B1590" s="251" t="s">
        <v>1007</v>
      </c>
    </row>
    <row r="1591" spans="1:2" ht="12.75">
      <c r="A1591" s="250" t="s">
        <v>2542</v>
      </c>
      <c r="B1591" s="251" t="s">
        <v>800</v>
      </c>
    </row>
    <row r="1592" spans="1:2" ht="12.75">
      <c r="A1592" s="250" t="s">
        <v>3391</v>
      </c>
      <c r="B1592" s="251" t="s">
        <v>1008</v>
      </c>
    </row>
    <row r="1593" spans="1:2" ht="12.75">
      <c r="A1593" s="250" t="s">
        <v>2543</v>
      </c>
      <c r="B1593" s="251" t="s">
        <v>801</v>
      </c>
    </row>
    <row r="1594" spans="1:2" ht="12.75">
      <c r="A1594" s="250" t="s">
        <v>2544</v>
      </c>
      <c r="B1594" s="251" t="s">
        <v>1087</v>
      </c>
    </row>
    <row r="1595" spans="1:2" ht="12.75">
      <c r="A1595" s="250" t="s">
        <v>3354</v>
      </c>
      <c r="B1595" s="251" t="s">
        <v>928</v>
      </c>
    </row>
    <row r="1596" spans="1:2" ht="12.75">
      <c r="A1596" s="250" t="s">
        <v>2545</v>
      </c>
      <c r="B1596" s="251" t="s">
        <v>802</v>
      </c>
    </row>
    <row r="1597" spans="1:2" ht="12.75">
      <c r="A1597" s="250" t="s">
        <v>2546</v>
      </c>
      <c r="B1597" s="251" t="s">
        <v>803</v>
      </c>
    </row>
    <row r="1598" spans="1:2" ht="12.75">
      <c r="A1598" s="250" t="s">
        <v>3398</v>
      </c>
      <c r="B1598" s="251" t="s">
        <v>952</v>
      </c>
    </row>
    <row r="1599" spans="1:2" ht="12.75">
      <c r="A1599" s="250" t="s">
        <v>2547</v>
      </c>
      <c r="B1599" s="251" t="s">
        <v>804</v>
      </c>
    </row>
    <row r="1600" spans="1:2" ht="12.75">
      <c r="A1600" s="250" t="s">
        <v>2548</v>
      </c>
      <c r="B1600" s="251" t="s">
        <v>805</v>
      </c>
    </row>
    <row r="1601" spans="1:2" ht="12.75">
      <c r="A1601" s="250" t="s">
        <v>2549</v>
      </c>
      <c r="B1601" s="251" t="s">
        <v>929</v>
      </c>
    </row>
    <row r="1602" spans="1:2" ht="12.75">
      <c r="A1602" s="250" t="s">
        <v>2550</v>
      </c>
      <c r="B1602" s="251" t="s">
        <v>930</v>
      </c>
    </row>
    <row r="1603" spans="1:2" ht="12.75">
      <c r="A1603" s="250" t="s">
        <v>2551</v>
      </c>
      <c r="B1603" s="251" t="s">
        <v>1009</v>
      </c>
    </row>
    <row r="1604" spans="1:2" ht="12.75">
      <c r="A1604" s="250" t="s">
        <v>2552</v>
      </c>
      <c r="B1604" s="251" t="s">
        <v>806</v>
      </c>
    </row>
    <row r="1605" spans="1:2" ht="12.75">
      <c r="A1605" s="250" t="s">
        <v>2553</v>
      </c>
      <c r="B1605" s="251" t="s">
        <v>1232</v>
      </c>
    </row>
    <row r="1606" spans="1:2" ht="12.75">
      <c r="A1606" s="250" t="s">
        <v>2947</v>
      </c>
      <c r="B1606" s="251" t="s">
        <v>235</v>
      </c>
    </row>
    <row r="1607" spans="1:2" ht="14.25">
      <c r="A1607" s="199"/>
      <c r="B1607" s="203"/>
    </row>
    <row r="1608" spans="1:2" ht="14.25">
      <c r="A1608" s="199"/>
      <c r="B1608" s="203"/>
    </row>
    <row r="1609" spans="1:2" ht="14.25">
      <c r="A1609" s="199"/>
      <c r="B1609" s="203"/>
    </row>
    <row r="1610" spans="1:2" ht="14.25">
      <c r="A1610" s="199"/>
      <c r="B1610" s="203"/>
    </row>
    <row r="1611" spans="1:2" ht="14.25">
      <c r="A1611" s="199"/>
      <c r="B1611" s="203"/>
    </row>
    <row r="1612" spans="1:2" ht="14.25">
      <c r="A1612" s="199"/>
      <c r="B1612" s="203"/>
    </row>
    <row r="1613" spans="1:2" ht="14.25">
      <c r="A1613" s="199"/>
      <c r="B1613" s="203"/>
    </row>
    <row r="1614" spans="1:2" ht="14.25">
      <c r="A1614" s="199"/>
      <c r="B1614" s="203"/>
    </row>
    <row r="1615" spans="1:2" ht="14.25">
      <c r="A1615" s="199"/>
      <c r="B1615" s="203"/>
    </row>
    <row r="1616" spans="1:2" ht="14.25">
      <c r="A1616" s="199"/>
      <c r="B1616" s="203"/>
    </row>
    <row r="1617" spans="1:2" ht="14.25">
      <c r="A1617" s="199"/>
      <c r="B1617" s="203"/>
    </row>
    <row r="1618" spans="1:2" ht="14.25">
      <c r="A1618" s="199"/>
      <c r="B1618" s="203"/>
    </row>
    <row r="1619" spans="1:2" ht="14.25">
      <c r="A1619" s="199"/>
      <c r="B1619" s="203"/>
    </row>
    <row r="1620" spans="1:2" ht="14.25">
      <c r="A1620" s="199"/>
      <c r="B1620" s="203"/>
    </row>
    <row r="1621" spans="1:2" ht="14.25">
      <c r="A1621" s="199"/>
      <c r="B1621" s="203"/>
    </row>
    <row r="1622" spans="1:2" ht="14.25">
      <c r="A1622" s="199"/>
      <c r="B1622" s="203"/>
    </row>
    <row r="1623" spans="1:2" ht="14.25">
      <c r="A1623" s="199"/>
      <c r="B1623" s="203"/>
    </row>
    <row r="1624" spans="1:2" ht="14.25">
      <c r="A1624" s="199"/>
      <c r="B1624" s="203"/>
    </row>
    <row r="1625" spans="1:2" ht="14.25">
      <c r="A1625" s="199"/>
      <c r="B1625" s="203"/>
    </row>
    <row r="1626" spans="1:2" ht="14.25">
      <c r="A1626" s="199"/>
      <c r="B1626" s="203"/>
    </row>
    <row r="1627" spans="1:2" ht="14.25">
      <c r="A1627" s="199"/>
      <c r="B1627" s="203"/>
    </row>
    <row r="1628" spans="1:2" ht="14.25">
      <c r="A1628" s="199"/>
      <c r="B1628" s="203"/>
    </row>
    <row r="1629" spans="1:2" ht="14.25">
      <c r="A1629" s="199"/>
      <c r="B1629" s="203"/>
    </row>
    <row r="1630" spans="1:2" ht="14.25">
      <c r="A1630" s="199"/>
      <c r="B1630" s="203"/>
    </row>
    <row r="1631" spans="1:2" ht="14.25">
      <c r="A1631" s="199"/>
      <c r="B1631" s="203"/>
    </row>
    <row r="1632" spans="1:2" ht="14.25">
      <c r="A1632" s="199"/>
      <c r="B1632" s="203"/>
    </row>
    <row r="1633" spans="1:2" ht="14.25">
      <c r="A1633" s="199"/>
      <c r="B1633" s="203"/>
    </row>
    <row r="1634" spans="1:2" ht="14.25">
      <c r="A1634" s="199"/>
      <c r="B1634" s="203"/>
    </row>
    <row r="1635" spans="1:2" ht="14.25">
      <c r="A1635" s="199"/>
      <c r="B1635" s="203"/>
    </row>
    <row r="1636" spans="1:2" ht="14.25">
      <c r="A1636" s="199"/>
      <c r="B1636" s="203"/>
    </row>
    <row r="1637" spans="1:2" ht="14.25">
      <c r="A1637" s="199"/>
      <c r="B1637" s="203"/>
    </row>
    <row r="1638" spans="1:2" ht="14.25">
      <c r="A1638" s="199"/>
      <c r="B1638" s="203"/>
    </row>
    <row r="1639" spans="1:2" ht="14.25">
      <c r="A1639" s="199"/>
      <c r="B1639" s="203"/>
    </row>
    <row r="1640" spans="1:2" ht="14.25">
      <c r="A1640" s="199"/>
      <c r="B1640" s="203"/>
    </row>
    <row r="1641" spans="1:2" ht="14.25">
      <c r="A1641" s="199"/>
      <c r="B1641" s="203"/>
    </row>
    <row r="1642" spans="1:2" ht="14.25">
      <c r="A1642" s="199"/>
      <c r="B1642" s="203"/>
    </row>
    <row r="1643" spans="1:2" ht="14.25">
      <c r="A1643" s="199"/>
      <c r="B1643" s="203"/>
    </row>
    <row r="1644" spans="1:2" ht="14.25">
      <c r="A1644" s="199"/>
      <c r="B1644" s="203"/>
    </row>
    <row r="1645" spans="1:2" ht="14.25">
      <c r="A1645" s="199"/>
      <c r="B1645" s="203"/>
    </row>
    <row r="1646" spans="1:2" ht="14.25">
      <c r="A1646" s="199"/>
      <c r="B1646" s="203"/>
    </row>
    <row r="1647" spans="1:2" ht="14.25">
      <c r="A1647" s="199"/>
      <c r="B1647" s="203"/>
    </row>
    <row r="1648" spans="1:2" ht="14.25">
      <c r="A1648" s="199"/>
      <c r="B1648" s="203"/>
    </row>
    <row r="1649" spans="1:2" ht="14.25">
      <c r="A1649" s="199"/>
      <c r="B1649" s="203"/>
    </row>
    <row r="1650" spans="1:2" ht="14.25">
      <c r="A1650" s="199"/>
      <c r="B1650" s="203"/>
    </row>
    <row r="1651" spans="1:2" ht="14.25">
      <c r="A1651" s="199"/>
      <c r="B1651" s="203"/>
    </row>
    <row r="1652" spans="1:2" ht="14.25">
      <c r="A1652" s="199"/>
      <c r="B1652" s="203"/>
    </row>
    <row r="1653" spans="1:2" ht="14.25">
      <c r="A1653" s="199"/>
      <c r="B1653" s="203"/>
    </row>
    <row r="1654" spans="1:2" ht="14.25">
      <c r="A1654" s="199"/>
      <c r="B1654" s="203"/>
    </row>
    <row r="1655" spans="1:2" ht="14.25">
      <c r="A1655" s="199"/>
      <c r="B1655" s="203"/>
    </row>
    <row r="1656" spans="1:2" ht="14.25">
      <c r="A1656" s="199"/>
      <c r="B1656" s="203"/>
    </row>
    <row r="1657" spans="1:2" ht="14.25">
      <c r="A1657" s="199"/>
      <c r="B1657" s="203"/>
    </row>
    <row r="1658" spans="1:2" ht="14.25">
      <c r="A1658" s="199"/>
      <c r="B1658" s="203"/>
    </row>
    <row r="1659" spans="1:2" ht="14.25">
      <c r="A1659" s="199"/>
      <c r="B1659" s="203"/>
    </row>
    <row r="1660" spans="1:2" ht="14.25">
      <c r="A1660" s="199"/>
      <c r="B1660" s="203"/>
    </row>
    <row r="1661" spans="1:2" ht="14.25">
      <c r="A1661" s="199"/>
      <c r="B1661" s="203"/>
    </row>
    <row r="1662" spans="1:2" ht="14.25">
      <c r="A1662" s="199"/>
      <c r="B1662" s="203"/>
    </row>
    <row r="1663" spans="1:2" ht="14.25">
      <c r="A1663" s="199"/>
      <c r="B1663" s="203"/>
    </row>
    <row r="1664" spans="1:2" ht="14.25">
      <c r="A1664" s="199"/>
      <c r="B1664" s="203"/>
    </row>
    <row r="1665" spans="1:2" ht="14.25">
      <c r="A1665" s="199"/>
      <c r="B1665" s="203"/>
    </row>
    <row r="1666" spans="1:2" ht="14.25">
      <c r="A1666" s="199"/>
      <c r="B1666" s="203"/>
    </row>
    <row r="1667" spans="1:2" ht="14.25">
      <c r="A1667" s="199"/>
      <c r="B1667" s="203"/>
    </row>
    <row r="1668" spans="1:2" ht="14.25">
      <c r="A1668" s="199"/>
      <c r="B1668" s="203"/>
    </row>
    <row r="1669" spans="1:2" ht="14.25">
      <c r="A1669" s="199"/>
      <c r="B1669" s="203"/>
    </row>
    <row r="1670" spans="1:2" ht="14.25">
      <c r="A1670" s="199"/>
      <c r="B1670" s="203"/>
    </row>
    <row r="1671" spans="1:2" ht="14.25">
      <c r="A1671" s="199"/>
      <c r="B1671" s="203"/>
    </row>
    <row r="1672" spans="1:2" ht="14.25">
      <c r="A1672" s="199"/>
      <c r="B1672" s="203"/>
    </row>
    <row r="1673" spans="1:2" ht="14.25">
      <c r="A1673" s="199"/>
      <c r="B1673" s="203"/>
    </row>
    <row r="1674" spans="1:2" ht="14.25">
      <c r="A1674" s="199"/>
      <c r="B1674" s="203"/>
    </row>
    <row r="1675" spans="1:2" ht="14.25">
      <c r="A1675" s="199"/>
      <c r="B1675" s="203"/>
    </row>
    <row r="1676" spans="1:2" ht="14.25">
      <c r="A1676" s="199"/>
      <c r="B1676" s="203"/>
    </row>
    <row r="1677" spans="1:2" ht="14.25">
      <c r="A1677" s="199"/>
      <c r="B1677" s="203"/>
    </row>
    <row r="1678" spans="1:2" ht="14.25">
      <c r="A1678" s="199"/>
      <c r="B1678" s="203"/>
    </row>
    <row r="1679" spans="1:2" ht="14.25">
      <c r="A1679" s="199"/>
      <c r="B1679" s="203"/>
    </row>
    <row r="1680" spans="1:2" ht="14.25">
      <c r="A1680" s="199"/>
      <c r="B1680" s="203"/>
    </row>
    <row r="1681" spans="1:2" ht="14.25">
      <c r="A1681" s="199"/>
      <c r="B1681" s="203"/>
    </row>
    <row r="1682" spans="1:2" ht="14.25">
      <c r="A1682" s="199"/>
      <c r="B1682" s="203"/>
    </row>
    <row r="1683" spans="1:2" ht="14.25">
      <c r="A1683" s="199"/>
      <c r="B1683" s="203"/>
    </row>
    <row r="1684" spans="1:2" ht="14.25">
      <c r="A1684" s="199"/>
      <c r="B1684" s="203"/>
    </row>
    <row r="1685" spans="1:2" ht="14.25">
      <c r="A1685" s="199"/>
      <c r="B1685" s="203"/>
    </row>
    <row r="1686" spans="1:2" ht="14.25">
      <c r="A1686" s="199"/>
      <c r="B1686" s="203"/>
    </row>
    <row r="1687" spans="1:2" ht="14.25">
      <c r="A1687" s="199"/>
      <c r="B1687" s="203"/>
    </row>
    <row r="1688" spans="1:2" ht="14.25">
      <c r="A1688" s="199"/>
      <c r="B1688" s="203"/>
    </row>
    <row r="1689" spans="1:2" ht="14.25">
      <c r="A1689" s="199"/>
      <c r="B1689" s="203"/>
    </row>
    <row r="1690" spans="1:2" ht="14.25">
      <c r="A1690" s="199"/>
      <c r="B1690" s="203"/>
    </row>
    <row r="1691" spans="1:2" ht="14.25">
      <c r="A1691" s="199"/>
      <c r="B1691" s="203"/>
    </row>
    <row r="1692" spans="1:2" ht="14.25">
      <c r="A1692" s="199"/>
      <c r="B1692" s="203"/>
    </row>
    <row r="1693" spans="1:2" ht="14.25">
      <c r="A1693" s="199"/>
      <c r="B1693" s="203"/>
    </row>
    <row r="1694" spans="1:2" ht="14.25">
      <c r="A1694" s="199"/>
      <c r="B1694" s="203"/>
    </row>
    <row r="1695" spans="1:2" ht="14.25">
      <c r="A1695" s="199"/>
      <c r="B1695" s="203"/>
    </row>
    <row r="1696" spans="1:2" ht="14.25">
      <c r="A1696" s="199"/>
      <c r="B1696" s="203"/>
    </row>
    <row r="1697" spans="1:2" ht="14.25">
      <c r="A1697" s="199"/>
      <c r="B1697" s="203"/>
    </row>
    <row r="1698" spans="1:2" ht="14.25">
      <c r="A1698" s="199"/>
      <c r="B1698" s="203"/>
    </row>
    <row r="1699" spans="1:2" ht="14.25">
      <c r="A1699" s="199"/>
      <c r="B1699" s="203"/>
    </row>
    <row r="1700" spans="1:2" ht="14.25">
      <c r="A1700" s="199"/>
      <c r="B1700" s="203"/>
    </row>
    <row r="1701" spans="1:2" ht="14.25">
      <c r="A1701" s="199"/>
      <c r="B1701" s="203"/>
    </row>
    <row r="1702" spans="1:2" ht="14.25">
      <c r="A1702" s="199"/>
      <c r="B1702" s="203"/>
    </row>
    <row r="1703" spans="1:2" ht="14.25">
      <c r="A1703" s="199"/>
      <c r="B1703" s="203"/>
    </row>
    <row r="1704" spans="1:2" ht="14.25">
      <c r="A1704" s="199"/>
      <c r="B1704" s="203"/>
    </row>
    <row r="1705" spans="1:2" ht="14.25">
      <c r="A1705" s="199"/>
      <c r="B1705" s="203"/>
    </row>
    <row r="1706" spans="1:2" ht="14.25">
      <c r="A1706" s="199"/>
      <c r="B1706" s="203"/>
    </row>
    <row r="1707" spans="1:2" ht="14.25">
      <c r="A1707" s="199"/>
      <c r="B1707" s="203"/>
    </row>
    <row r="1708" spans="1:2" ht="14.25">
      <c r="A1708" s="199"/>
      <c r="B1708" s="203"/>
    </row>
    <row r="1709" spans="1:2" ht="14.25">
      <c r="A1709" s="199"/>
      <c r="B1709" s="203"/>
    </row>
    <row r="1710" spans="1:2" ht="14.25">
      <c r="A1710" s="199"/>
      <c r="B1710" s="203"/>
    </row>
    <row r="1711" spans="1:2" ht="14.25">
      <c r="A1711" s="199"/>
      <c r="B1711" s="203"/>
    </row>
    <row r="1712" spans="1:2" ht="14.25">
      <c r="A1712" s="199"/>
      <c r="B1712" s="203"/>
    </row>
    <row r="1713" spans="1:2" ht="14.25">
      <c r="A1713" s="199"/>
      <c r="B1713" s="203"/>
    </row>
    <row r="1714" spans="1:2" ht="14.25">
      <c r="A1714" s="199"/>
      <c r="B1714" s="203"/>
    </row>
    <row r="1715" spans="1:2" ht="14.25">
      <c r="A1715" s="199"/>
      <c r="B1715" s="203"/>
    </row>
    <row r="1716" spans="1:2" ht="14.25">
      <c r="A1716" s="199"/>
      <c r="B1716" s="203"/>
    </row>
    <row r="1717" spans="1:2" ht="14.25">
      <c r="A1717" s="199"/>
      <c r="B1717" s="203"/>
    </row>
    <row r="1718" spans="1:2" ht="14.25">
      <c r="A1718" s="199"/>
      <c r="B1718" s="203"/>
    </row>
    <row r="1719" spans="1:2" ht="14.25">
      <c r="A1719" s="199"/>
      <c r="B1719" s="203"/>
    </row>
    <row r="1720" spans="1:2" ht="14.25">
      <c r="A1720" s="199"/>
      <c r="B1720" s="203"/>
    </row>
    <row r="1721" spans="1:2" ht="14.25">
      <c r="A1721" s="199"/>
      <c r="B1721" s="203"/>
    </row>
    <row r="1722" spans="1:2" ht="14.25">
      <c r="A1722" s="199"/>
      <c r="B1722" s="203"/>
    </row>
    <row r="1723" spans="1:2" ht="14.25">
      <c r="A1723" s="199"/>
      <c r="B1723" s="203"/>
    </row>
    <row r="1724" spans="1:2" ht="14.25">
      <c r="A1724" s="199"/>
      <c r="B1724" s="203"/>
    </row>
    <row r="1725" spans="1:2" ht="14.25">
      <c r="A1725" s="199"/>
      <c r="B1725" s="203"/>
    </row>
    <row r="1726" spans="1:2" ht="14.25">
      <c r="A1726" s="199"/>
      <c r="B1726" s="203"/>
    </row>
    <row r="1727" spans="1:2" ht="14.25">
      <c r="A1727" s="199"/>
      <c r="B1727" s="203"/>
    </row>
    <row r="1728" spans="1:2" ht="14.25">
      <c r="A1728" s="199"/>
      <c r="B1728" s="203"/>
    </row>
    <row r="1729" spans="1:2" ht="14.25">
      <c r="A1729" s="199"/>
      <c r="B1729" s="203"/>
    </row>
    <row r="1730" spans="1:2" ht="14.25">
      <c r="A1730" s="199"/>
      <c r="B1730" s="203"/>
    </row>
    <row r="1731" spans="1:2" ht="14.25">
      <c r="A1731" s="199"/>
      <c r="B1731" s="203"/>
    </row>
    <row r="1732" spans="1:2" ht="14.25">
      <c r="A1732" s="199"/>
      <c r="B1732" s="203"/>
    </row>
    <row r="1733" spans="1:2" ht="14.25">
      <c r="A1733" s="199"/>
      <c r="B1733" s="203"/>
    </row>
    <row r="1734" spans="1:2" ht="14.25">
      <c r="A1734" s="199"/>
      <c r="B1734" s="203"/>
    </row>
    <row r="1735" spans="1:2" ht="14.25">
      <c r="A1735" s="199"/>
      <c r="B1735" s="203"/>
    </row>
    <row r="1736" spans="1:2" ht="14.25">
      <c r="A1736" s="199"/>
      <c r="B1736" s="203"/>
    </row>
    <row r="1737" spans="1:2" ht="14.25">
      <c r="A1737" s="199"/>
      <c r="B1737" s="203"/>
    </row>
    <row r="1738" spans="1:2" ht="14.25">
      <c r="A1738" s="199"/>
      <c r="B1738" s="203"/>
    </row>
    <row r="1739" spans="1:2" ht="14.25">
      <c r="A1739" s="199"/>
      <c r="B1739" s="203"/>
    </row>
    <row r="1740" spans="1:2" ht="14.25">
      <c r="A1740" s="199"/>
      <c r="B1740" s="203"/>
    </row>
    <row r="1741" spans="1:2" ht="14.25">
      <c r="A1741" s="199"/>
      <c r="B1741" s="203"/>
    </row>
    <row r="1742" spans="1:2" ht="14.25">
      <c r="A1742" s="199"/>
      <c r="B1742" s="203"/>
    </row>
    <row r="1743" spans="1:2" ht="14.25">
      <c r="A1743" s="199"/>
      <c r="B1743" s="203"/>
    </row>
    <row r="1744" spans="1:2" ht="14.25">
      <c r="A1744" s="199"/>
      <c r="B1744" s="203"/>
    </row>
    <row r="1745" spans="1:2" ht="14.25">
      <c r="A1745" s="199"/>
      <c r="B1745" s="203"/>
    </row>
    <row r="1746" spans="1:2" ht="14.25">
      <c r="A1746" s="199"/>
      <c r="B1746" s="203"/>
    </row>
    <row r="1747" spans="1:2" ht="14.25">
      <c r="A1747" s="199"/>
      <c r="B1747" s="203"/>
    </row>
    <row r="1748" spans="1:2" ht="14.25">
      <c r="A1748" s="199"/>
      <c r="B1748" s="203"/>
    </row>
    <row r="1749" spans="1:2" ht="14.25">
      <c r="A1749" s="199"/>
      <c r="B1749" s="203"/>
    </row>
    <row r="1750" spans="1:2" ht="14.25">
      <c r="A1750" s="199"/>
      <c r="B1750" s="203"/>
    </row>
    <row r="1751" spans="1:2" ht="14.25">
      <c r="A1751" s="199"/>
      <c r="B1751" s="203"/>
    </row>
    <row r="1752" spans="1:2" ht="14.25">
      <c r="A1752" s="199"/>
      <c r="B1752" s="203"/>
    </row>
    <row r="1753" spans="1:2" ht="14.25">
      <c r="A1753" s="199"/>
      <c r="B1753" s="203"/>
    </row>
    <row r="1754" spans="1:2" ht="14.25">
      <c r="A1754" s="199"/>
      <c r="B1754" s="203"/>
    </row>
    <row r="1755" spans="1:2" ht="14.25">
      <c r="A1755" s="199"/>
      <c r="B1755" s="203"/>
    </row>
    <row r="1756" spans="1:2" ht="14.25">
      <c r="A1756" s="199"/>
      <c r="B1756" s="203"/>
    </row>
    <row r="1757" spans="1:2" ht="14.25">
      <c r="A1757" s="199"/>
      <c r="B1757" s="203"/>
    </row>
    <row r="1758" spans="1:2" ht="14.25">
      <c r="A1758" s="199"/>
      <c r="B1758" s="203"/>
    </row>
    <row r="1759" spans="1:2" ht="14.25">
      <c r="A1759" s="199"/>
      <c r="B1759" s="203"/>
    </row>
    <row r="1760" spans="1:2" ht="14.25">
      <c r="A1760" s="199"/>
      <c r="B1760" s="203"/>
    </row>
    <row r="1761" spans="1:2" ht="14.25">
      <c r="A1761" s="199"/>
      <c r="B1761" s="203"/>
    </row>
    <row r="1762" spans="1:2" ht="14.25">
      <c r="A1762" s="199"/>
      <c r="B1762" s="203"/>
    </row>
    <row r="1763" spans="1:2" ht="14.25">
      <c r="A1763" s="199"/>
      <c r="B1763" s="203"/>
    </row>
    <row r="1764" spans="1:2" ht="14.25">
      <c r="A1764" s="199"/>
      <c r="B1764" s="203"/>
    </row>
    <row r="1765" spans="1:2" ht="14.25">
      <c r="A1765" s="199"/>
      <c r="B1765" s="203"/>
    </row>
    <row r="1766" spans="1:2" ht="14.25">
      <c r="A1766" s="199"/>
      <c r="B1766" s="203"/>
    </row>
    <row r="1767" spans="1:2" ht="14.25">
      <c r="A1767" s="199"/>
      <c r="B1767" s="203"/>
    </row>
    <row r="1768" spans="1:2" ht="14.25">
      <c r="A1768" s="199"/>
      <c r="B1768" s="203"/>
    </row>
    <row r="1769" spans="1:2" ht="14.25">
      <c r="A1769" s="199"/>
      <c r="B1769" s="203"/>
    </row>
    <row r="1770" spans="1:2" ht="14.25">
      <c r="A1770" s="199"/>
      <c r="B1770" s="203"/>
    </row>
    <row r="1771" spans="1:2" ht="14.25">
      <c r="A1771" s="199"/>
      <c r="B1771" s="203"/>
    </row>
    <row r="1772" spans="1:2" ht="14.25">
      <c r="A1772" s="199"/>
      <c r="B1772" s="203"/>
    </row>
    <row r="1773" spans="1:2" ht="14.25">
      <c r="A1773" s="199"/>
      <c r="B1773" s="203"/>
    </row>
    <row r="1774" spans="1:2" ht="14.25">
      <c r="A1774" s="199"/>
      <c r="B1774" s="203"/>
    </row>
    <row r="1775" spans="1:2" ht="14.25">
      <c r="A1775" s="199"/>
      <c r="B1775" s="203"/>
    </row>
    <row r="1776" spans="1:2" ht="14.25">
      <c r="A1776" s="199"/>
      <c r="B1776" s="203"/>
    </row>
    <row r="1777" spans="1:2" ht="14.25">
      <c r="A1777" s="199"/>
      <c r="B1777" s="203"/>
    </row>
    <row r="1778" spans="1:2" ht="14.25">
      <c r="A1778" s="199"/>
      <c r="B1778" s="203"/>
    </row>
    <row r="1779" spans="1:2" ht="14.25">
      <c r="A1779" s="199"/>
      <c r="B1779" s="203"/>
    </row>
    <row r="1780" spans="1:2" ht="14.25">
      <c r="A1780" s="199"/>
      <c r="B1780" s="203"/>
    </row>
    <row r="1781" spans="1:2" ht="14.25">
      <c r="A1781" s="199"/>
      <c r="B1781" s="203"/>
    </row>
    <row r="1782" spans="1:2" ht="14.25">
      <c r="A1782" s="199"/>
      <c r="B1782" s="203"/>
    </row>
    <row r="1783" spans="1:2" ht="14.25">
      <c r="A1783" s="199"/>
      <c r="B1783" s="203"/>
    </row>
    <row r="1784" spans="1:2" ht="14.25">
      <c r="A1784" s="199"/>
      <c r="B1784" s="203"/>
    </row>
    <row r="1785" spans="1:2" ht="14.25">
      <c r="A1785" s="199"/>
      <c r="B1785" s="203"/>
    </row>
    <row r="1786" spans="1:2" ht="14.25">
      <c r="A1786" s="199"/>
      <c r="B1786" s="203"/>
    </row>
    <row r="1787" spans="1:2" ht="14.25">
      <c r="A1787" s="199"/>
      <c r="B1787" s="203"/>
    </row>
    <row r="1788" spans="1:2" ht="14.25">
      <c r="A1788" s="199"/>
      <c r="B1788" s="203"/>
    </row>
    <row r="1789" spans="1:2" ht="14.25">
      <c r="A1789" s="199"/>
      <c r="B1789" s="203"/>
    </row>
    <row r="1790" spans="1:2" ht="14.25">
      <c r="A1790" s="199"/>
      <c r="B1790" s="203"/>
    </row>
    <row r="1791" spans="1:2" ht="14.25">
      <c r="A1791" s="199"/>
      <c r="B1791" s="203"/>
    </row>
    <row r="1792" spans="1:2" ht="14.25">
      <c r="A1792" s="199"/>
      <c r="B1792" s="203"/>
    </row>
    <row r="1793" spans="1:2" ht="14.25">
      <c r="A1793" s="199"/>
      <c r="B1793" s="203"/>
    </row>
    <row r="1794" spans="1:2" ht="14.25">
      <c r="A1794" s="199"/>
      <c r="B1794" s="203"/>
    </row>
    <row r="1795" spans="1:2" ht="14.25">
      <c r="A1795" s="199"/>
      <c r="B1795" s="203"/>
    </row>
    <row r="1796" spans="1:2" ht="14.25">
      <c r="A1796" s="199"/>
      <c r="B1796" s="203"/>
    </row>
    <row r="1797" spans="1:2" ht="14.25">
      <c r="A1797" s="199"/>
      <c r="B1797" s="203"/>
    </row>
    <row r="1798" spans="1:2" ht="14.25">
      <c r="A1798" s="199"/>
      <c r="B1798" s="203"/>
    </row>
    <row r="1799" spans="1:2" ht="14.25">
      <c r="A1799" s="199"/>
      <c r="B1799" s="203"/>
    </row>
    <row r="1800" spans="1:2" ht="14.25">
      <c r="A1800" s="199"/>
      <c r="B1800" s="203"/>
    </row>
    <row r="1801" spans="1:2" ht="14.25">
      <c r="A1801" s="199"/>
      <c r="B1801" s="203"/>
    </row>
    <row r="1802" spans="1:2" ht="14.25">
      <c r="A1802" s="199"/>
      <c r="B1802" s="203"/>
    </row>
    <row r="1803" spans="1:2" ht="14.25">
      <c r="A1803" s="199"/>
      <c r="B1803" s="203"/>
    </row>
    <row r="1804" spans="1:2" ht="14.25">
      <c r="A1804" s="199"/>
      <c r="B1804" s="203"/>
    </row>
    <row r="1805" spans="1:2" ht="14.25">
      <c r="A1805" s="199"/>
      <c r="B1805" s="203"/>
    </row>
    <row r="1806" spans="1:2" ht="14.25">
      <c r="A1806" s="199"/>
      <c r="B1806" s="203"/>
    </row>
    <row r="1807" spans="1:2" ht="14.25">
      <c r="A1807" s="199"/>
      <c r="B1807" s="203"/>
    </row>
    <row r="1808" spans="1:2" ht="14.25">
      <c r="A1808" s="199"/>
      <c r="B1808" s="203"/>
    </row>
    <row r="1809" spans="1:2" ht="14.25">
      <c r="A1809" s="199"/>
      <c r="B1809" s="203"/>
    </row>
    <row r="1810" spans="1:2" ht="14.25">
      <c r="A1810" s="199"/>
      <c r="B1810" s="203"/>
    </row>
    <row r="1811" spans="1:2" ht="14.25">
      <c r="A1811" s="199"/>
      <c r="B1811" s="203"/>
    </row>
    <row r="1812" spans="1:2" ht="14.25">
      <c r="A1812" s="199"/>
      <c r="B1812" s="203"/>
    </row>
    <row r="1813" spans="1:2" ht="14.25">
      <c r="A1813" s="199"/>
      <c r="B1813" s="203"/>
    </row>
    <row r="1814" spans="1:2" ht="14.25">
      <c r="A1814" s="199"/>
      <c r="B1814" s="203"/>
    </row>
    <row r="1815" spans="1:2" ht="14.25">
      <c r="A1815" s="199"/>
      <c r="B1815" s="203"/>
    </row>
    <row r="1816" spans="1:2" ht="14.25">
      <c r="A1816" s="199"/>
      <c r="B1816" s="203"/>
    </row>
    <row r="1817" spans="1:2" ht="14.25">
      <c r="A1817" s="199"/>
      <c r="B1817" s="203"/>
    </row>
    <row r="1818" spans="1:2" ht="14.25">
      <c r="A1818" s="199"/>
      <c r="B1818" s="203"/>
    </row>
    <row r="1819" spans="1:2" ht="14.25">
      <c r="A1819" s="199"/>
      <c r="B1819" s="203"/>
    </row>
    <row r="1820" spans="1:2" ht="14.25">
      <c r="A1820" s="199"/>
      <c r="B1820" s="203"/>
    </row>
    <row r="1821" spans="1:2" ht="14.25">
      <c r="A1821" s="199"/>
      <c r="B1821" s="203"/>
    </row>
    <row r="1822" spans="1:2" ht="14.25">
      <c r="A1822" s="199"/>
      <c r="B1822" s="203"/>
    </row>
    <row r="1823" spans="1:2" ht="14.25">
      <c r="A1823" s="199"/>
      <c r="B1823" s="203"/>
    </row>
    <row r="1824" spans="1:2" ht="14.25">
      <c r="A1824" s="199"/>
      <c r="B1824" s="203"/>
    </row>
    <row r="1825" spans="1:2" ht="14.25">
      <c r="A1825" s="199"/>
      <c r="B1825" s="203"/>
    </row>
    <row r="1826" spans="1:2" ht="14.25">
      <c r="A1826" s="199"/>
      <c r="B1826" s="203"/>
    </row>
    <row r="1827" spans="1:2" ht="14.25">
      <c r="A1827" s="199"/>
      <c r="B1827" s="203"/>
    </row>
    <row r="1828" spans="1:2" ht="14.25">
      <c r="A1828" s="199"/>
      <c r="B1828" s="203"/>
    </row>
    <row r="1829" spans="1:2" ht="14.25">
      <c r="A1829" s="199"/>
      <c r="B1829" s="203"/>
    </row>
    <row r="1830" spans="1:2" ht="14.25">
      <c r="A1830" s="199"/>
      <c r="B1830" s="203"/>
    </row>
    <row r="1831" spans="1:2" ht="14.25">
      <c r="A1831" s="199"/>
      <c r="B1831" s="203"/>
    </row>
    <row r="1832" spans="1:2" ht="14.25">
      <c r="A1832" s="199"/>
      <c r="B1832" s="203"/>
    </row>
    <row r="1833" spans="1:2" ht="14.25">
      <c r="A1833" s="199"/>
      <c r="B1833" s="203"/>
    </row>
    <row r="1834" spans="1:2" ht="14.25">
      <c r="A1834" s="199"/>
      <c r="B1834" s="203"/>
    </row>
    <row r="1835" spans="1:2" ht="14.25">
      <c r="A1835" s="199"/>
      <c r="B1835" s="203"/>
    </row>
    <row r="1836" spans="1:2" ht="14.25">
      <c r="A1836" s="199"/>
      <c r="B1836" s="203"/>
    </row>
    <row r="1837" spans="1:2" ht="14.25">
      <c r="A1837" s="199"/>
      <c r="B1837" s="203"/>
    </row>
    <row r="1838" spans="1:2" ht="14.25">
      <c r="A1838" s="199"/>
      <c r="B1838" s="203"/>
    </row>
    <row r="1839" spans="1:2" ht="14.25">
      <c r="A1839" s="199"/>
      <c r="B1839" s="203"/>
    </row>
    <row r="1840" spans="1:2" ht="14.25">
      <c r="A1840" s="199"/>
      <c r="B1840" s="203"/>
    </row>
    <row r="1841" spans="1:2" ht="14.25">
      <c r="A1841" s="199"/>
      <c r="B1841" s="203"/>
    </row>
    <row r="1842" spans="1:2" ht="14.25">
      <c r="A1842" s="199"/>
      <c r="B1842" s="203"/>
    </row>
    <row r="1843" spans="1:2" ht="14.25">
      <c r="A1843" s="199"/>
      <c r="B1843" s="203"/>
    </row>
    <row r="1844" spans="1:2" ht="14.25">
      <c r="A1844" s="199"/>
      <c r="B1844" s="203"/>
    </row>
    <row r="1845" spans="1:2" ht="14.25">
      <c r="A1845" s="199"/>
      <c r="B1845" s="203"/>
    </row>
    <row r="1846" spans="1:2" ht="14.25">
      <c r="A1846" s="199"/>
      <c r="B1846" s="203"/>
    </row>
    <row r="1847" spans="1:2" ht="14.25">
      <c r="A1847" s="199"/>
      <c r="B1847" s="203"/>
    </row>
    <row r="1848" spans="1:2" ht="14.25">
      <c r="A1848" s="199"/>
      <c r="B1848" s="203"/>
    </row>
    <row r="1849" spans="1:2" ht="14.25">
      <c r="A1849" s="199"/>
      <c r="B1849" s="203"/>
    </row>
    <row r="1850" spans="1:2" ht="14.25">
      <c r="A1850" s="199"/>
      <c r="B1850" s="203"/>
    </row>
    <row r="1851" spans="1:2" ht="14.25">
      <c r="A1851" s="199"/>
      <c r="B1851" s="203"/>
    </row>
    <row r="1852" spans="1:2" ht="14.25">
      <c r="A1852" s="199"/>
      <c r="B1852" s="203"/>
    </row>
    <row r="1853" spans="1:2" ht="14.25">
      <c r="A1853" s="199"/>
      <c r="B1853" s="203"/>
    </row>
    <row r="1854" spans="1:2" ht="14.25">
      <c r="A1854" s="199"/>
      <c r="B1854" s="203"/>
    </row>
    <row r="1855" spans="1:2" ht="14.25">
      <c r="A1855" s="199"/>
      <c r="B1855" s="203"/>
    </row>
    <row r="1856" spans="1:2" ht="14.25">
      <c r="A1856" s="199"/>
      <c r="B1856" s="203"/>
    </row>
    <row r="1857" spans="1:2" ht="14.25">
      <c r="A1857" s="199"/>
      <c r="B1857" s="203"/>
    </row>
    <row r="1858" spans="1:2" ht="14.25">
      <c r="A1858" s="199"/>
      <c r="B1858" s="203"/>
    </row>
    <row r="1859" spans="1:2" ht="14.25">
      <c r="A1859" s="199"/>
      <c r="B1859" s="203"/>
    </row>
    <row r="1860" spans="1:2" ht="14.25">
      <c r="A1860" s="199"/>
      <c r="B1860" s="203"/>
    </row>
    <row r="1861" spans="1:2" ht="14.25">
      <c r="A1861" s="199"/>
      <c r="B1861" s="203"/>
    </row>
    <row r="1862" spans="1:2" ht="14.25">
      <c r="A1862" s="199"/>
      <c r="B1862" s="203"/>
    </row>
    <row r="1863" spans="1:2" ht="14.25">
      <c r="A1863" s="199"/>
      <c r="B1863" s="203"/>
    </row>
    <row r="1864" spans="1:2" ht="14.25">
      <c r="A1864" s="199"/>
      <c r="B1864" s="203"/>
    </row>
    <row r="1865" spans="1:2" ht="14.25">
      <c r="A1865" s="199"/>
      <c r="B1865" s="203"/>
    </row>
    <row r="1866" spans="1:2" ht="14.25">
      <c r="A1866" s="199"/>
      <c r="B1866" s="203"/>
    </row>
    <row r="1867" spans="1:2" ht="14.25">
      <c r="A1867" s="199"/>
      <c r="B1867" s="203"/>
    </row>
    <row r="1868" spans="1:2" ht="14.25">
      <c r="A1868" s="199"/>
      <c r="B1868" s="203"/>
    </row>
    <row r="1869" spans="1:2" ht="14.25">
      <c r="A1869" s="199"/>
      <c r="B1869" s="203"/>
    </row>
    <row r="1870" spans="1:2" ht="14.25">
      <c r="A1870" s="199"/>
      <c r="B1870" s="203"/>
    </row>
    <row r="1871" spans="1:2" ht="14.25">
      <c r="A1871" s="199"/>
      <c r="B1871" s="203"/>
    </row>
    <row r="1872" spans="1:2" ht="14.25">
      <c r="A1872" s="199"/>
      <c r="B1872" s="203"/>
    </row>
    <row r="1873" spans="1:2" ht="14.25">
      <c r="A1873" s="199"/>
      <c r="B1873" s="203"/>
    </row>
    <row r="1874" spans="1:2" ht="14.25">
      <c r="A1874" s="199"/>
      <c r="B1874" s="203"/>
    </row>
    <row r="1875" spans="1:2" ht="14.25">
      <c r="A1875" s="199"/>
      <c r="B1875" s="203"/>
    </row>
    <row r="1876" spans="1:2" ht="14.25">
      <c r="A1876" s="199"/>
      <c r="B1876" s="203"/>
    </row>
    <row r="1877" spans="1:2" ht="14.25">
      <c r="A1877" s="199"/>
      <c r="B1877" s="203"/>
    </row>
    <row r="1878" spans="1:2" ht="14.25">
      <c r="A1878" s="199"/>
      <c r="B1878" s="203"/>
    </row>
    <row r="1879" spans="1:2" ht="14.25">
      <c r="A1879" s="199"/>
      <c r="B1879" s="203"/>
    </row>
    <row r="1880" spans="1:2" ht="14.25">
      <c r="A1880" s="199"/>
      <c r="B1880" s="203"/>
    </row>
    <row r="1881" spans="1:2" ht="14.25">
      <c r="A1881" s="199"/>
      <c r="B1881" s="203"/>
    </row>
    <row r="1882" spans="1:2" ht="14.25">
      <c r="A1882" s="199"/>
      <c r="B1882" s="203"/>
    </row>
    <row r="1883" spans="1:2" ht="14.25">
      <c r="A1883" s="199"/>
      <c r="B1883" s="203"/>
    </row>
    <row r="1884" spans="1:2" ht="14.25">
      <c r="A1884" s="199"/>
      <c r="B1884" s="203"/>
    </row>
    <row r="1885" spans="1:2" ht="14.25">
      <c r="A1885" s="199"/>
      <c r="B1885" s="203"/>
    </row>
    <row r="1886" spans="1:2" ht="14.25">
      <c r="A1886" s="199"/>
      <c r="B1886" s="203"/>
    </row>
    <row r="1887" spans="1:2" ht="14.25">
      <c r="A1887" s="199"/>
      <c r="B1887" s="203"/>
    </row>
    <row r="1888" spans="1:2" ht="14.25">
      <c r="A1888" s="199"/>
      <c r="B1888" s="203"/>
    </row>
    <row r="1889" spans="1:2" ht="14.25">
      <c r="A1889" s="199"/>
      <c r="B1889" s="203"/>
    </row>
    <row r="1890" spans="1:2" ht="14.25">
      <c r="A1890" s="199"/>
      <c r="B1890" s="203"/>
    </row>
    <row r="1891" spans="1:2" ht="14.25">
      <c r="A1891" s="199"/>
      <c r="B1891" s="203"/>
    </row>
    <row r="1892" spans="1:2" ht="14.25">
      <c r="A1892" s="199"/>
      <c r="B1892" s="203"/>
    </row>
    <row r="1893" spans="1:2" ht="14.25">
      <c r="A1893" s="199"/>
      <c r="B1893" s="203"/>
    </row>
    <row r="1894" spans="1:2" ht="14.25">
      <c r="A1894" s="199"/>
      <c r="B1894" s="203"/>
    </row>
    <row r="1895" spans="1:2" ht="14.25">
      <c r="A1895" s="199"/>
      <c r="B1895" s="203"/>
    </row>
    <row r="1896" spans="1:2" ht="14.25">
      <c r="A1896" s="199"/>
      <c r="B1896" s="203"/>
    </row>
    <row r="1897" spans="1:2" ht="14.25">
      <c r="A1897" s="199"/>
      <c r="B1897" s="203"/>
    </row>
    <row r="1898" spans="1:2" ht="14.25">
      <c r="A1898" s="199"/>
      <c r="B1898" s="203"/>
    </row>
    <row r="1899" spans="1:2" ht="14.25">
      <c r="A1899" s="199"/>
      <c r="B1899" s="203"/>
    </row>
    <row r="1900" spans="1:2" ht="14.25">
      <c r="A1900" s="199"/>
      <c r="B1900" s="203"/>
    </row>
    <row r="1901" spans="1:2" ht="14.25">
      <c r="A1901" s="199"/>
      <c r="B1901" s="203"/>
    </row>
    <row r="1902" spans="1:2" ht="14.25">
      <c r="A1902" s="199"/>
      <c r="B1902" s="203"/>
    </row>
    <row r="1903" spans="1:2" ht="14.25">
      <c r="A1903" s="199"/>
      <c r="B1903" s="203"/>
    </row>
    <row r="1904" spans="1:2" ht="14.25">
      <c r="A1904" s="199"/>
      <c r="B1904" s="203"/>
    </row>
    <row r="1905" spans="1:2" ht="14.25">
      <c r="A1905" s="199"/>
      <c r="B1905" s="203"/>
    </row>
    <row r="1906" spans="1:2" ht="14.25">
      <c r="A1906" s="199"/>
      <c r="B1906" s="203"/>
    </row>
    <row r="1907" spans="1:2" ht="14.25">
      <c r="A1907" s="199"/>
      <c r="B1907" s="203"/>
    </row>
    <row r="1908" spans="1:2" ht="14.25">
      <c r="A1908" s="199"/>
      <c r="B1908" s="203"/>
    </row>
    <row r="1909" spans="1:2" ht="14.25">
      <c r="A1909" s="199"/>
      <c r="B1909" s="203"/>
    </row>
    <row r="1910" spans="1:2" ht="14.25">
      <c r="A1910" s="199"/>
      <c r="B1910" s="203"/>
    </row>
    <row r="1911" spans="1:2" ht="14.25">
      <c r="A1911" s="199"/>
      <c r="B1911" s="203"/>
    </row>
    <row r="1912" spans="1:2" ht="14.25">
      <c r="A1912" s="199"/>
      <c r="B1912" s="203"/>
    </row>
    <row r="1913" spans="1:2" ht="14.25">
      <c r="A1913" s="199"/>
      <c r="B1913" s="203"/>
    </row>
    <row r="1914" spans="1:2" ht="14.25">
      <c r="A1914" s="199"/>
      <c r="B1914" s="203"/>
    </row>
    <row r="1915" spans="1:2" ht="14.25">
      <c r="A1915" s="199"/>
      <c r="B1915" s="203"/>
    </row>
    <row r="1916" spans="1:2" ht="14.25">
      <c r="A1916" s="199"/>
      <c r="B1916" s="203"/>
    </row>
    <row r="1917" spans="1:2" ht="14.25">
      <c r="A1917" s="199"/>
      <c r="B1917" s="203"/>
    </row>
    <row r="1918" spans="1:2" ht="14.25">
      <c r="A1918" s="199"/>
      <c r="B1918" s="203"/>
    </row>
    <row r="1919" spans="1:2" ht="14.25">
      <c r="A1919" s="199"/>
      <c r="B1919" s="203"/>
    </row>
    <row r="1920" spans="1:2" ht="14.25">
      <c r="A1920" s="199"/>
      <c r="B1920" s="203"/>
    </row>
    <row r="1921" spans="1:2" ht="14.25">
      <c r="A1921" s="199"/>
      <c r="B1921" s="203"/>
    </row>
    <row r="1922" spans="1:2" ht="14.25">
      <c r="A1922" s="199"/>
      <c r="B1922" s="203"/>
    </row>
    <row r="1923" spans="1:2" ht="14.25">
      <c r="A1923" s="199"/>
      <c r="B1923" s="203"/>
    </row>
    <row r="1924" spans="1:2" ht="14.25">
      <c r="A1924" s="199"/>
      <c r="B1924" s="203"/>
    </row>
    <row r="1925" spans="1:2" ht="14.25">
      <c r="A1925" s="199"/>
      <c r="B1925" s="203"/>
    </row>
    <row r="1926" spans="1:2" ht="14.25">
      <c r="A1926" s="199"/>
      <c r="B1926" s="203"/>
    </row>
    <row r="1927" spans="1:2" ht="14.25">
      <c r="A1927" s="199"/>
      <c r="B1927" s="203"/>
    </row>
    <row r="1928" spans="1:2" ht="14.25">
      <c r="A1928" s="199"/>
      <c r="B1928" s="203"/>
    </row>
    <row r="1929" spans="1:2" ht="14.25">
      <c r="A1929" s="199"/>
      <c r="B1929" s="203"/>
    </row>
    <row r="1930" spans="1:2" ht="14.25">
      <c r="A1930" s="199"/>
      <c r="B1930" s="203"/>
    </row>
    <row r="1931" spans="1:2" ht="14.25">
      <c r="A1931" s="199"/>
      <c r="B1931" s="203"/>
    </row>
    <row r="1932" spans="1:2" ht="14.25">
      <c r="A1932" s="199"/>
      <c r="B1932" s="203"/>
    </row>
    <row r="1933" spans="1:2" ht="14.25">
      <c r="A1933" s="199"/>
      <c r="B1933" s="203"/>
    </row>
    <row r="1934" spans="1:2" ht="14.25">
      <c r="A1934" s="199"/>
      <c r="B1934" s="203"/>
    </row>
    <row r="1935" spans="1:2" ht="14.25">
      <c r="A1935" s="199"/>
      <c r="B1935" s="203"/>
    </row>
    <row r="1936" spans="1:2" ht="14.25">
      <c r="A1936" s="199"/>
      <c r="B1936" s="203"/>
    </row>
    <row r="1937" spans="1:2" ht="14.25">
      <c r="A1937" s="199"/>
      <c r="B1937" s="203"/>
    </row>
    <row r="1938" spans="1:2" ht="14.25">
      <c r="A1938" s="199"/>
      <c r="B1938" s="203"/>
    </row>
    <row r="1939" spans="1:2" ht="14.25">
      <c r="A1939" s="199"/>
      <c r="B1939" s="203"/>
    </row>
    <row r="1940" spans="1:2" ht="14.25">
      <c r="A1940" s="199"/>
      <c r="B1940" s="203"/>
    </row>
    <row r="1941" spans="1:2" ht="14.25">
      <c r="A1941" s="199"/>
      <c r="B1941" s="203"/>
    </row>
    <row r="1942" spans="1:2" ht="14.25">
      <c r="A1942" s="199"/>
      <c r="B1942" s="203"/>
    </row>
    <row r="1943" spans="1:2" ht="14.25">
      <c r="A1943" s="199"/>
      <c r="B1943" s="203"/>
    </row>
    <row r="1944" spans="1:2" ht="14.25">
      <c r="A1944" s="199"/>
      <c r="B1944" s="203"/>
    </row>
    <row r="1945" spans="1:2" ht="14.25">
      <c r="A1945" s="199"/>
      <c r="B1945" s="203"/>
    </row>
    <row r="1946" spans="1:2" ht="14.25">
      <c r="A1946" s="199"/>
      <c r="B1946" s="203"/>
    </row>
    <row r="1947" spans="1:2" ht="14.25">
      <c r="A1947" s="199"/>
      <c r="B1947" s="203"/>
    </row>
    <row r="1948" spans="1:2" ht="14.25">
      <c r="A1948" s="199"/>
      <c r="B1948" s="203"/>
    </row>
    <row r="1949" spans="1:2" ht="14.25">
      <c r="A1949" s="199"/>
      <c r="B1949" s="203"/>
    </row>
    <row r="1950" spans="1:2" ht="14.25">
      <c r="A1950" s="199"/>
      <c r="B1950" s="203"/>
    </row>
    <row r="1951" spans="1:2" ht="14.25">
      <c r="A1951" s="199"/>
      <c r="B1951" s="203"/>
    </row>
    <row r="1952" spans="1:2" ht="14.25">
      <c r="A1952" s="199"/>
      <c r="B1952" s="203"/>
    </row>
    <row r="1953" spans="1:2" ht="14.25">
      <c r="A1953" s="199"/>
      <c r="B1953" s="203"/>
    </row>
    <row r="1954" spans="1:2" ht="14.25">
      <c r="A1954" s="199"/>
      <c r="B1954" s="203"/>
    </row>
    <row r="1955" spans="1:2" ht="14.25">
      <c r="A1955" s="199"/>
      <c r="B1955" s="203"/>
    </row>
    <row r="1956" spans="1:2" ht="14.25">
      <c r="A1956" s="199"/>
      <c r="B1956" s="203"/>
    </row>
    <row r="1957" spans="1:2" ht="14.25">
      <c r="A1957" s="199"/>
      <c r="B1957" s="203"/>
    </row>
    <row r="1958" spans="1:2" ht="14.25">
      <c r="A1958" s="199"/>
      <c r="B1958" s="203"/>
    </row>
    <row r="1959" spans="1:2" ht="14.25">
      <c r="A1959" s="199"/>
      <c r="B1959" s="203"/>
    </row>
    <row r="1960" spans="1:2" ht="14.25">
      <c r="A1960" s="199"/>
      <c r="B1960" s="203"/>
    </row>
    <row r="1961" spans="1:2" ht="14.25">
      <c r="A1961" s="199"/>
      <c r="B1961" s="203"/>
    </row>
    <row r="1962" spans="1:2" ht="14.25">
      <c r="A1962" s="199"/>
      <c r="B1962" s="203"/>
    </row>
    <row r="1963" spans="1:2" ht="14.25">
      <c r="A1963" s="199"/>
      <c r="B1963" s="203"/>
    </row>
    <row r="1964" spans="1:2" ht="14.25">
      <c r="A1964" s="199"/>
      <c r="B1964" s="203"/>
    </row>
    <row r="1965" spans="1:2" ht="14.25">
      <c r="A1965" s="199"/>
      <c r="B1965" s="203"/>
    </row>
    <row r="1966" spans="1:2" ht="14.25">
      <c r="A1966" s="199"/>
      <c r="B1966" s="203"/>
    </row>
    <row r="1967" spans="1:2" ht="14.25">
      <c r="A1967" s="199"/>
      <c r="B1967" s="203"/>
    </row>
    <row r="1968" spans="1:2" ht="14.25">
      <c r="A1968" s="199"/>
      <c r="B1968" s="203"/>
    </row>
    <row r="1969" spans="1:2" ht="14.25">
      <c r="A1969" s="199"/>
      <c r="B1969" s="203"/>
    </row>
    <row r="1970" spans="1:2" ht="14.25">
      <c r="A1970" s="199"/>
      <c r="B1970" s="203"/>
    </row>
    <row r="1971" spans="1:2" ht="14.25">
      <c r="A1971" s="199"/>
      <c r="B1971" s="203"/>
    </row>
    <row r="1972" spans="1:2" ht="14.25">
      <c r="A1972" s="199"/>
      <c r="B1972" s="203"/>
    </row>
    <row r="1973" spans="1:2" ht="14.25">
      <c r="A1973" s="199"/>
      <c r="B1973" s="203"/>
    </row>
    <row r="1974" spans="1:2" ht="14.25">
      <c r="A1974" s="199"/>
      <c r="B1974" s="203"/>
    </row>
    <row r="1975" spans="1:2" ht="14.25">
      <c r="A1975" s="199"/>
      <c r="B1975" s="203"/>
    </row>
    <row r="1976" spans="1:2" ht="14.25">
      <c r="A1976" s="199"/>
      <c r="B1976" s="203"/>
    </row>
    <row r="1977" spans="1:2" ht="14.25">
      <c r="A1977" s="199"/>
      <c r="B1977" s="203"/>
    </row>
    <row r="1978" spans="1:2" ht="14.25">
      <c r="A1978" s="199"/>
      <c r="B1978" s="203"/>
    </row>
    <row r="1979" spans="1:2" ht="14.25">
      <c r="A1979" s="199"/>
      <c r="B1979" s="203"/>
    </row>
    <row r="1980" spans="1:2" ht="14.25">
      <c r="A1980" s="199"/>
      <c r="B1980" s="203"/>
    </row>
    <row r="1981" spans="1:2" ht="14.25">
      <c r="A1981" s="199"/>
      <c r="B1981" s="203"/>
    </row>
    <row r="1982" spans="1:2" ht="14.25">
      <c r="A1982" s="199"/>
      <c r="B1982" s="203"/>
    </row>
    <row r="1983" spans="1:2" ht="14.25">
      <c r="A1983" s="199"/>
      <c r="B1983" s="203"/>
    </row>
    <row r="1984" spans="1:2" ht="14.25">
      <c r="A1984" s="199"/>
      <c r="B1984" s="203"/>
    </row>
    <row r="1985" spans="1:2" ht="14.25">
      <c r="A1985" s="199"/>
      <c r="B1985" s="203"/>
    </row>
    <row r="1986" spans="1:2" ht="14.25">
      <c r="A1986" s="199"/>
      <c r="B1986" s="203"/>
    </row>
    <row r="1987" spans="1:2" ht="14.25">
      <c r="A1987" s="199"/>
      <c r="B1987" s="203"/>
    </row>
    <row r="1988" spans="1:2" ht="14.25">
      <c r="A1988" s="199"/>
      <c r="B1988" s="203"/>
    </row>
    <row r="1989" spans="1:2" ht="14.25">
      <c r="A1989" s="199"/>
      <c r="B1989" s="203"/>
    </row>
    <row r="1990" spans="1:2" ht="14.25">
      <c r="A1990" s="199"/>
      <c r="B1990" s="203"/>
    </row>
    <row r="1991" spans="1:2" ht="14.25">
      <c r="A1991" s="199"/>
      <c r="B1991" s="203"/>
    </row>
    <row r="1992" spans="1:2" ht="14.25">
      <c r="A1992" s="199"/>
      <c r="B1992" s="203"/>
    </row>
    <row r="1993" spans="1:2" ht="14.25">
      <c r="A1993" s="199"/>
      <c r="B1993" s="203"/>
    </row>
    <row r="1994" spans="1:2" ht="14.25">
      <c r="A1994" s="199"/>
      <c r="B1994" s="203"/>
    </row>
    <row r="1995" spans="1:2" ht="14.25">
      <c r="A1995" s="199"/>
      <c r="B1995" s="203"/>
    </row>
    <row r="1996" spans="1:2" ht="14.25">
      <c r="A1996" s="199"/>
      <c r="B1996" s="203"/>
    </row>
    <row r="1997" spans="1:2" ht="14.25">
      <c r="A1997" s="199"/>
      <c r="B1997" s="203"/>
    </row>
    <row r="1998" spans="1:2" ht="14.25">
      <c r="A1998" s="199"/>
      <c r="B1998" s="203"/>
    </row>
    <row r="1999" spans="1:2" ht="14.25">
      <c r="A1999" s="199"/>
      <c r="B1999" s="203"/>
    </row>
    <row r="2000" spans="1:2" ht="14.25">
      <c r="A2000" s="199"/>
      <c r="B2000" s="203"/>
    </row>
    <row r="2001" spans="1:2" ht="14.25">
      <c r="A2001" s="199"/>
      <c r="B2001" s="203"/>
    </row>
    <row r="2002" spans="1:2" ht="14.25">
      <c r="A2002" s="199"/>
      <c r="B2002" s="203"/>
    </row>
    <row r="2003" spans="1:2" ht="14.25">
      <c r="A2003" s="199"/>
      <c r="B2003" s="203"/>
    </row>
    <row r="2004" spans="1:2" ht="14.25">
      <c r="A2004" s="199"/>
      <c r="B2004" s="203"/>
    </row>
    <row r="2005" spans="1:2" ht="14.25">
      <c r="A2005" s="199"/>
      <c r="B2005" s="203"/>
    </row>
    <row r="2006" spans="1:2" ht="14.25">
      <c r="A2006" s="199"/>
      <c r="B2006" s="203"/>
    </row>
    <row r="2007" spans="1:2" ht="14.25">
      <c r="A2007" s="199"/>
      <c r="B2007" s="203"/>
    </row>
    <row r="2008" spans="1:2" ht="14.25">
      <c r="A2008" s="199"/>
      <c r="B2008" s="203"/>
    </row>
    <row r="2009" spans="1:2" ht="14.25">
      <c r="A2009" s="199"/>
      <c r="B2009" s="203"/>
    </row>
    <row r="2010" spans="1:2" ht="14.25">
      <c r="A2010" s="199"/>
      <c r="B2010" s="203"/>
    </row>
    <row r="2011" spans="1:2" ht="14.25">
      <c r="A2011" s="199"/>
      <c r="B2011" s="203"/>
    </row>
    <row r="2012" spans="1:2" ht="14.25">
      <c r="A2012" s="199"/>
      <c r="B2012" s="203"/>
    </row>
    <row r="2013" spans="1:2" ht="14.25">
      <c r="A2013" s="199"/>
      <c r="B2013" s="203"/>
    </row>
    <row r="2014" spans="1:2" ht="14.25">
      <c r="A2014" s="199"/>
      <c r="B2014" s="203"/>
    </row>
    <row r="2015" spans="1:2" ht="14.25">
      <c r="A2015" s="199"/>
      <c r="B2015" s="203"/>
    </row>
    <row r="2016" spans="1:2" ht="14.25">
      <c r="A2016" s="199"/>
      <c r="B2016" s="203"/>
    </row>
    <row r="2017" spans="1:2" ht="14.25">
      <c r="A2017" s="199"/>
      <c r="B2017" s="203"/>
    </row>
    <row r="2018" spans="1:2" ht="14.25">
      <c r="A2018" s="199"/>
      <c r="B2018" s="203"/>
    </row>
    <row r="2019" spans="1:2" ht="14.25">
      <c r="A2019" s="199"/>
      <c r="B2019" s="203"/>
    </row>
    <row r="2020" spans="1:2" ht="14.25">
      <c r="A2020" s="199"/>
      <c r="B2020" s="203"/>
    </row>
    <row r="2021" spans="1:2" ht="14.25">
      <c r="A2021" s="199"/>
      <c r="B2021" s="203"/>
    </row>
    <row r="2022" spans="1:2" ht="14.25">
      <c r="A2022" s="199"/>
      <c r="B2022" s="203"/>
    </row>
    <row r="2023" spans="1:2" ht="14.25">
      <c r="A2023" s="199"/>
      <c r="B2023" s="203"/>
    </row>
    <row r="2024" spans="1:2" ht="14.25">
      <c r="A2024" s="199"/>
      <c r="B2024" s="203"/>
    </row>
    <row r="2025" spans="1:2" ht="14.25">
      <c r="A2025" s="199"/>
      <c r="B2025" s="203"/>
    </row>
    <row r="2026" spans="1:2" ht="14.25">
      <c r="A2026" s="199"/>
      <c r="B2026" s="203"/>
    </row>
    <row r="2027" spans="1:2" ht="14.25">
      <c r="A2027" s="199"/>
      <c r="B2027" s="203"/>
    </row>
    <row r="2028" spans="1:2" ht="14.25">
      <c r="A2028" s="199"/>
      <c r="B2028" s="203"/>
    </row>
    <row r="2029" spans="1:2" ht="14.25">
      <c r="A2029" s="199"/>
      <c r="B2029" s="203"/>
    </row>
    <row r="2030" spans="1:2" ht="14.25">
      <c r="A2030" s="199"/>
      <c r="B2030" s="203"/>
    </row>
    <row r="2031" spans="1:2" ht="14.25">
      <c r="A2031" s="199"/>
      <c r="B2031" s="203"/>
    </row>
    <row r="2032" spans="1:2" ht="14.25">
      <c r="A2032" s="199"/>
      <c r="B2032" s="203"/>
    </row>
    <row r="2033" spans="1:2" ht="14.25">
      <c r="A2033" s="199"/>
      <c r="B2033" s="203"/>
    </row>
    <row r="2034" spans="1:2" ht="14.25">
      <c r="A2034" s="199"/>
      <c r="B2034" s="203"/>
    </row>
    <row r="2035" spans="1:2" ht="14.25">
      <c r="A2035" s="199"/>
      <c r="B2035" s="203"/>
    </row>
    <row r="2036" spans="1:2" ht="14.25">
      <c r="A2036" s="199"/>
      <c r="B2036" s="203"/>
    </row>
    <row r="2037" spans="1:2" ht="14.25">
      <c r="A2037" s="199"/>
      <c r="B2037" s="203"/>
    </row>
    <row r="2038" spans="1:2" ht="14.25">
      <c r="A2038" s="199"/>
      <c r="B2038" s="203"/>
    </row>
    <row r="2039" spans="1:2" ht="14.25">
      <c r="A2039" s="199"/>
      <c r="B2039" s="203"/>
    </row>
    <row r="2040" spans="1:2" ht="14.25">
      <c r="A2040" s="199"/>
      <c r="B2040" s="203"/>
    </row>
    <row r="2041" spans="1:2" ht="14.25">
      <c r="A2041" s="199"/>
      <c r="B2041" s="203"/>
    </row>
    <row r="2042" spans="1:2" ht="14.25">
      <c r="A2042" s="199"/>
      <c r="B2042" s="203"/>
    </row>
    <row r="2043" spans="1:2" ht="14.25">
      <c r="A2043" s="199"/>
      <c r="B2043" s="203"/>
    </row>
    <row r="2044" spans="1:2" ht="14.25">
      <c r="A2044" s="199"/>
      <c r="B2044" s="203"/>
    </row>
    <row r="2045" spans="1:2" ht="14.25">
      <c r="A2045" s="199"/>
      <c r="B2045" s="203"/>
    </row>
    <row r="2046" spans="1:2" ht="14.25">
      <c r="A2046" s="199"/>
      <c r="B2046" s="203"/>
    </row>
    <row r="2047" spans="1:2" ht="14.25">
      <c r="A2047" s="199"/>
      <c r="B2047" s="203"/>
    </row>
    <row r="2048" spans="1:2" ht="14.25">
      <c r="A2048" s="199"/>
      <c r="B2048" s="203"/>
    </row>
    <row r="2049" spans="1:2" ht="14.25">
      <c r="A2049" s="199"/>
      <c r="B2049" s="203"/>
    </row>
    <row r="2050" spans="1:2" ht="14.25">
      <c r="A2050" s="199"/>
      <c r="B2050" s="203"/>
    </row>
    <row r="2051" spans="1:2" ht="14.25">
      <c r="A2051" s="199"/>
      <c r="B2051" s="203"/>
    </row>
    <row r="2052" spans="1:2" ht="14.25">
      <c r="A2052" s="199"/>
      <c r="B2052" s="203"/>
    </row>
    <row r="2053" spans="1:2" ht="14.25">
      <c r="A2053" s="199"/>
      <c r="B2053" s="203"/>
    </row>
    <row r="2054" spans="1:2" ht="14.25">
      <c r="A2054" s="199"/>
      <c r="B2054" s="203"/>
    </row>
    <row r="2055" spans="1:2" ht="14.25">
      <c r="A2055" s="199"/>
      <c r="B2055" s="203"/>
    </row>
    <row r="2056" spans="1:2" ht="14.25">
      <c r="A2056" s="199"/>
      <c r="B2056" s="203"/>
    </row>
    <row r="2057" spans="1:2" ht="14.25">
      <c r="A2057" s="199"/>
      <c r="B2057" s="203"/>
    </row>
    <row r="2058" spans="1:2" ht="14.25">
      <c r="A2058" s="199"/>
      <c r="B2058" s="203"/>
    </row>
    <row r="2059" spans="1:2" ht="14.25">
      <c r="A2059" s="199"/>
      <c r="B2059" s="203"/>
    </row>
    <row r="2060" spans="1:2" ht="14.25">
      <c r="A2060" s="199"/>
      <c r="B2060" s="203"/>
    </row>
    <row r="2061" spans="1:2" ht="14.25">
      <c r="A2061" s="199"/>
      <c r="B2061" s="203"/>
    </row>
    <row r="2062" spans="1:2" ht="14.25">
      <c r="A2062" s="199"/>
      <c r="B2062" s="203"/>
    </row>
    <row r="2063" spans="1:2" ht="14.25">
      <c r="A2063" s="199"/>
      <c r="B2063" s="203"/>
    </row>
    <row r="2064" spans="1:2" ht="14.25">
      <c r="A2064" s="199"/>
      <c r="B2064" s="203"/>
    </row>
    <row r="2065" spans="1:2" ht="14.25">
      <c r="A2065" s="199"/>
      <c r="B2065" s="203"/>
    </row>
    <row r="2066" spans="1:2" ht="14.25">
      <c r="A2066" s="199"/>
      <c r="B2066" s="203"/>
    </row>
    <row r="2067" spans="1:2" ht="14.25">
      <c r="A2067" s="199"/>
      <c r="B2067" s="203"/>
    </row>
    <row r="2068" spans="1:2" ht="14.25">
      <c r="A2068" s="199"/>
      <c r="B2068" s="203"/>
    </row>
    <row r="2069" spans="1:2" ht="14.25">
      <c r="A2069" s="199"/>
      <c r="B2069" s="203"/>
    </row>
    <row r="2070" spans="1:2" ht="14.25">
      <c r="A2070" s="199"/>
      <c r="B2070" s="203"/>
    </row>
    <row r="2071" spans="1:2" ht="14.25">
      <c r="A2071" s="199"/>
      <c r="B2071" s="203"/>
    </row>
    <row r="2072" spans="1:2" ht="14.25">
      <c r="A2072" s="199"/>
      <c r="B2072" s="203"/>
    </row>
    <row r="2073" spans="1:2" ht="14.25">
      <c r="A2073" s="199"/>
      <c r="B2073" s="203"/>
    </row>
    <row r="2074" spans="1:2" ht="14.25">
      <c r="A2074" s="199"/>
      <c r="B2074" s="203"/>
    </row>
    <row r="2075" spans="1:2" ht="14.25">
      <c r="A2075" s="199"/>
      <c r="B2075" s="203"/>
    </row>
    <row r="2076" spans="1:2" ht="14.25">
      <c r="A2076" s="199"/>
      <c r="B2076" s="203"/>
    </row>
    <row r="2077" spans="1:2" ht="14.25">
      <c r="A2077" s="199"/>
      <c r="B2077" s="203"/>
    </row>
    <row r="2078" spans="1:2" ht="14.25">
      <c r="A2078" s="199"/>
      <c r="B2078" s="203"/>
    </row>
    <row r="2079" spans="1:2" ht="14.25">
      <c r="A2079" s="199"/>
      <c r="B2079" s="203"/>
    </row>
    <row r="2080" spans="1:2" ht="14.25">
      <c r="A2080" s="199"/>
      <c r="B2080" s="203"/>
    </row>
    <row r="2081" spans="1:2" ht="14.25">
      <c r="A2081" s="199"/>
      <c r="B2081" s="203"/>
    </row>
    <row r="2082" spans="1:2" ht="14.25">
      <c r="A2082" s="199"/>
      <c r="B2082" s="203"/>
    </row>
    <row r="2083" spans="1:2" ht="14.25">
      <c r="A2083" s="199"/>
      <c r="B2083" s="203"/>
    </row>
    <row r="2084" spans="1:2" ht="14.25">
      <c r="A2084" s="199"/>
      <c r="B2084" s="203"/>
    </row>
    <row r="2085" spans="1:2" ht="14.25">
      <c r="A2085" s="199"/>
      <c r="B2085" s="203"/>
    </row>
    <row r="2086" spans="1:2" ht="14.25">
      <c r="A2086" s="199"/>
      <c r="B2086" s="203"/>
    </row>
    <row r="2087" spans="1:2" ht="14.25">
      <c r="A2087" s="199"/>
      <c r="B2087" s="203"/>
    </row>
    <row r="2088" spans="1:2" ht="14.25">
      <c r="A2088" s="199"/>
      <c r="B2088" s="203"/>
    </row>
    <row r="2089" spans="1:2" ht="14.25">
      <c r="A2089" s="199"/>
      <c r="B2089" s="203"/>
    </row>
    <row r="2090" spans="1:2" ht="14.25">
      <c r="A2090" s="199"/>
      <c r="B2090" s="203"/>
    </row>
    <row r="2091" spans="1:2" ht="14.25">
      <c r="A2091" s="199"/>
      <c r="B2091" s="203"/>
    </row>
    <row r="2092" spans="1:2" ht="14.25">
      <c r="A2092" s="199"/>
      <c r="B2092" s="203"/>
    </row>
    <row r="2093" spans="1:2" ht="14.25">
      <c r="A2093" s="199"/>
      <c r="B2093" s="203"/>
    </row>
    <row r="2094" spans="1:2" ht="14.25">
      <c r="A2094" s="199"/>
      <c r="B2094" s="203"/>
    </row>
    <row r="2095" spans="1:2" ht="14.25">
      <c r="A2095" s="199"/>
      <c r="B2095" s="203"/>
    </row>
    <row r="2096" spans="1:2" ht="14.25">
      <c r="A2096" s="199"/>
      <c r="B2096" s="203"/>
    </row>
    <row r="2097" spans="1:2" ht="14.25">
      <c r="A2097" s="199"/>
      <c r="B2097" s="203"/>
    </row>
    <row r="2098" spans="1:2" ht="14.25">
      <c r="A2098" s="199"/>
      <c r="B2098" s="203"/>
    </row>
    <row r="2099" spans="1:2" ht="14.25">
      <c r="A2099" s="199"/>
      <c r="B2099" s="203"/>
    </row>
    <row r="2100" spans="1:2" ht="14.25">
      <c r="A2100" s="199"/>
      <c r="B2100" s="203"/>
    </row>
    <row r="2101" spans="1:2" ht="14.25">
      <c r="A2101" s="199"/>
      <c r="B2101" s="203"/>
    </row>
    <row r="2102" spans="1:2" ht="14.25">
      <c r="A2102" s="199"/>
      <c r="B2102" s="203"/>
    </row>
    <row r="2103" spans="1:2" ht="14.25">
      <c r="A2103" s="199"/>
      <c r="B2103" s="203"/>
    </row>
    <row r="2104" spans="1:2" ht="14.25">
      <c r="A2104" s="199"/>
      <c r="B2104" s="203"/>
    </row>
    <row r="2105" spans="1:2" ht="14.25">
      <c r="A2105" s="199"/>
      <c r="B2105" s="203"/>
    </row>
    <row r="2106" spans="1:2" ht="14.25">
      <c r="A2106" s="199"/>
      <c r="B2106" s="203"/>
    </row>
    <row r="2107" spans="1:2" ht="14.25">
      <c r="A2107" s="199"/>
      <c r="B2107" s="203"/>
    </row>
    <row r="2108" spans="1:2" ht="14.25">
      <c r="A2108" s="199"/>
      <c r="B2108" s="203"/>
    </row>
    <row r="2109" spans="1:2" ht="14.25">
      <c r="A2109" s="199"/>
      <c r="B2109" s="203"/>
    </row>
    <row r="2110" spans="1:2" ht="14.25">
      <c r="A2110" s="199"/>
      <c r="B2110" s="203"/>
    </row>
    <row r="2111" spans="1:2" ht="14.25">
      <c r="A2111" s="199"/>
      <c r="B2111" s="203"/>
    </row>
    <row r="2112" spans="1:2" ht="14.25">
      <c r="A2112" s="199"/>
      <c r="B2112" s="203"/>
    </row>
    <row r="2113" spans="1:2" ht="14.25">
      <c r="A2113" s="199"/>
      <c r="B2113" s="203"/>
    </row>
    <row r="2114" spans="1:2" ht="14.25">
      <c r="A2114" s="199"/>
      <c r="B2114" s="203"/>
    </row>
    <row r="2115" spans="1:2" ht="14.25">
      <c r="A2115" s="199"/>
      <c r="B2115" s="203"/>
    </row>
    <row r="2116" spans="1:2" ht="14.25">
      <c r="A2116" s="199"/>
      <c r="B2116" s="203"/>
    </row>
    <row r="2117" spans="1:2" ht="14.25">
      <c r="A2117" s="199"/>
      <c r="B2117" s="203"/>
    </row>
    <row r="2118" spans="1:2" ht="14.25">
      <c r="A2118" s="199"/>
      <c r="B2118" s="203"/>
    </row>
    <row r="2119" spans="1:2" ht="14.25">
      <c r="A2119" s="199"/>
      <c r="B2119" s="203"/>
    </row>
    <row r="2120" spans="1:2" ht="14.25">
      <c r="A2120" s="199"/>
      <c r="B2120" s="203"/>
    </row>
    <row r="2121" spans="1:2" ht="14.25">
      <c r="A2121" s="199"/>
      <c r="B2121" s="203"/>
    </row>
    <row r="2122" spans="1:2" ht="14.25">
      <c r="A2122" s="199"/>
      <c r="B2122" s="203"/>
    </row>
    <row r="2123" spans="1:2" ht="14.25">
      <c r="A2123" s="199"/>
      <c r="B2123" s="203"/>
    </row>
    <row r="2124" spans="1:2" ht="14.25">
      <c r="A2124" s="199"/>
      <c r="B2124" s="203"/>
    </row>
    <row r="2125" spans="1:2" ht="14.25">
      <c r="A2125" s="199"/>
      <c r="B2125" s="203"/>
    </row>
    <row r="2126" spans="1:2" ht="14.25">
      <c r="A2126" s="199"/>
      <c r="B2126" s="203"/>
    </row>
    <row r="2127" spans="1:2" ht="14.25">
      <c r="A2127" s="199"/>
      <c r="B2127" s="203"/>
    </row>
    <row r="2128" spans="1:2" ht="14.25">
      <c r="A2128" s="199"/>
      <c r="B2128" s="203"/>
    </row>
    <row r="2129" spans="1:2" ht="14.25">
      <c r="A2129" s="199"/>
      <c r="B2129" s="203"/>
    </row>
    <row r="2130" spans="1:2" ht="14.25">
      <c r="A2130" s="199"/>
      <c r="B2130" s="203"/>
    </row>
    <row r="2131" spans="1:2" ht="14.25">
      <c r="A2131" s="199"/>
      <c r="B2131" s="203"/>
    </row>
    <row r="2132" spans="1:2" ht="14.25">
      <c r="A2132" s="199"/>
      <c r="B2132" s="203"/>
    </row>
    <row r="2133" spans="1:2" ht="14.25">
      <c r="A2133" s="199"/>
      <c r="B2133" s="203"/>
    </row>
    <row r="2134" spans="1:2" ht="14.25">
      <c r="A2134" s="199"/>
      <c r="B2134" s="203"/>
    </row>
    <row r="2135" spans="1:2" ht="14.25">
      <c r="A2135" s="199"/>
      <c r="B2135" s="203"/>
    </row>
    <row r="2136" spans="1:2" ht="14.25">
      <c r="A2136" s="199"/>
      <c r="B2136" s="203"/>
    </row>
    <row r="2137" spans="1:2" ht="14.25">
      <c r="A2137" s="199"/>
      <c r="B2137" s="203"/>
    </row>
    <row r="2138" spans="1:2" ht="14.25">
      <c r="A2138" s="199"/>
      <c r="B2138" s="203"/>
    </row>
    <row r="2139" spans="1:2" ht="14.25">
      <c r="A2139" s="199"/>
      <c r="B2139" s="203"/>
    </row>
    <row r="2140" spans="1:2" ht="14.25">
      <c r="A2140" s="199"/>
      <c r="B2140" s="203"/>
    </row>
    <row r="2141" spans="1:2" ht="14.25">
      <c r="A2141" s="199"/>
      <c r="B2141" s="203"/>
    </row>
    <row r="2142" spans="1:2" ht="14.25">
      <c r="A2142" s="199"/>
      <c r="B2142" s="203"/>
    </row>
    <row r="2143" spans="1:2" ht="14.25">
      <c r="A2143" s="199"/>
      <c r="B2143" s="203"/>
    </row>
    <row r="2144" spans="1:2" ht="14.25">
      <c r="A2144" s="199"/>
      <c r="B2144" s="203"/>
    </row>
    <row r="2145" spans="1:2" ht="14.25">
      <c r="A2145" s="199"/>
      <c r="B2145" s="203"/>
    </row>
    <row r="2146" spans="1:2" ht="14.25">
      <c r="A2146" s="199"/>
      <c r="B2146" s="203"/>
    </row>
    <row r="2147" spans="1:2" ht="14.25">
      <c r="A2147" s="199"/>
      <c r="B2147" s="203"/>
    </row>
    <row r="2148" spans="1:2" ht="14.25">
      <c r="A2148" s="199"/>
      <c r="B2148" s="203"/>
    </row>
    <row r="2149" spans="1:2" ht="14.25">
      <c r="A2149" s="199"/>
      <c r="B2149" s="203"/>
    </row>
    <row r="2150" spans="1:2" ht="14.25">
      <c r="A2150" s="199"/>
      <c r="B2150" s="203"/>
    </row>
    <row r="2151" spans="1:2" ht="14.25">
      <c r="A2151" s="199"/>
      <c r="B2151" s="203"/>
    </row>
    <row r="2152" spans="1:2" ht="14.25">
      <c r="A2152" s="199"/>
      <c r="B2152" s="203"/>
    </row>
    <row r="2153" spans="1:2" ht="14.25">
      <c r="A2153" s="199"/>
      <c r="B2153" s="203"/>
    </row>
    <row r="2154" spans="1:2" ht="14.25">
      <c r="A2154" s="199"/>
      <c r="B2154" s="203"/>
    </row>
    <row r="2155" spans="1:2" ht="14.25">
      <c r="A2155" s="199"/>
      <c r="B2155" s="203"/>
    </row>
    <row r="2156" spans="1:2" ht="14.25">
      <c r="A2156" s="199"/>
      <c r="B2156" s="203"/>
    </row>
    <row r="2157" spans="1:2" ht="14.25">
      <c r="A2157" s="199"/>
      <c r="B2157" s="203"/>
    </row>
    <row r="2158" spans="1:2" ht="14.25">
      <c r="A2158" s="199"/>
      <c r="B2158" s="203"/>
    </row>
    <row r="2159" spans="1:2" ht="14.25">
      <c r="A2159" s="199"/>
      <c r="B2159" s="203"/>
    </row>
    <row r="2160" spans="1:2" ht="14.25">
      <c r="A2160" s="199"/>
      <c r="B2160" s="203"/>
    </row>
    <row r="2161" spans="1:2" ht="14.25">
      <c r="A2161" s="199"/>
      <c r="B2161" s="203"/>
    </row>
    <row r="2162" spans="1:2" ht="14.25">
      <c r="A2162" s="199"/>
      <c r="B2162" s="203"/>
    </row>
    <row r="2163" spans="1:2" ht="14.25">
      <c r="A2163" s="199"/>
      <c r="B2163" s="203"/>
    </row>
    <row r="2164" spans="1:2" ht="14.25">
      <c r="A2164" s="199"/>
      <c r="B2164" s="203"/>
    </row>
    <row r="2165" spans="1:2" ht="14.25">
      <c r="A2165" s="199"/>
      <c r="B2165" s="203"/>
    </row>
    <row r="2166" spans="1:2" ht="14.25">
      <c r="A2166" s="199"/>
      <c r="B2166" s="203"/>
    </row>
    <row r="2167" spans="1:2" ht="14.25">
      <c r="A2167" s="199"/>
      <c r="B2167" s="203"/>
    </row>
    <row r="2168" spans="1:2" ht="14.25">
      <c r="A2168" s="199"/>
      <c r="B2168" s="203"/>
    </row>
    <row r="2169" spans="1:2" ht="14.25">
      <c r="A2169" s="199"/>
      <c r="B2169" s="203"/>
    </row>
    <row r="2170" spans="1:2" ht="14.25">
      <c r="A2170" s="199"/>
      <c r="B2170" s="203"/>
    </row>
    <row r="2171" spans="1:2" ht="14.25">
      <c r="A2171" s="199"/>
      <c r="B2171" s="203"/>
    </row>
    <row r="2172" spans="1:2" ht="14.25">
      <c r="A2172" s="199"/>
      <c r="B2172" s="203"/>
    </row>
    <row r="2173" spans="1:2" ht="14.25">
      <c r="A2173" s="199"/>
      <c r="B2173" s="203"/>
    </row>
    <row r="2174" spans="1:2" ht="14.25">
      <c r="A2174" s="199"/>
      <c r="B2174" s="203"/>
    </row>
    <row r="2175" spans="1:2" ht="14.25">
      <c r="A2175" s="199"/>
      <c r="B2175" s="203"/>
    </row>
    <row r="2176" spans="1:2" ht="14.25">
      <c r="A2176" s="199"/>
      <c r="B2176" s="203"/>
    </row>
    <row r="2177" spans="1:2" ht="14.25">
      <c r="A2177" s="199"/>
      <c r="B2177" s="203"/>
    </row>
    <row r="2178" spans="1:2" ht="14.25">
      <c r="A2178" s="199"/>
      <c r="B2178" s="203"/>
    </row>
    <row r="2179" spans="1:2" ht="14.25">
      <c r="A2179" s="199"/>
      <c r="B2179" s="203"/>
    </row>
    <row r="2180" spans="1:2" ht="14.25">
      <c r="A2180" s="199"/>
      <c r="B2180" s="203"/>
    </row>
    <row r="2181" spans="1:2" ht="14.25">
      <c r="A2181" s="199"/>
      <c r="B2181" s="203"/>
    </row>
    <row r="2182" spans="1:2" ht="14.25">
      <c r="A2182" s="199"/>
      <c r="B2182" s="203"/>
    </row>
    <row r="2183" spans="1:2" ht="14.25">
      <c r="A2183" s="199"/>
      <c r="B2183" s="203"/>
    </row>
    <row r="2184" spans="1:2" ht="14.25">
      <c r="A2184" s="199"/>
      <c r="B2184" s="203"/>
    </row>
    <row r="2185" spans="1:2" ht="14.25">
      <c r="A2185" s="199"/>
      <c r="B2185" s="203"/>
    </row>
    <row r="2186" spans="1:2" ht="14.25">
      <c r="A2186" s="199"/>
      <c r="B2186" s="203"/>
    </row>
    <row r="2187" spans="1:2" ht="14.25">
      <c r="A2187" s="199"/>
      <c r="B2187" s="203"/>
    </row>
    <row r="2188" spans="1:2" ht="14.25">
      <c r="A2188" s="199"/>
      <c r="B2188" s="203"/>
    </row>
    <row r="2189" spans="1:2" ht="14.25">
      <c r="A2189" s="199"/>
      <c r="B2189" s="204"/>
    </row>
    <row r="2190" spans="1:2" ht="14.25">
      <c r="A2190" s="199"/>
      <c r="B2190" s="203"/>
    </row>
    <row r="2191" spans="1:2" ht="14.25">
      <c r="A2191" s="199"/>
      <c r="B2191" s="203"/>
    </row>
    <row r="2192" spans="1:2" ht="14.25">
      <c r="A2192" s="199"/>
      <c r="B2192" s="203"/>
    </row>
    <row r="2193" spans="1:2" ht="14.25">
      <c r="A2193" s="199"/>
      <c r="B2193" s="203"/>
    </row>
    <row r="2194" spans="1:2" ht="14.25">
      <c r="A2194" s="199"/>
      <c r="B2194" s="203"/>
    </row>
    <row r="2195" spans="1:2" ht="14.25">
      <c r="A2195" s="199"/>
      <c r="B2195" s="203"/>
    </row>
    <row r="2196" spans="1:2" ht="14.25">
      <c r="A2196" s="199"/>
      <c r="B2196" s="203"/>
    </row>
    <row r="2197" spans="1:2" ht="14.25">
      <c r="A2197" s="199"/>
      <c r="B2197" s="203"/>
    </row>
    <row r="2198" spans="1:2" ht="14.25">
      <c r="A2198" s="199"/>
      <c r="B2198" s="203"/>
    </row>
    <row r="2199" spans="1:2" ht="14.25">
      <c r="A2199" s="199"/>
      <c r="B2199" s="203"/>
    </row>
    <row r="2200" spans="1:2" ht="14.25">
      <c r="A2200" s="199"/>
      <c r="B2200" s="203"/>
    </row>
    <row r="2201" spans="1:2" ht="14.25">
      <c r="A2201" s="199"/>
      <c r="B2201" s="203"/>
    </row>
    <row r="2202" spans="1:2" ht="14.25">
      <c r="A2202" s="199"/>
      <c r="B2202" s="203"/>
    </row>
    <row r="2203" spans="1:2" ht="14.25">
      <c r="A2203" s="199"/>
      <c r="B2203" s="203"/>
    </row>
    <row r="2204" spans="1:2" ht="14.25">
      <c r="A2204" s="199"/>
      <c r="B2204" s="203"/>
    </row>
    <row r="2205" spans="1:2" ht="14.25">
      <c r="A2205" s="199"/>
      <c r="B2205" s="203"/>
    </row>
    <row r="2206" spans="1:2" ht="14.25">
      <c r="A2206" s="199"/>
      <c r="B2206" s="203"/>
    </row>
    <row r="2207" spans="1:2" ht="14.25">
      <c r="A2207" s="199"/>
      <c r="B2207" s="203"/>
    </row>
    <row r="2208" spans="1:2" ht="14.25">
      <c r="A2208" s="199"/>
      <c r="B2208" s="203"/>
    </row>
    <row r="2209" spans="1:2" ht="14.25">
      <c r="A2209" s="199"/>
      <c r="B2209" s="203"/>
    </row>
    <row r="2210" spans="1:2" ht="14.25">
      <c r="A2210" s="199"/>
      <c r="B2210" s="203"/>
    </row>
    <row r="2211" spans="1:2" ht="14.25">
      <c r="A2211" s="199"/>
      <c r="B2211" s="203"/>
    </row>
    <row r="2212" spans="1:2" ht="14.25">
      <c r="A2212" s="199"/>
      <c r="B2212" s="203"/>
    </row>
    <row r="2213" spans="1:2" ht="14.25">
      <c r="A2213" s="199"/>
      <c r="B2213" s="203"/>
    </row>
    <row r="2214" spans="1:2" ht="14.25">
      <c r="A2214" s="199"/>
      <c r="B2214" s="203"/>
    </row>
    <row r="2215" spans="1:2" ht="14.25">
      <c r="A2215" s="199"/>
      <c r="B2215" s="203"/>
    </row>
    <row r="2216" spans="1:2" ht="14.25">
      <c r="A2216" s="199"/>
      <c r="B2216" s="203"/>
    </row>
    <row r="2217" spans="1:2" ht="14.25">
      <c r="A2217" s="199"/>
      <c r="B2217" s="203"/>
    </row>
    <row r="2218" spans="1:2" ht="14.25">
      <c r="A2218" s="199"/>
      <c r="B2218" s="203"/>
    </row>
    <row r="2219" spans="1:2" ht="14.25">
      <c r="A2219" s="199"/>
      <c r="B2219" s="203"/>
    </row>
    <row r="2220" spans="1:2" ht="14.25">
      <c r="A2220" s="199"/>
      <c r="B2220" s="203"/>
    </row>
    <row r="2221" spans="1:2" ht="14.25">
      <c r="A2221" s="199"/>
      <c r="B2221" s="203"/>
    </row>
    <row r="2222" spans="1:2" ht="14.25">
      <c r="A2222" s="199"/>
      <c r="B2222" s="203"/>
    </row>
    <row r="2223" spans="1:2" ht="14.25">
      <c r="A2223" s="199"/>
      <c r="B2223" s="203"/>
    </row>
    <row r="2224" spans="1:2" ht="14.25">
      <c r="A2224" s="199"/>
      <c r="B2224" s="203"/>
    </row>
    <row r="2225" spans="1:2" ht="14.25">
      <c r="A2225" s="199"/>
      <c r="B2225" s="203"/>
    </row>
    <row r="2226" spans="1:2" ht="14.25">
      <c r="A2226" s="199"/>
      <c r="B2226" s="203"/>
    </row>
    <row r="2227" spans="1:2" ht="14.25">
      <c r="A2227" s="199"/>
      <c r="B2227" s="203"/>
    </row>
    <row r="2228" spans="1:2" ht="14.25">
      <c r="A2228" s="199"/>
      <c r="B2228" s="203"/>
    </row>
    <row r="2229" spans="1:2" ht="14.25">
      <c r="A2229" s="199"/>
      <c r="B2229" s="203"/>
    </row>
    <row r="2230" spans="1:2" ht="14.25">
      <c r="A2230" s="199"/>
      <c r="B2230" s="203"/>
    </row>
    <row r="2231" spans="1:2" ht="14.25">
      <c r="A2231" s="199"/>
      <c r="B2231" s="203"/>
    </row>
    <row r="2232" spans="1:2" ht="14.25">
      <c r="A2232" s="199"/>
      <c r="B2232" s="203"/>
    </row>
    <row r="2233" spans="1:2" ht="14.25">
      <c r="A2233" s="199"/>
      <c r="B2233" s="203"/>
    </row>
    <row r="2234" spans="1:2" ht="14.25">
      <c r="A2234" s="199"/>
      <c r="B2234" s="203"/>
    </row>
    <row r="2235" spans="1:2" ht="14.25">
      <c r="A2235" s="199"/>
      <c r="B2235" s="203"/>
    </row>
    <row r="2236" spans="1:2" ht="14.25">
      <c r="A2236" s="199"/>
      <c r="B2236" s="203"/>
    </row>
    <row r="2237" spans="1:2" ht="14.25">
      <c r="A2237" s="199"/>
      <c r="B2237" s="203"/>
    </row>
    <row r="2238" spans="1:2" ht="14.25">
      <c r="A2238" s="199"/>
      <c r="B2238" s="203"/>
    </row>
    <row r="2239" spans="1:2" ht="14.25">
      <c r="A2239" s="199"/>
      <c r="B2239" s="203"/>
    </row>
    <row r="2240" spans="1:2" ht="14.25">
      <c r="A2240" s="199"/>
      <c r="B2240" s="203"/>
    </row>
    <row r="2241" spans="1:2" ht="14.25">
      <c r="A2241" s="199"/>
      <c r="B2241" s="203"/>
    </row>
    <row r="2242" spans="1:2" ht="14.25">
      <c r="A2242" s="199"/>
      <c r="B2242" s="203"/>
    </row>
    <row r="2243" spans="1:2" ht="14.25">
      <c r="A2243" s="199"/>
      <c r="B2243" s="203"/>
    </row>
    <row r="2244" spans="1:2" ht="14.25">
      <c r="A2244" s="199"/>
      <c r="B2244" s="203"/>
    </row>
    <row r="2245" spans="1:2" ht="14.25">
      <c r="A2245" s="199"/>
      <c r="B2245" s="203"/>
    </row>
    <row r="2246" spans="1:2" ht="14.25">
      <c r="A2246" s="199"/>
      <c r="B2246" s="203"/>
    </row>
    <row r="2247" spans="1:2" ht="14.25">
      <c r="A2247" s="199"/>
      <c r="B2247" s="203"/>
    </row>
    <row r="2248" spans="1:2" ht="14.25">
      <c r="A2248" s="199"/>
      <c r="B2248" s="203"/>
    </row>
    <row r="2249" spans="1:2" ht="14.25">
      <c r="A2249" s="199"/>
      <c r="B2249" s="203"/>
    </row>
    <row r="2250" spans="1:2" ht="14.25">
      <c r="A2250" s="199"/>
      <c r="B2250" s="203"/>
    </row>
    <row r="2251" spans="1:2" ht="14.25">
      <c r="A2251" s="199"/>
      <c r="B2251" s="203"/>
    </row>
    <row r="2252" spans="1:2" ht="14.25">
      <c r="A2252" s="199"/>
      <c r="B2252" s="203"/>
    </row>
    <row r="2253" spans="1:2" ht="14.25">
      <c r="A2253" s="199"/>
      <c r="B2253" s="203"/>
    </row>
    <row r="2254" spans="1:2" ht="14.25">
      <c r="A2254" s="199"/>
      <c r="B2254" s="203"/>
    </row>
    <row r="2255" spans="1:2" ht="14.25">
      <c r="A2255" s="199"/>
      <c r="B2255" s="203"/>
    </row>
    <row r="2256" spans="1:2" ht="14.25">
      <c r="A2256" s="199"/>
      <c r="B2256" s="204"/>
    </row>
    <row r="2257" spans="1:2" ht="14.25">
      <c r="A2257" s="199"/>
      <c r="B2257" s="203"/>
    </row>
    <row r="2258" spans="1:2" ht="14.25">
      <c r="A2258" s="199"/>
      <c r="B2258" s="203"/>
    </row>
    <row r="2259" spans="1:2" ht="14.25">
      <c r="A2259" s="199"/>
      <c r="B2259" s="203"/>
    </row>
    <row r="2260" spans="1:2" ht="14.25">
      <c r="A2260" s="199"/>
      <c r="B2260" s="203"/>
    </row>
    <row r="2261" spans="1:2" ht="14.25">
      <c r="A2261" s="199"/>
      <c r="B2261" s="203"/>
    </row>
    <row r="2262" spans="1:2" ht="14.25">
      <c r="A2262" s="199"/>
      <c r="B2262" s="203"/>
    </row>
    <row r="2263" spans="1:2" ht="14.25">
      <c r="A2263" s="199"/>
      <c r="B2263" s="203"/>
    </row>
    <row r="2264" spans="1:2" ht="14.25">
      <c r="A2264" s="199"/>
      <c r="B2264" s="203"/>
    </row>
    <row r="2265" spans="1:2" ht="14.25">
      <c r="A2265" s="199"/>
      <c r="B2265" s="203"/>
    </row>
    <row r="2266" spans="1:2" ht="14.25">
      <c r="A2266" s="199"/>
      <c r="B2266" s="204"/>
    </row>
    <row r="2267" spans="1:2" ht="14.25">
      <c r="A2267" s="199"/>
      <c r="B2267" s="203"/>
    </row>
    <row r="2268" spans="1:2" ht="14.25">
      <c r="A2268" s="199"/>
      <c r="B2268" s="203"/>
    </row>
    <row r="2269" spans="1:2" ht="14.25">
      <c r="A2269" s="199"/>
      <c r="B2269" s="203"/>
    </row>
    <row r="2270" spans="1:2" ht="14.25">
      <c r="A2270" s="199"/>
      <c r="B2270" s="203"/>
    </row>
    <row r="2271" spans="1:2" ht="14.25">
      <c r="A2271" s="199"/>
      <c r="B2271" s="203"/>
    </row>
    <row r="2272" spans="1:2" ht="14.25">
      <c r="A2272" s="199"/>
      <c r="B2272" s="203"/>
    </row>
    <row r="2273" spans="1:2" ht="14.25">
      <c r="A2273" s="199"/>
      <c r="B2273" s="203"/>
    </row>
    <row r="2274" spans="1:2" ht="14.25">
      <c r="A2274" s="199"/>
      <c r="B2274" s="203"/>
    </row>
    <row r="2275" spans="1:2" ht="14.25">
      <c r="A2275" s="199"/>
      <c r="B2275" s="203"/>
    </row>
    <row r="2276" spans="1:2" ht="14.25">
      <c r="A2276" s="199"/>
      <c r="B2276" s="203"/>
    </row>
    <row r="2277" spans="1:2" ht="14.25">
      <c r="A2277" s="199"/>
      <c r="B2277" s="203"/>
    </row>
    <row r="2278" spans="1:2" ht="14.25">
      <c r="A2278" s="199"/>
      <c r="B2278" s="203"/>
    </row>
    <row r="2279" spans="1:2" ht="14.25">
      <c r="A2279" s="199"/>
      <c r="B2279" s="203"/>
    </row>
    <row r="2280" spans="1:2" ht="14.25">
      <c r="A2280" s="199"/>
      <c r="B2280" s="203"/>
    </row>
    <row r="2281" spans="1:2" ht="14.25">
      <c r="A2281" s="199"/>
      <c r="B2281" s="203"/>
    </row>
    <row r="2282" spans="1:2" ht="14.25">
      <c r="A2282" s="199"/>
      <c r="B2282" s="203"/>
    </row>
    <row r="2283" spans="1:2" ht="14.25">
      <c r="A2283" s="199"/>
      <c r="B2283" s="203"/>
    </row>
    <row r="2284" spans="1:2" ht="14.25">
      <c r="A2284" s="199"/>
      <c r="B2284" s="203"/>
    </row>
    <row r="2285" spans="1:2" ht="14.25">
      <c r="A2285" s="199"/>
      <c r="B2285" s="203"/>
    </row>
    <row r="2286" spans="1:2" ht="14.25">
      <c r="A2286" s="199"/>
      <c r="B2286" s="203"/>
    </row>
    <row r="2287" spans="1:2" ht="14.25">
      <c r="A2287" s="199"/>
      <c r="B2287" s="203"/>
    </row>
    <row r="2288" spans="1:2" ht="14.25">
      <c r="A2288" s="199"/>
      <c r="B2288" s="203"/>
    </row>
    <row r="2289" spans="1:2" ht="14.25">
      <c r="A2289" s="199"/>
      <c r="B2289" s="203"/>
    </row>
    <row r="2290" spans="1:2" ht="14.25">
      <c r="A2290" s="199"/>
      <c r="B2290" s="203"/>
    </row>
    <row r="2291" spans="1:2" ht="14.25">
      <c r="A2291" s="199"/>
      <c r="B2291" s="203"/>
    </row>
    <row r="2292" spans="1:2" ht="14.25">
      <c r="A2292" s="199"/>
      <c r="B2292" s="203"/>
    </row>
    <row r="2293" spans="1:2" ht="14.25">
      <c r="A2293" s="199"/>
      <c r="B2293" s="203"/>
    </row>
    <row r="2294" spans="1:2" ht="14.25">
      <c r="A2294" s="199"/>
      <c r="B2294" s="203"/>
    </row>
    <row r="2295" spans="1:2" ht="14.25">
      <c r="A2295" s="199"/>
      <c r="B2295" s="203"/>
    </row>
    <row r="2296" spans="1:2" ht="14.25">
      <c r="A2296" s="199"/>
      <c r="B2296" s="203"/>
    </row>
    <row r="2297" spans="1:2" ht="14.25">
      <c r="A2297" s="199"/>
      <c r="B2297" s="203"/>
    </row>
    <row r="2298" spans="1:2" ht="14.25">
      <c r="A2298" s="199"/>
      <c r="B2298" s="203"/>
    </row>
    <row r="2299" spans="1:2" ht="14.25">
      <c r="A2299" s="199"/>
      <c r="B2299" s="203"/>
    </row>
    <row r="2300" spans="1:2" ht="14.25">
      <c r="A2300" s="199"/>
      <c r="B2300" s="203"/>
    </row>
    <row r="2301" spans="1:2" ht="14.25">
      <c r="A2301" s="199"/>
      <c r="B2301" s="203"/>
    </row>
    <row r="2302" spans="1:2" ht="14.25">
      <c r="A2302" s="199"/>
      <c r="B2302" s="203"/>
    </row>
    <row r="2303" spans="1:2" ht="14.25">
      <c r="A2303" s="199"/>
      <c r="B2303" s="203"/>
    </row>
    <row r="2304" spans="1:2" ht="14.25">
      <c r="A2304" s="199"/>
      <c r="B2304" s="203"/>
    </row>
    <row r="2305" spans="1:2" ht="14.25">
      <c r="A2305" s="199"/>
      <c r="B2305" s="203"/>
    </row>
    <row r="2306" spans="1:2" ht="14.25">
      <c r="A2306" s="199"/>
      <c r="B2306" s="203"/>
    </row>
    <row r="2307" spans="1:2" ht="14.25">
      <c r="A2307" s="199"/>
      <c r="B2307" s="203"/>
    </row>
    <row r="2308" spans="1:2" ht="14.25">
      <c r="A2308" s="199"/>
      <c r="B2308" s="203"/>
    </row>
    <row r="2309" spans="1:2" ht="14.25">
      <c r="A2309" s="199"/>
      <c r="B2309" s="203"/>
    </row>
    <row r="2310" spans="1:2" ht="14.25">
      <c r="A2310" s="199"/>
      <c r="B2310" s="203"/>
    </row>
    <row r="2311" spans="1:2" ht="14.25">
      <c r="A2311" s="199"/>
      <c r="B2311" s="203"/>
    </row>
    <row r="2312" spans="1:2" ht="14.25">
      <c r="A2312" s="199"/>
      <c r="B2312" s="203"/>
    </row>
    <row r="2313" spans="1:2" ht="14.25">
      <c r="A2313" s="199"/>
      <c r="B2313" s="203"/>
    </row>
    <row r="2314" spans="1:2" ht="14.25">
      <c r="A2314" s="199"/>
      <c r="B2314" s="203"/>
    </row>
    <row r="2315" spans="1:2" ht="14.25">
      <c r="A2315" s="199"/>
      <c r="B2315" s="203"/>
    </row>
    <row r="2316" spans="1:2" ht="14.25">
      <c r="A2316" s="199"/>
      <c r="B2316" s="203"/>
    </row>
    <row r="2317" spans="1:2" ht="14.25">
      <c r="A2317" s="199"/>
      <c r="B2317" s="203"/>
    </row>
    <row r="2318" spans="1:2" ht="14.25">
      <c r="A2318" s="199"/>
      <c r="B2318" s="203"/>
    </row>
    <row r="2319" spans="1:2" ht="14.25">
      <c r="A2319" s="199"/>
      <c r="B2319" s="203"/>
    </row>
    <row r="2320" spans="1:2" ht="14.25">
      <c r="A2320" s="199"/>
      <c r="B2320" s="203"/>
    </row>
    <row r="2321" spans="1:2" ht="14.25">
      <c r="A2321" s="199"/>
      <c r="B2321" s="203"/>
    </row>
    <row r="2322" spans="1:2" ht="14.25">
      <c r="A2322" s="199"/>
      <c r="B2322" s="203"/>
    </row>
    <row r="2323" spans="1:2" ht="14.25">
      <c r="A2323" s="199"/>
      <c r="B2323" s="203"/>
    </row>
    <row r="2324" spans="1:2" ht="14.25">
      <c r="A2324" s="199"/>
      <c r="B2324" s="203"/>
    </row>
    <row r="2325" spans="1:2" ht="14.25">
      <c r="A2325" s="199"/>
      <c r="B2325" s="203"/>
    </row>
    <row r="2326" spans="1:2" ht="14.25">
      <c r="A2326" s="199"/>
      <c r="B2326" s="203"/>
    </row>
    <row r="2327" spans="1:2" ht="14.25">
      <c r="A2327" s="199"/>
      <c r="B2327" s="203"/>
    </row>
    <row r="2328" spans="1:2" ht="14.25">
      <c r="A2328" s="199"/>
      <c r="B2328" s="203"/>
    </row>
    <row r="2329" spans="1:2" ht="14.25">
      <c r="A2329" s="199"/>
      <c r="B2329" s="203"/>
    </row>
    <row r="2330" spans="1:2" ht="14.25">
      <c r="A2330" s="199"/>
      <c r="B2330" s="203"/>
    </row>
    <row r="2331" spans="1:2" ht="14.25">
      <c r="A2331" s="199"/>
      <c r="B2331" s="203"/>
    </row>
    <row r="2332" spans="1:2" ht="14.25">
      <c r="A2332" s="199"/>
      <c r="B2332" s="203"/>
    </row>
    <row r="2333" spans="1:2" ht="14.25">
      <c r="A2333" s="199"/>
      <c r="B2333" s="203"/>
    </row>
    <row r="2334" spans="1:2" ht="14.25">
      <c r="A2334" s="199"/>
      <c r="B2334" s="203"/>
    </row>
    <row r="2335" spans="1:2" ht="14.25">
      <c r="A2335" s="199"/>
      <c r="B2335" s="203"/>
    </row>
    <row r="2336" spans="1:2" ht="14.25">
      <c r="A2336" s="199"/>
      <c r="B2336" s="203"/>
    </row>
    <row r="2337" spans="1:2" ht="14.25">
      <c r="A2337" s="199"/>
      <c r="B2337" s="203"/>
    </row>
    <row r="2338" spans="1:2" ht="14.25">
      <c r="A2338" s="199"/>
      <c r="B2338" s="203"/>
    </row>
    <row r="2339" spans="1:2" ht="14.25">
      <c r="A2339" s="199"/>
      <c r="B2339" s="203"/>
    </row>
    <row r="2340" spans="1:2" ht="14.25">
      <c r="A2340" s="199"/>
      <c r="B2340" s="203"/>
    </row>
    <row r="2341" spans="1:2" ht="14.25">
      <c r="A2341" s="199"/>
      <c r="B2341" s="203"/>
    </row>
    <row r="2342" spans="1:2" ht="14.25">
      <c r="A2342" s="199"/>
      <c r="B2342" s="203"/>
    </row>
    <row r="2343" spans="1:2" ht="14.25">
      <c r="A2343" s="199"/>
      <c r="B2343" s="203"/>
    </row>
    <row r="2344" spans="1:2" ht="14.25">
      <c r="A2344" s="199"/>
      <c r="B2344" s="203"/>
    </row>
    <row r="2345" spans="1:2" ht="14.25">
      <c r="A2345" s="199"/>
      <c r="B2345" s="203"/>
    </row>
    <row r="2346" spans="1:2" ht="14.25">
      <c r="A2346" s="199"/>
      <c r="B2346" s="203"/>
    </row>
    <row r="2347" spans="1:2" ht="14.25">
      <c r="A2347" s="199"/>
      <c r="B2347" s="203"/>
    </row>
    <row r="2348" spans="1:2" ht="14.25">
      <c r="A2348" s="199"/>
      <c r="B2348" s="203"/>
    </row>
    <row r="2349" spans="1:2" ht="14.25">
      <c r="A2349" s="199"/>
      <c r="B2349" s="203"/>
    </row>
    <row r="2350" spans="1:2" ht="14.25">
      <c r="A2350" s="199"/>
      <c r="B2350" s="203"/>
    </row>
    <row r="2351" spans="1:2" ht="14.25">
      <c r="A2351" s="199"/>
      <c r="B2351" s="203"/>
    </row>
    <row r="2352" spans="1:2" ht="14.25">
      <c r="A2352" s="199"/>
      <c r="B2352" s="203"/>
    </row>
    <row r="2353" spans="1:2" ht="14.25">
      <c r="A2353" s="199"/>
      <c r="B2353" s="203"/>
    </row>
    <row r="2354" spans="1:2" ht="14.25">
      <c r="A2354" s="199"/>
      <c r="B2354" s="203"/>
    </row>
    <row r="2355" spans="1:2" ht="14.25">
      <c r="A2355" s="199"/>
      <c r="B2355" s="203"/>
    </row>
    <row r="2356" spans="1:2" ht="14.25">
      <c r="A2356" s="199"/>
      <c r="B2356" s="203"/>
    </row>
    <row r="2357" spans="1:2" ht="14.25">
      <c r="A2357" s="199"/>
      <c r="B2357" s="203"/>
    </row>
    <row r="2358" spans="1:2" ht="14.25">
      <c r="A2358" s="199"/>
      <c r="B2358" s="203"/>
    </row>
    <row r="2359" spans="1:2" ht="14.25">
      <c r="A2359" s="199"/>
      <c r="B2359" s="203"/>
    </row>
    <row r="2360" spans="1:2" ht="14.25">
      <c r="A2360" s="199"/>
      <c r="B2360" s="203"/>
    </row>
    <row r="2361" spans="1:2" ht="14.25">
      <c r="A2361" s="199"/>
      <c r="B2361" s="203"/>
    </row>
    <row r="2362" spans="1:2" ht="14.25">
      <c r="A2362" s="199"/>
      <c r="B2362" s="203"/>
    </row>
    <row r="2363" spans="1:2" ht="14.25">
      <c r="A2363" s="199"/>
      <c r="B2363" s="203"/>
    </row>
    <row r="2364" spans="1:2" ht="14.25">
      <c r="A2364" s="199"/>
      <c r="B2364" s="203"/>
    </row>
    <row r="2365" spans="1:2" ht="14.25">
      <c r="A2365" s="199"/>
      <c r="B2365" s="203"/>
    </row>
    <row r="2366" spans="1:2" ht="14.25">
      <c r="A2366" s="199"/>
      <c r="B2366" s="203"/>
    </row>
    <row r="2367" spans="1:2" ht="14.25">
      <c r="A2367" s="199"/>
      <c r="B2367" s="203"/>
    </row>
    <row r="2368" spans="1:2" ht="14.25">
      <c r="A2368" s="199"/>
      <c r="B2368" s="203"/>
    </row>
    <row r="2369" spans="1:2" ht="14.25">
      <c r="A2369" s="199"/>
      <c r="B2369" s="203"/>
    </row>
    <row r="2370" spans="1:2" ht="14.25">
      <c r="A2370" s="199"/>
      <c r="B2370" s="203"/>
    </row>
    <row r="2371" spans="1:2" ht="14.25">
      <c r="A2371" s="199"/>
      <c r="B2371" s="203"/>
    </row>
    <row r="2372" spans="1:2" ht="14.25">
      <c r="A2372" s="199"/>
      <c r="B2372" s="203"/>
    </row>
    <row r="2373" spans="1:2" ht="14.25">
      <c r="A2373" s="199"/>
      <c r="B2373" s="203"/>
    </row>
    <row r="2374" spans="1:2" ht="14.25">
      <c r="A2374" s="199"/>
      <c r="B2374" s="203"/>
    </row>
    <row r="2375" spans="1:2" ht="14.25">
      <c r="A2375" s="199"/>
      <c r="B2375" s="203"/>
    </row>
    <row r="2376" spans="1:2" ht="14.25">
      <c r="A2376" s="199"/>
      <c r="B2376" s="203"/>
    </row>
    <row r="2377" spans="1:2" ht="14.25">
      <c r="A2377" s="199"/>
      <c r="B2377" s="203"/>
    </row>
    <row r="2378" spans="1:2" ht="14.25">
      <c r="A2378" s="199"/>
      <c r="B2378" s="203"/>
    </row>
    <row r="2379" spans="1:2" ht="14.25">
      <c r="A2379" s="199"/>
      <c r="B2379" s="203"/>
    </row>
    <row r="2380" spans="1:2" ht="14.25">
      <c r="A2380" s="199"/>
      <c r="B2380" s="203"/>
    </row>
    <row r="2381" spans="1:2" ht="14.25">
      <c r="A2381" s="199"/>
      <c r="B2381" s="203"/>
    </row>
    <row r="2382" spans="1:2" ht="14.25">
      <c r="A2382" s="199"/>
      <c r="B2382" s="203"/>
    </row>
    <row r="2383" spans="1:2" ht="14.25">
      <c r="A2383" s="199"/>
      <c r="B2383" s="203"/>
    </row>
    <row r="2384" spans="1:2" ht="14.25">
      <c r="A2384" s="199"/>
      <c r="B2384" s="203"/>
    </row>
    <row r="2385" spans="1:2" ht="14.25">
      <c r="A2385" s="199"/>
      <c r="B2385" s="203"/>
    </row>
    <row r="2386" spans="1:2" ht="14.25">
      <c r="A2386" s="199"/>
      <c r="B2386" s="203"/>
    </row>
    <row r="2387" spans="1:2" ht="14.25">
      <c r="A2387" s="199"/>
      <c r="B2387" s="203"/>
    </row>
    <row r="2388" spans="1:2" ht="14.25">
      <c r="A2388" s="199"/>
      <c r="B2388" s="203"/>
    </row>
    <row r="2389" spans="1:2" ht="14.25">
      <c r="A2389" s="199"/>
      <c r="B2389" s="203"/>
    </row>
    <row r="2390" spans="1:2" ht="14.25">
      <c r="A2390" s="199"/>
      <c r="B2390" s="203"/>
    </row>
    <row r="2391" spans="1:2" ht="14.25">
      <c r="A2391" s="199"/>
      <c r="B2391" s="203"/>
    </row>
    <row r="2392" spans="1:2" ht="14.25">
      <c r="A2392" s="199"/>
      <c r="B2392" s="203"/>
    </row>
    <row r="2393" spans="1:2" ht="14.25">
      <c r="A2393" s="199"/>
      <c r="B2393" s="203"/>
    </row>
    <row r="2394" spans="1:2" ht="14.25">
      <c r="A2394" s="199"/>
      <c r="B2394" s="203"/>
    </row>
    <row r="2395" spans="1:2" ht="14.25">
      <c r="A2395" s="199"/>
      <c r="B2395" s="203"/>
    </row>
    <row r="2396" spans="1:2" ht="14.25">
      <c r="A2396" s="199"/>
      <c r="B2396" s="203"/>
    </row>
    <row r="2397" spans="1:2" ht="14.25">
      <c r="A2397" s="199"/>
      <c r="B2397" s="203"/>
    </row>
    <row r="2398" spans="1:2" ht="14.25">
      <c r="A2398" s="199"/>
      <c r="B2398" s="203"/>
    </row>
    <row r="2399" spans="1:2" ht="14.25">
      <c r="A2399" s="199"/>
      <c r="B2399" s="203"/>
    </row>
    <row r="2400" spans="1:2" ht="14.25">
      <c r="A2400" s="199"/>
      <c r="B2400" s="203"/>
    </row>
    <row r="2401" spans="1:2" ht="14.25">
      <c r="A2401" s="199"/>
      <c r="B2401" s="203"/>
    </row>
    <row r="2402" spans="1:2" ht="14.25">
      <c r="A2402" s="199"/>
      <c r="B2402" s="203"/>
    </row>
    <row r="2403" spans="1:2" ht="14.25">
      <c r="A2403" s="199"/>
      <c r="B2403" s="203"/>
    </row>
    <row r="2404" spans="1:2" ht="14.25">
      <c r="A2404" s="199"/>
      <c r="B2404" s="203"/>
    </row>
    <row r="2405" spans="1:2" ht="14.25">
      <c r="A2405" s="199"/>
      <c r="B2405" s="203"/>
    </row>
    <row r="2406" spans="1:2" ht="14.25">
      <c r="A2406" s="199"/>
      <c r="B2406" s="203"/>
    </row>
    <row r="2407" spans="1:2" ht="14.25">
      <c r="A2407" s="199"/>
      <c r="B2407" s="203"/>
    </row>
    <row r="2408" spans="1:2" ht="14.25">
      <c r="A2408" s="199"/>
      <c r="B2408" s="203"/>
    </row>
    <row r="2409" spans="1:2" ht="14.25">
      <c r="A2409" s="199"/>
      <c r="B2409" s="203"/>
    </row>
    <row r="2410" spans="1:2" ht="14.25">
      <c r="A2410" s="199"/>
      <c r="B2410" s="203"/>
    </row>
    <row r="2411" spans="1:2" ht="14.25">
      <c r="A2411" s="199"/>
      <c r="B2411" s="203"/>
    </row>
    <row r="2412" spans="1:2" ht="14.25">
      <c r="A2412" s="199"/>
      <c r="B2412" s="203"/>
    </row>
    <row r="2413" spans="1:2" ht="14.25">
      <c r="A2413" s="199"/>
      <c r="B2413" s="203"/>
    </row>
    <row r="2414" spans="1:2" ht="14.25">
      <c r="A2414" s="199"/>
      <c r="B2414" s="203"/>
    </row>
    <row r="2415" spans="1:2" ht="14.25">
      <c r="A2415" s="199"/>
      <c r="B2415" s="203"/>
    </row>
    <row r="2416" spans="1:2" ht="14.25">
      <c r="A2416" s="199"/>
      <c r="B2416" s="203"/>
    </row>
    <row r="2417" spans="1:2" ht="14.25">
      <c r="A2417" s="199"/>
      <c r="B2417" s="203"/>
    </row>
    <row r="2418" spans="1:2" ht="14.25">
      <c r="A2418" s="199"/>
      <c r="B2418" s="203"/>
    </row>
    <row r="2419" spans="1:2" ht="14.25">
      <c r="A2419" s="199"/>
      <c r="B2419" s="203"/>
    </row>
    <row r="2420" spans="1:2" ht="14.25">
      <c r="A2420" s="199"/>
      <c r="B2420" s="203"/>
    </row>
    <row r="2421" spans="1:2" ht="14.25">
      <c r="A2421" s="199"/>
      <c r="B2421" s="203"/>
    </row>
    <row r="2422" spans="1:2" ht="14.25">
      <c r="A2422" s="199"/>
      <c r="B2422" s="203"/>
    </row>
    <row r="2423" spans="1:2" ht="14.25">
      <c r="A2423" s="199"/>
      <c r="B2423" s="203"/>
    </row>
    <row r="2424" spans="1:2" ht="14.25">
      <c r="A2424" s="199"/>
      <c r="B2424" s="203"/>
    </row>
    <row r="2425" spans="1:2" ht="14.25">
      <c r="A2425" s="199"/>
      <c r="B2425" s="203"/>
    </row>
    <row r="2426" spans="1:2" ht="14.25">
      <c r="A2426" s="199"/>
      <c r="B2426" s="203"/>
    </row>
    <row r="2427" spans="1:2" ht="14.25">
      <c r="A2427" s="199"/>
      <c r="B2427" s="203"/>
    </row>
    <row r="2428" spans="1:2" ht="14.25">
      <c r="A2428" s="199"/>
      <c r="B2428" s="203"/>
    </row>
    <row r="2429" spans="1:2" ht="14.25">
      <c r="A2429" s="199"/>
      <c r="B2429" s="203"/>
    </row>
    <row r="2430" spans="1:2" ht="14.25">
      <c r="A2430" s="199"/>
      <c r="B2430" s="203"/>
    </row>
    <row r="2431" spans="1:2" ht="14.25">
      <c r="A2431" s="199"/>
      <c r="B2431" s="203"/>
    </row>
    <row r="2432" spans="1:2" ht="14.25">
      <c r="A2432" s="199"/>
      <c r="B2432" s="203"/>
    </row>
    <row r="2433" spans="1:2" ht="14.25">
      <c r="A2433" s="199"/>
      <c r="B2433" s="203"/>
    </row>
    <row r="2434" spans="1:2" ht="14.25">
      <c r="A2434" s="199"/>
      <c r="B2434" s="203"/>
    </row>
    <row r="2435" spans="1:2" ht="14.25">
      <c r="A2435" s="199"/>
      <c r="B2435" s="203"/>
    </row>
    <row r="2436" spans="1:2" ht="14.25">
      <c r="A2436" s="199"/>
      <c r="B2436" s="203"/>
    </row>
    <row r="2437" spans="1:2" ht="14.25">
      <c r="A2437" s="199"/>
      <c r="B2437" s="203"/>
    </row>
    <row r="2438" spans="1:2" ht="14.25">
      <c r="A2438" s="199"/>
      <c r="B2438" s="203"/>
    </row>
    <row r="2439" spans="1:2" ht="14.25">
      <c r="A2439" s="199"/>
      <c r="B2439" s="203"/>
    </row>
    <row r="2440" spans="1:2" ht="14.25">
      <c r="A2440" s="199"/>
      <c r="B2440" s="203"/>
    </row>
    <row r="2441" spans="1:2" ht="14.25">
      <c r="A2441" s="199"/>
      <c r="B2441" s="203"/>
    </row>
    <row r="2442" spans="1:2" ht="14.25">
      <c r="A2442" s="199"/>
      <c r="B2442" s="203"/>
    </row>
    <row r="2443" spans="1:2" ht="14.25">
      <c r="A2443" s="199"/>
      <c r="B2443" s="203"/>
    </row>
    <row r="2444" spans="1:2" ht="14.25">
      <c r="A2444" s="199"/>
      <c r="B2444" s="203"/>
    </row>
    <row r="2445" spans="1:2" ht="14.25">
      <c r="A2445" s="199"/>
      <c r="B2445" s="203"/>
    </row>
    <row r="2446" spans="1:2" ht="14.25">
      <c r="A2446" s="199"/>
      <c r="B2446" s="203"/>
    </row>
    <row r="2447" spans="1:2" ht="14.25">
      <c r="A2447" s="199"/>
      <c r="B2447" s="203"/>
    </row>
    <row r="2448" spans="1:2" ht="14.25">
      <c r="A2448" s="199"/>
      <c r="B2448" s="203"/>
    </row>
    <row r="2449" spans="1:2" ht="14.25">
      <c r="A2449" s="199"/>
      <c r="B2449" s="203"/>
    </row>
    <row r="2450" spans="1:2" ht="14.25">
      <c r="A2450" s="199"/>
      <c r="B2450" s="203"/>
    </row>
    <row r="2451" spans="1:2" ht="14.25">
      <c r="A2451" s="199"/>
      <c r="B2451" s="203"/>
    </row>
    <row r="2452" spans="1:2" ht="14.25">
      <c r="A2452" s="199"/>
      <c r="B2452" s="203"/>
    </row>
    <row r="2453" spans="1:2" ht="14.25">
      <c r="A2453" s="199"/>
      <c r="B2453" s="203"/>
    </row>
    <row r="2454" spans="1:2" ht="14.25">
      <c r="A2454" s="199"/>
      <c r="B2454" s="203"/>
    </row>
    <row r="2455" spans="1:2" ht="14.25">
      <c r="A2455" s="199"/>
      <c r="B2455" s="203"/>
    </row>
    <row r="2456" spans="1:2" ht="14.25">
      <c r="A2456" s="199"/>
      <c r="B2456" s="203"/>
    </row>
    <row r="2457" spans="1:2" ht="14.25">
      <c r="A2457" s="199"/>
      <c r="B2457" s="203"/>
    </row>
    <row r="2458" spans="1:2" ht="14.25">
      <c r="A2458" s="199"/>
      <c r="B2458" s="203"/>
    </row>
    <row r="2459" spans="1:2" ht="14.25">
      <c r="A2459" s="199"/>
      <c r="B2459" s="203"/>
    </row>
    <row r="2460" spans="1:2" ht="14.25">
      <c r="A2460" s="199"/>
      <c r="B2460" s="203"/>
    </row>
    <row r="2461" spans="1:2" ht="14.25">
      <c r="A2461" s="199"/>
      <c r="B2461" s="203"/>
    </row>
    <row r="2462" spans="1:2" ht="14.25">
      <c r="A2462" s="199"/>
      <c r="B2462" s="203"/>
    </row>
    <row r="2463" spans="1:2" ht="14.25">
      <c r="A2463" s="199"/>
      <c r="B2463" s="203"/>
    </row>
    <row r="2464" spans="1:2" ht="14.25">
      <c r="A2464" s="199"/>
      <c r="B2464" s="203"/>
    </row>
    <row r="2465" spans="1:2" ht="14.25">
      <c r="A2465" s="199"/>
      <c r="B2465" s="203"/>
    </row>
    <row r="2466" spans="1:2" ht="14.25">
      <c r="A2466" s="199"/>
      <c r="B2466" s="203"/>
    </row>
    <row r="2467" spans="1:2" ht="14.25">
      <c r="A2467" s="199"/>
      <c r="B2467" s="203"/>
    </row>
    <row r="2468" spans="1:2" ht="14.25">
      <c r="A2468" s="199"/>
      <c r="B2468" s="203"/>
    </row>
    <row r="2469" spans="1:2" ht="14.25">
      <c r="A2469" s="199"/>
      <c r="B2469" s="203"/>
    </row>
    <row r="2470" spans="1:2" ht="14.25">
      <c r="A2470" s="199"/>
      <c r="B2470" s="203"/>
    </row>
    <row r="2471" spans="1:2" ht="14.25">
      <c r="A2471" s="199"/>
      <c r="B2471" s="203"/>
    </row>
    <row r="2472" spans="1:2" ht="14.25">
      <c r="A2472" s="199"/>
      <c r="B2472" s="203"/>
    </row>
    <row r="2473" spans="1:2" ht="14.25">
      <c r="A2473" s="199"/>
      <c r="B2473" s="203"/>
    </row>
    <row r="2474" spans="1:2" ht="14.25">
      <c r="A2474" s="199"/>
      <c r="B2474" s="203"/>
    </row>
    <row r="2475" spans="1:2" ht="14.25">
      <c r="A2475" s="199"/>
      <c r="B2475" s="203"/>
    </row>
    <row r="2476" spans="1:2" ht="14.25">
      <c r="A2476" s="199"/>
      <c r="B2476" s="203"/>
    </row>
    <row r="2477" spans="1:2" ht="14.25">
      <c r="A2477" s="199"/>
      <c r="B2477" s="203"/>
    </row>
    <row r="2478" spans="1:2" ht="14.25">
      <c r="A2478" s="199"/>
      <c r="B2478" s="203"/>
    </row>
    <row r="2479" spans="1:2" ht="14.25">
      <c r="A2479" s="199"/>
      <c r="B2479" s="203"/>
    </row>
    <row r="2480" spans="1:2" ht="14.25">
      <c r="A2480" s="199"/>
      <c r="B2480" s="203"/>
    </row>
    <row r="2481" spans="1:2" ht="14.25">
      <c r="A2481" s="199"/>
      <c r="B2481" s="203"/>
    </row>
    <row r="2482" spans="1:2" ht="14.25">
      <c r="A2482" s="199"/>
      <c r="B2482" s="203"/>
    </row>
    <row r="2483" spans="1:2" ht="14.25">
      <c r="A2483" s="199"/>
      <c r="B2483" s="203"/>
    </row>
    <row r="2484" spans="1:2" ht="14.25">
      <c r="A2484" s="199"/>
      <c r="B2484" s="203"/>
    </row>
    <row r="2485" spans="1:2" ht="14.25">
      <c r="A2485" s="199"/>
      <c r="B2485" s="203"/>
    </row>
    <row r="2486" spans="1:2" ht="14.25">
      <c r="A2486" s="199"/>
      <c r="B2486" s="203"/>
    </row>
    <row r="2487" spans="1:2" ht="14.25">
      <c r="A2487" s="199"/>
      <c r="B2487" s="203"/>
    </row>
    <row r="2488" spans="1:2" ht="14.25">
      <c r="A2488" s="199"/>
      <c r="B2488" s="203"/>
    </row>
    <row r="2489" spans="1:2" ht="14.25">
      <c r="A2489" s="199"/>
      <c r="B2489" s="203"/>
    </row>
    <row r="2490" spans="1:2" ht="14.25">
      <c r="A2490" s="199"/>
      <c r="B2490" s="203"/>
    </row>
    <row r="2491" spans="1:2" ht="14.25">
      <c r="A2491" s="199"/>
      <c r="B2491" s="203"/>
    </row>
    <row r="2492" spans="1:2" ht="14.25">
      <c r="A2492" s="199"/>
      <c r="B2492" s="203"/>
    </row>
    <row r="2493" spans="1:2" ht="14.25">
      <c r="A2493" s="199"/>
      <c r="B2493" s="203"/>
    </row>
    <row r="2494" spans="1:2" ht="14.25">
      <c r="A2494" s="199"/>
      <c r="B2494" s="203"/>
    </row>
    <row r="2495" spans="1:2" ht="14.25">
      <c r="A2495" s="199"/>
      <c r="B2495" s="203"/>
    </row>
    <row r="2496" spans="1:2" ht="14.25">
      <c r="A2496" s="199"/>
      <c r="B2496" s="203"/>
    </row>
    <row r="2497" spans="1:2" ht="14.25">
      <c r="A2497" s="199"/>
      <c r="B2497" s="203"/>
    </row>
    <row r="2498" spans="1:2" ht="14.25">
      <c r="A2498" s="199"/>
      <c r="B2498" s="203"/>
    </row>
    <row r="2499" spans="1:2" ht="14.25">
      <c r="A2499" s="199"/>
      <c r="B2499" s="203"/>
    </row>
    <row r="2500" spans="1:2" ht="14.25">
      <c r="A2500" s="199"/>
      <c r="B2500" s="203"/>
    </row>
    <row r="2501" spans="1:2" ht="14.25">
      <c r="A2501" s="199"/>
      <c r="B2501" s="203"/>
    </row>
    <row r="2502" spans="1:2" ht="14.25">
      <c r="A2502" s="199"/>
      <c r="B2502" s="203"/>
    </row>
    <row r="2503" spans="1:2" ht="14.25">
      <c r="A2503" s="199"/>
      <c r="B2503" s="203"/>
    </row>
    <row r="2504" spans="1:2" ht="14.25">
      <c r="A2504" s="199"/>
      <c r="B2504" s="203"/>
    </row>
    <row r="2505" spans="1:2" ht="14.25">
      <c r="A2505" s="199"/>
      <c r="B2505" s="203"/>
    </row>
    <row r="2506" spans="1:2" ht="14.25">
      <c r="A2506" s="199"/>
      <c r="B2506" s="203"/>
    </row>
    <row r="2507" spans="1:2" ht="14.25">
      <c r="A2507" s="199"/>
      <c r="B2507" s="203"/>
    </row>
    <row r="2508" spans="1:2" ht="14.25">
      <c r="A2508" s="199"/>
      <c r="B2508" s="203"/>
    </row>
    <row r="2509" spans="1:2" ht="14.25">
      <c r="A2509" s="199"/>
      <c r="B2509" s="203"/>
    </row>
    <row r="2510" spans="1:2" ht="14.25">
      <c r="A2510" s="199"/>
      <c r="B2510" s="203"/>
    </row>
    <row r="2511" spans="1:2" ht="14.25">
      <c r="A2511" s="199"/>
      <c r="B2511" s="203"/>
    </row>
    <row r="2512" spans="1:2" ht="14.25">
      <c r="A2512" s="199"/>
      <c r="B2512" s="203"/>
    </row>
    <row r="2513" spans="1:2" ht="14.25">
      <c r="A2513" s="199"/>
      <c r="B2513" s="203"/>
    </row>
    <row r="2514" spans="1:2" ht="14.25">
      <c r="A2514" s="199"/>
      <c r="B2514" s="203"/>
    </row>
    <row r="2515" spans="1:2" ht="14.25">
      <c r="A2515" s="199"/>
      <c r="B2515" s="203"/>
    </row>
    <row r="2516" spans="1:2" ht="14.25">
      <c r="A2516" s="199"/>
      <c r="B2516" s="203"/>
    </row>
    <row r="2517" spans="1:2" ht="14.25">
      <c r="A2517" s="199"/>
      <c r="B2517" s="203"/>
    </row>
    <row r="2518" spans="1:2" ht="14.25">
      <c r="A2518" s="199"/>
      <c r="B2518" s="203"/>
    </row>
    <row r="2519" spans="1:2" ht="14.25">
      <c r="A2519" s="199"/>
      <c r="B2519" s="203"/>
    </row>
    <row r="2520" spans="1:2" ht="14.25">
      <c r="A2520" s="199"/>
      <c r="B2520" s="203"/>
    </row>
    <row r="2521" spans="1:2" ht="14.25">
      <c r="A2521" s="199"/>
      <c r="B2521" s="203"/>
    </row>
    <row r="2522" spans="1:2" ht="14.25">
      <c r="A2522" s="199"/>
      <c r="B2522" s="203"/>
    </row>
    <row r="2523" spans="1:2" ht="14.25">
      <c r="A2523" s="199"/>
      <c r="B2523" s="203"/>
    </row>
    <row r="2524" spans="1:2" ht="14.25">
      <c r="A2524" s="199"/>
      <c r="B2524" s="203"/>
    </row>
    <row r="2525" spans="1:2" ht="14.25">
      <c r="A2525" s="199"/>
      <c r="B2525" s="203"/>
    </row>
    <row r="2526" spans="1:2" ht="14.25">
      <c r="A2526" s="199"/>
      <c r="B2526" s="203"/>
    </row>
    <row r="2527" spans="1:2" ht="14.25">
      <c r="A2527" s="199"/>
      <c r="B2527" s="203"/>
    </row>
    <row r="2528" spans="1:2" ht="14.25">
      <c r="A2528" s="199"/>
      <c r="B2528" s="203"/>
    </row>
    <row r="2529" spans="1:2" ht="14.25">
      <c r="A2529" s="199"/>
      <c r="B2529" s="203"/>
    </row>
    <row r="2530" spans="1:2" ht="14.25">
      <c r="A2530" s="199"/>
      <c r="B2530" s="203"/>
    </row>
    <row r="2531" spans="1:2" ht="14.25">
      <c r="A2531" s="199"/>
      <c r="B2531" s="203"/>
    </row>
    <row r="2532" spans="1:2" ht="14.25">
      <c r="A2532" s="199"/>
      <c r="B2532" s="203"/>
    </row>
    <row r="2533" spans="1:2" ht="14.25">
      <c r="A2533" s="199"/>
      <c r="B2533" s="203"/>
    </row>
    <row r="2534" spans="1:2" ht="14.25">
      <c r="A2534" s="199"/>
      <c r="B2534" s="203"/>
    </row>
    <row r="2535" spans="1:2" ht="14.25">
      <c r="A2535" s="199"/>
      <c r="B2535" s="203"/>
    </row>
    <row r="2536" spans="1:2" ht="14.25">
      <c r="A2536" s="199"/>
      <c r="B2536" s="203"/>
    </row>
    <row r="2537" spans="1:2" ht="14.25">
      <c r="A2537" s="199"/>
      <c r="B2537" s="203"/>
    </row>
    <row r="2538" spans="1:2" ht="14.25">
      <c r="A2538" s="199"/>
      <c r="B2538" s="203"/>
    </row>
    <row r="2539" spans="1:2" ht="14.25">
      <c r="A2539" s="199"/>
      <c r="B2539" s="203"/>
    </row>
    <row r="2540" spans="1:2" ht="14.25">
      <c r="A2540" s="199"/>
      <c r="B2540" s="203"/>
    </row>
    <row r="2541" spans="1:2" ht="14.25">
      <c r="A2541" s="199"/>
      <c r="B2541" s="203"/>
    </row>
    <row r="2542" spans="1:2" ht="14.25">
      <c r="A2542" s="199"/>
      <c r="B2542" s="203"/>
    </row>
    <row r="2543" spans="1:2" ht="14.25">
      <c r="A2543" s="199"/>
      <c r="B2543" s="203"/>
    </row>
    <row r="2544" spans="1:2" ht="14.25">
      <c r="A2544" s="199"/>
      <c r="B2544" s="203"/>
    </row>
    <row r="2545" spans="1:2" ht="14.25">
      <c r="A2545" s="199"/>
      <c r="B2545" s="203"/>
    </row>
    <row r="2546" spans="1:2" ht="14.25">
      <c r="A2546" s="199"/>
      <c r="B2546" s="203"/>
    </row>
    <row r="2547" spans="1:2" ht="14.25">
      <c r="A2547" s="199"/>
      <c r="B2547" s="203"/>
    </row>
    <row r="2548" spans="1:2" ht="14.25">
      <c r="A2548" s="199"/>
      <c r="B2548" s="203"/>
    </row>
    <row r="2549" spans="1:2" ht="14.25">
      <c r="A2549" s="199"/>
      <c r="B2549" s="203"/>
    </row>
    <row r="2550" spans="1:2" ht="14.25">
      <c r="A2550" s="199"/>
      <c r="B2550" s="203"/>
    </row>
    <row r="2551" spans="1:2" ht="14.25">
      <c r="A2551" s="199"/>
      <c r="B2551" s="203"/>
    </row>
    <row r="2552" spans="1:2" ht="14.25">
      <c r="A2552" s="199"/>
      <c r="B2552" s="203"/>
    </row>
    <row r="2553" spans="1:2" ht="14.25">
      <c r="A2553" s="199"/>
      <c r="B2553" s="203"/>
    </row>
    <row r="2554" spans="1:2" ht="14.25">
      <c r="A2554" s="199"/>
      <c r="B2554" s="203"/>
    </row>
    <row r="2555" spans="1:2" ht="14.25">
      <c r="A2555" s="199"/>
      <c r="B2555" s="203"/>
    </row>
    <row r="2556" spans="1:2" ht="14.25">
      <c r="A2556" s="199"/>
      <c r="B2556" s="203"/>
    </row>
    <row r="2557" spans="1:2" ht="14.25">
      <c r="A2557" s="199"/>
      <c r="B2557" s="203"/>
    </row>
    <row r="2558" spans="1:2" ht="14.25">
      <c r="A2558" s="199"/>
      <c r="B2558" s="203"/>
    </row>
    <row r="2559" spans="1:2" ht="14.25">
      <c r="A2559" s="199"/>
      <c r="B2559" s="203"/>
    </row>
    <row r="2560" spans="1:2" ht="14.25">
      <c r="A2560" s="199"/>
      <c r="B2560" s="203"/>
    </row>
    <row r="2561" spans="1:2" ht="14.25">
      <c r="A2561" s="199"/>
      <c r="B2561" s="203"/>
    </row>
    <row r="2562" spans="1:2" ht="14.25">
      <c r="A2562" s="199"/>
      <c r="B2562" s="203"/>
    </row>
    <row r="2563" spans="1:2" ht="14.25">
      <c r="A2563" s="199"/>
      <c r="B2563" s="203"/>
    </row>
    <row r="2564" spans="1:2" ht="14.25">
      <c r="A2564" s="199"/>
      <c r="B2564" s="203"/>
    </row>
    <row r="2565" spans="1:2" ht="14.25">
      <c r="A2565" s="199"/>
      <c r="B2565" s="203"/>
    </row>
    <row r="2566" spans="1:2" ht="14.25">
      <c r="A2566" s="199"/>
      <c r="B2566" s="203"/>
    </row>
    <row r="2567" spans="1:2" ht="14.25">
      <c r="A2567" s="200"/>
      <c r="B2567" s="203"/>
    </row>
    <row r="2568" spans="1:2" ht="14.25">
      <c r="A2568" s="199"/>
      <c r="B2568" s="203"/>
    </row>
    <row r="2569" spans="1:2" ht="14.25">
      <c r="A2569" s="199"/>
      <c r="B2569" s="203"/>
    </row>
    <row r="2570" spans="1:2" ht="14.25">
      <c r="A2570" s="199"/>
      <c r="B2570" s="203"/>
    </row>
    <row r="2571" spans="1:2" ht="14.25">
      <c r="A2571" s="199"/>
      <c r="B2571" s="203"/>
    </row>
    <row r="2572" spans="1:2" ht="14.25">
      <c r="A2572" s="199"/>
      <c r="B2572" s="203"/>
    </row>
    <row r="2573" spans="1:2" ht="14.25">
      <c r="A2573" s="199"/>
      <c r="B2573" s="203"/>
    </row>
    <row r="2574" spans="1:2" ht="14.25">
      <c r="A2574" s="199"/>
      <c r="B2574" s="203"/>
    </row>
    <row r="2575" spans="1:2" ht="14.25">
      <c r="A2575" s="199"/>
      <c r="B2575" s="203"/>
    </row>
    <row r="2576" spans="1:2" ht="14.25">
      <c r="A2576" s="199"/>
      <c r="B2576" s="203"/>
    </row>
    <row r="2577" spans="1:2" ht="14.25">
      <c r="A2577" s="199"/>
      <c r="B2577" s="203"/>
    </row>
    <row r="2578" spans="1:2" ht="14.25">
      <c r="A2578" s="199"/>
      <c r="B2578" s="203"/>
    </row>
    <row r="2579" spans="1:2" ht="14.25">
      <c r="A2579" s="199"/>
      <c r="B2579" s="203"/>
    </row>
    <row r="2580" spans="1:2" ht="14.25">
      <c r="A2580" s="199"/>
      <c r="B2580" s="203"/>
    </row>
    <row r="2581" spans="1:2" ht="14.25">
      <c r="A2581" s="199"/>
      <c r="B2581" s="203"/>
    </row>
    <row r="2582" spans="1:2" ht="14.25">
      <c r="A2582" s="199"/>
      <c r="B2582" s="203"/>
    </row>
    <row r="2583" spans="1:2" ht="14.25">
      <c r="A2583" s="199"/>
      <c r="B2583" s="203"/>
    </row>
    <row r="2584" spans="1:2" ht="14.25">
      <c r="A2584" s="199"/>
      <c r="B2584" s="203"/>
    </row>
    <row r="2585" spans="1:2" ht="14.25">
      <c r="A2585" s="199"/>
      <c r="B2585" s="203"/>
    </row>
    <row r="2586" spans="1:2" ht="14.25">
      <c r="A2586" s="199"/>
      <c r="B2586" s="203"/>
    </row>
    <row r="2587" spans="1:2" ht="14.25">
      <c r="A2587" s="199"/>
      <c r="B2587" s="203"/>
    </row>
    <row r="2588" spans="1:2" ht="14.25">
      <c r="A2588" s="199"/>
      <c r="B2588" s="203"/>
    </row>
    <row r="2589" spans="1:2" ht="14.25">
      <c r="A2589" s="199"/>
      <c r="B2589" s="203"/>
    </row>
    <row r="2590" spans="1:2" ht="14.25">
      <c r="A2590" s="199"/>
      <c r="B2590" s="203"/>
    </row>
    <row r="2591" spans="1:2" ht="14.25">
      <c r="A2591" s="199"/>
      <c r="B2591" s="203"/>
    </row>
    <row r="2592" spans="1:2" ht="14.25">
      <c r="A2592" s="199"/>
      <c r="B2592" s="203"/>
    </row>
    <row r="2593" spans="1:2" ht="14.25">
      <c r="A2593" s="199"/>
      <c r="B2593" s="203"/>
    </row>
    <row r="2594" spans="1:2" ht="14.25">
      <c r="A2594" s="199"/>
      <c r="B2594" s="203"/>
    </row>
    <row r="2595" spans="1:2" ht="14.25">
      <c r="A2595" s="199"/>
      <c r="B2595" s="203"/>
    </row>
    <row r="2596" spans="1:2" ht="14.25">
      <c r="A2596" s="199"/>
      <c r="B2596" s="203"/>
    </row>
    <row r="2597" spans="1:2" ht="14.25">
      <c r="A2597" s="199"/>
      <c r="B2597" s="203"/>
    </row>
    <row r="2598" spans="1:2" ht="14.25">
      <c r="A2598" s="199"/>
      <c r="B2598" s="203"/>
    </row>
    <row r="2599" spans="1:2" ht="14.25">
      <c r="A2599" s="199"/>
      <c r="B2599" s="203"/>
    </row>
    <row r="2600" spans="1:2" ht="14.25">
      <c r="A2600" s="199"/>
      <c r="B2600" s="203"/>
    </row>
    <row r="2601" spans="1:2" ht="14.25">
      <c r="A2601" s="199"/>
      <c r="B2601" s="203"/>
    </row>
    <row r="2602" spans="1:2" ht="14.25">
      <c r="A2602" s="199"/>
      <c r="B2602" s="203"/>
    </row>
    <row r="2603" spans="1:2" ht="14.25">
      <c r="A2603" s="199"/>
      <c r="B2603" s="203"/>
    </row>
    <row r="2604" spans="1:2" ht="14.25">
      <c r="A2604" s="199"/>
      <c r="B2604" s="203"/>
    </row>
    <row r="2605" spans="1:2" ht="14.25">
      <c r="A2605" s="199"/>
      <c r="B2605" s="203"/>
    </row>
    <row r="2606" spans="1:2" ht="14.25">
      <c r="A2606" s="199"/>
      <c r="B2606" s="203"/>
    </row>
    <row r="2607" spans="1:2" ht="14.25">
      <c r="A2607" s="199"/>
      <c r="B2607" s="203"/>
    </row>
    <row r="2608" spans="1:2" ht="14.25">
      <c r="A2608" s="199"/>
      <c r="B2608" s="203"/>
    </row>
    <row r="2609" spans="1:2" ht="14.25">
      <c r="A2609" s="199"/>
      <c r="B2609" s="203"/>
    </row>
    <row r="2610" spans="1:2" ht="14.25">
      <c r="A2610" s="199"/>
      <c r="B2610" s="203"/>
    </row>
    <row r="2611" spans="1:2" ht="14.25">
      <c r="A2611" s="199"/>
      <c r="B2611" s="203"/>
    </row>
    <row r="2612" spans="1:2" ht="14.25">
      <c r="A2612" s="199"/>
      <c r="B2612" s="203"/>
    </row>
    <row r="2613" spans="1:2" ht="14.25">
      <c r="A2613" s="199"/>
      <c r="B2613" s="203"/>
    </row>
    <row r="2614" spans="1:2" ht="14.25">
      <c r="A2614" s="199"/>
      <c r="B2614" s="203"/>
    </row>
    <row r="2615" spans="1:2" ht="14.25">
      <c r="A2615" s="199"/>
      <c r="B2615" s="203"/>
    </row>
    <row r="2616" spans="1:2" ht="14.25">
      <c r="A2616" s="199"/>
      <c r="B2616" s="203"/>
    </row>
    <row r="2617" spans="1:2" ht="14.25">
      <c r="A2617" s="199"/>
      <c r="B2617" s="203"/>
    </row>
    <row r="2618" spans="1:2" ht="14.25">
      <c r="A2618" s="199"/>
      <c r="B2618" s="203"/>
    </row>
    <row r="2619" spans="1:2" ht="14.25">
      <c r="A2619" s="199"/>
      <c r="B2619" s="203"/>
    </row>
    <row r="2620" spans="1:2" ht="14.25">
      <c r="A2620" s="199"/>
      <c r="B2620" s="203"/>
    </row>
    <row r="2621" spans="1:2" ht="14.25">
      <c r="A2621" s="199"/>
      <c r="B2621" s="203"/>
    </row>
    <row r="2622" spans="1:2" ht="14.25">
      <c r="A2622" s="199"/>
      <c r="B2622" s="203"/>
    </row>
    <row r="2623" spans="1:2" ht="14.25">
      <c r="A2623" s="199"/>
      <c r="B2623" s="203"/>
    </row>
    <row r="2624" spans="1:2" ht="14.25">
      <c r="A2624" s="199"/>
      <c r="B2624" s="203"/>
    </row>
    <row r="2625" spans="1:2" ht="14.25">
      <c r="A2625" s="199"/>
      <c r="B2625" s="203"/>
    </row>
    <row r="2626" spans="1:2" ht="14.25">
      <c r="A2626" s="199"/>
      <c r="B2626" s="203"/>
    </row>
    <row r="2627" spans="1:2" ht="14.25">
      <c r="A2627" s="199"/>
      <c r="B2627" s="203"/>
    </row>
    <row r="2628" spans="1:2" ht="14.25">
      <c r="A2628" s="199"/>
      <c r="B2628" s="203"/>
    </row>
    <row r="2629" spans="1:2" ht="14.25">
      <c r="A2629" s="199"/>
      <c r="B2629" s="203"/>
    </row>
    <row r="2630" spans="1:2" ht="14.25">
      <c r="A2630" s="199"/>
      <c r="B2630" s="203"/>
    </row>
    <row r="2631" spans="1:2" ht="14.25">
      <c r="A2631" s="199"/>
      <c r="B2631" s="203"/>
    </row>
    <row r="2632" spans="1:2" ht="14.25">
      <c r="A2632" s="199"/>
      <c r="B2632" s="203"/>
    </row>
    <row r="2633" spans="1:2" ht="14.25">
      <c r="A2633" s="199"/>
      <c r="B2633" s="203"/>
    </row>
    <row r="2634" spans="1:2" ht="14.25">
      <c r="A2634" s="199"/>
      <c r="B2634" s="203"/>
    </row>
    <row r="2635" spans="1:2" ht="14.25">
      <c r="A2635" s="199"/>
      <c r="B2635" s="203"/>
    </row>
    <row r="2636" spans="1:2" ht="14.25">
      <c r="A2636" s="199"/>
      <c r="B2636" s="203"/>
    </row>
    <row r="2637" spans="1:2" ht="14.25">
      <c r="A2637" s="199"/>
      <c r="B2637" s="203"/>
    </row>
    <row r="2638" spans="1:2" ht="14.25">
      <c r="A2638" s="199"/>
      <c r="B2638" s="203"/>
    </row>
    <row r="2639" spans="1:2" ht="14.25">
      <c r="A2639" s="199"/>
      <c r="B2639" s="203"/>
    </row>
    <row r="2640" spans="1:2" ht="14.25">
      <c r="A2640" s="199"/>
      <c r="B2640" s="203"/>
    </row>
    <row r="2641" spans="1:2" ht="14.25">
      <c r="A2641" s="199"/>
      <c r="B2641" s="203"/>
    </row>
    <row r="2642" spans="1:2" ht="14.25">
      <c r="A2642" s="199"/>
      <c r="B2642" s="203"/>
    </row>
    <row r="2643" spans="1:2" ht="14.25">
      <c r="A2643" s="199"/>
      <c r="B2643" s="203"/>
    </row>
    <row r="2644" spans="1:2" ht="14.25">
      <c r="A2644" s="199"/>
      <c r="B2644" s="203"/>
    </row>
    <row r="2645" spans="1:2" ht="14.25">
      <c r="A2645" s="199"/>
      <c r="B2645" s="203"/>
    </row>
    <row r="2646" spans="1:2" ht="14.25">
      <c r="A2646" s="199"/>
      <c r="B2646" s="203"/>
    </row>
    <row r="2647" spans="1:2" ht="14.25">
      <c r="A2647" s="199"/>
      <c r="B2647" s="203"/>
    </row>
    <row r="2648" spans="1:2" ht="14.25">
      <c r="A2648" s="199"/>
      <c r="B2648" s="203"/>
    </row>
    <row r="2649" spans="1:2" ht="14.25">
      <c r="A2649" s="199"/>
      <c r="B2649" s="203"/>
    </row>
    <row r="2650" spans="1:2" ht="14.25">
      <c r="A2650" s="199"/>
      <c r="B2650" s="203"/>
    </row>
    <row r="2651" spans="1:2" ht="14.25">
      <c r="A2651" s="199"/>
      <c r="B2651" s="203"/>
    </row>
    <row r="2652" spans="1:2" ht="14.25">
      <c r="A2652" s="199"/>
      <c r="B2652" s="203"/>
    </row>
    <row r="2653" spans="1:2" ht="14.25">
      <c r="A2653" s="199"/>
      <c r="B2653" s="203"/>
    </row>
    <row r="2654" spans="1:2" ht="14.25">
      <c r="A2654" s="199"/>
      <c r="B2654" s="203"/>
    </row>
    <row r="2655" spans="1:2" ht="14.25">
      <c r="A2655" s="199"/>
      <c r="B2655" s="203"/>
    </row>
    <row r="2656" spans="1:2" ht="14.25">
      <c r="A2656" s="199"/>
      <c r="B2656" s="203"/>
    </row>
    <row r="2657" spans="1:2" ht="14.25">
      <c r="A2657" s="199"/>
      <c r="B2657" s="203"/>
    </row>
    <row r="2658" spans="1:2" ht="14.25">
      <c r="A2658" s="199"/>
      <c r="B2658" s="203"/>
    </row>
    <row r="2659" spans="1:2" ht="14.25">
      <c r="A2659" s="199"/>
      <c r="B2659" s="203"/>
    </row>
    <row r="2660" spans="1:2" ht="14.25">
      <c r="A2660" s="199"/>
      <c r="B2660" s="203"/>
    </row>
    <row r="2661" spans="1:2" ht="14.25">
      <c r="A2661" s="199"/>
      <c r="B2661" s="203"/>
    </row>
    <row r="2662" spans="1:2" ht="14.25">
      <c r="A2662" s="199"/>
      <c r="B2662" s="203"/>
    </row>
    <row r="2663" spans="1:2" ht="14.25">
      <c r="A2663" s="199"/>
      <c r="B2663" s="203"/>
    </row>
    <row r="2664" spans="1:2" ht="14.25">
      <c r="A2664" s="199"/>
      <c r="B2664" s="203"/>
    </row>
    <row r="2665" spans="1:2" ht="14.25">
      <c r="A2665" s="199"/>
      <c r="B2665" s="203"/>
    </row>
    <row r="2666" spans="1:2" ht="14.25">
      <c r="A2666" s="199"/>
      <c r="B2666" s="203"/>
    </row>
    <row r="2667" spans="1:2" ht="14.25">
      <c r="A2667" s="199"/>
      <c r="B2667" s="203"/>
    </row>
    <row r="2668" spans="1:2" ht="14.25">
      <c r="A2668" s="199"/>
      <c r="B2668" s="203"/>
    </row>
    <row r="2669" spans="1:2" ht="14.25">
      <c r="A2669" s="199"/>
      <c r="B2669" s="203"/>
    </row>
    <row r="2670" spans="1:2" ht="14.25">
      <c r="A2670" s="199"/>
      <c r="B2670" s="203"/>
    </row>
    <row r="2671" spans="1:2" ht="14.25">
      <c r="A2671" s="199"/>
      <c r="B2671" s="203"/>
    </row>
    <row r="2672" spans="1:2" ht="14.25">
      <c r="A2672" s="199"/>
      <c r="B2672" s="203"/>
    </row>
    <row r="2673" spans="1:2" ht="14.25">
      <c r="A2673" s="199"/>
      <c r="B2673" s="203"/>
    </row>
    <row r="2674" spans="1:2" ht="14.25">
      <c r="A2674" s="199"/>
      <c r="B2674" s="203"/>
    </row>
    <row r="2675" spans="1:2" ht="14.25">
      <c r="A2675" s="199"/>
      <c r="B2675" s="203"/>
    </row>
    <row r="2676" spans="1:2" ht="14.25">
      <c r="A2676" s="199"/>
      <c r="B2676" s="203"/>
    </row>
    <row r="2677" spans="1:2" ht="14.25">
      <c r="A2677" s="199"/>
      <c r="B2677" s="203"/>
    </row>
    <row r="2678" spans="1:2" ht="14.25">
      <c r="A2678" s="199"/>
      <c r="B2678" s="203"/>
    </row>
    <row r="2679" spans="1:2" ht="14.25">
      <c r="A2679" s="199"/>
      <c r="B2679" s="203"/>
    </row>
    <row r="2680" spans="1:2" ht="14.25">
      <c r="A2680" s="199"/>
      <c r="B2680" s="203"/>
    </row>
    <row r="2681" spans="1:2" ht="14.25">
      <c r="A2681" s="199"/>
      <c r="B2681" s="203"/>
    </row>
    <row r="2682" spans="1:2" ht="14.25">
      <c r="A2682" s="199"/>
      <c r="B2682" s="203"/>
    </row>
    <row r="2683" spans="1:2" ht="14.25">
      <c r="A2683" s="199"/>
      <c r="B2683" s="203"/>
    </row>
    <row r="2684" spans="1:2" ht="14.25">
      <c r="A2684" s="199"/>
      <c r="B2684" s="203"/>
    </row>
    <row r="2685" spans="1:2" ht="14.25">
      <c r="A2685" s="199"/>
      <c r="B2685" s="203"/>
    </row>
    <row r="2686" spans="1:2" ht="14.25">
      <c r="A2686" s="199"/>
      <c r="B2686" s="203"/>
    </row>
    <row r="2687" spans="1:2" ht="14.25">
      <c r="A2687" s="199"/>
      <c r="B2687" s="203"/>
    </row>
    <row r="2688" spans="1:2" ht="14.25">
      <c r="A2688" s="199"/>
      <c r="B2688" s="203"/>
    </row>
    <row r="2689" spans="1:2" ht="14.25">
      <c r="A2689" s="199"/>
      <c r="B2689" s="203"/>
    </row>
    <row r="2690" spans="1:2" ht="14.25">
      <c r="A2690" s="199"/>
      <c r="B2690" s="203"/>
    </row>
    <row r="2691" spans="1:2" ht="14.25">
      <c r="A2691" s="199"/>
      <c r="B2691" s="203"/>
    </row>
    <row r="2692" spans="1:2" ht="14.25">
      <c r="A2692" s="199"/>
      <c r="B2692" s="203"/>
    </row>
    <row r="2693" spans="1:2" ht="14.25">
      <c r="A2693" s="199"/>
      <c r="B2693" s="203"/>
    </row>
    <row r="2694" spans="1:2" ht="14.25">
      <c r="A2694" s="199"/>
      <c r="B2694" s="203"/>
    </row>
    <row r="2695" spans="1:2" ht="14.25">
      <c r="A2695" s="199"/>
      <c r="B2695" s="203"/>
    </row>
    <row r="2696" spans="1:2" ht="14.25">
      <c r="A2696" s="199"/>
      <c r="B2696" s="203"/>
    </row>
    <row r="2697" spans="1:2" ht="14.25">
      <c r="A2697" s="199"/>
      <c r="B2697" s="237"/>
    </row>
    <row r="2698" spans="1:2" ht="14.25">
      <c r="A2698" s="199"/>
      <c r="B2698" s="237"/>
    </row>
    <row r="2699" spans="1:2" ht="14.25">
      <c r="A2699" s="199"/>
      <c r="B2699" s="237"/>
    </row>
    <row r="2700" spans="1:2" ht="14.25">
      <c r="A2700" s="199"/>
      <c r="B2700" s="237"/>
    </row>
    <row r="2701" spans="1:2" ht="14.25">
      <c r="A2701" s="199"/>
      <c r="B2701" s="237"/>
    </row>
    <row r="2702" spans="1:2" ht="14.25">
      <c r="A2702" s="199"/>
      <c r="B2702" s="237"/>
    </row>
    <row r="2703" spans="1:2" ht="14.25">
      <c r="A2703" s="199"/>
      <c r="B2703" s="237"/>
    </row>
    <row r="2704" spans="1:2" ht="14.25" thickBot="1">
      <c r="A2704" s="201"/>
      <c r="B2704" s="238"/>
    </row>
  </sheetData>
  <sheetProtection password="CB71" sheet="1" autoFilter="0"/>
  <autoFilter ref="A3:B3">
    <sortState ref="A4:B2704">
      <sortCondition sortBy="value" ref="A4:A2704"/>
    </sortState>
  </autoFilter>
  <mergeCells count="1">
    <mergeCell ref="B2:D2"/>
  </mergeCells>
  <dataValidations count="1">
    <dataValidation errorStyle="information" type="textLength" operator="lessThanOrEqual" allowBlank="1" showInputMessage="1" showErrorMessage="1" errorTitle="Please, no!" error="This will create a .CPID entry with more than 80 letters, which makes COINS have a paddy.  Pick a shorter alias." sqref="A12:A143">
      <formula1>75</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tabColor rgb="FF7030A0"/>
  </sheetPr>
  <dimension ref="A1:P398"/>
  <sheetViews>
    <sheetView view="pageBreakPreview" zoomScaleSheetLayoutView="100" workbookViewId="0" topLeftCell="A19">
      <selection activeCell="B38" sqref="B38"/>
    </sheetView>
  </sheetViews>
  <sheetFormatPr defaultColWidth="9.140625" defaultRowHeight="12.75"/>
  <cols>
    <col min="1" max="1" width="10.28125" style="209" customWidth="1"/>
    <col min="2" max="2" width="21.00390625" style="205" customWidth="1"/>
    <col min="3" max="3" width="11.57421875" style="205" customWidth="1"/>
    <col min="4" max="4" width="20.28125" style="217" bestFit="1" customWidth="1"/>
    <col min="5" max="5" width="57.28125" style="219" bestFit="1" customWidth="1"/>
    <col min="6" max="7" width="9.00390625" style="207" customWidth="1"/>
    <col min="8" max="8" width="12.28125" style="207" customWidth="1"/>
    <col min="9" max="16384" width="9.00390625" style="207" customWidth="1"/>
  </cols>
  <sheetData>
    <row r="1" ht="14.25">
      <c r="A1" s="208" t="s">
        <v>3407</v>
      </c>
    </row>
    <row r="2" ht="14.25">
      <c r="A2" s="208"/>
    </row>
    <row r="3" ht="12.75" customHeight="1">
      <c r="A3" s="205" t="s">
        <v>1191</v>
      </c>
    </row>
    <row r="4" ht="12.75" customHeight="1">
      <c r="A4" s="205"/>
    </row>
    <row r="5" ht="12.75" customHeight="1">
      <c r="A5" s="205" t="s">
        <v>179</v>
      </c>
    </row>
    <row r="6" ht="12.75" customHeight="1">
      <c r="A6" s="205" t="s">
        <v>69</v>
      </c>
    </row>
    <row r="7" ht="12.75" customHeight="1">
      <c r="A7" s="205" t="s">
        <v>70</v>
      </c>
    </row>
    <row r="8" ht="12.75" customHeight="1">
      <c r="A8" s="205" t="s">
        <v>141</v>
      </c>
    </row>
    <row r="9" ht="12.75" customHeight="1">
      <c r="A9" s="205"/>
    </row>
    <row r="10" ht="12.75" customHeight="1">
      <c r="A10" s="205" t="s">
        <v>3408</v>
      </c>
    </row>
    <row r="11" ht="12.75" customHeight="1">
      <c r="A11" s="205" t="s">
        <v>142</v>
      </c>
    </row>
    <row r="12" ht="12.75" customHeight="1">
      <c r="A12" s="205" t="s">
        <v>71</v>
      </c>
    </row>
    <row r="13" ht="12.75" customHeight="1">
      <c r="A13" s="208"/>
    </row>
    <row r="14" ht="15.75" customHeight="1" thickBot="1">
      <c r="A14" s="267"/>
    </row>
    <row r="15" spans="1:5" ht="15" customHeight="1">
      <c r="A15" s="267"/>
      <c r="B15" s="331" t="s">
        <v>180</v>
      </c>
      <c r="C15" s="334" t="s">
        <v>181</v>
      </c>
      <c r="D15" s="334"/>
      <c r="E15" s="335"/>
    </row>
    <row r="16" spans="1:5" ht="14.25">
      <c r="A16" s="267"/>
      <c r="B16" s="332"/>
      <c r="C16" s="336"/>
      <c r="D16" s="336"/>
      <c r="E16" s="337"/>
    </row>
    <row r="17" spans="1:5" ht="14.25" thickBot="1">
      <c r="A17" s="267"/>
      <c r="B17" s="333"/>
      <c r="C17" s="338"/>
      <c r="D17" s="338"/>
      <c r="E17" s="339"/>
    </row>
    <row r="18" spans="2:5" ht="14.25">
      <c r="B18" s="268"/>
      <c r="D18" s="216"/>
      <c r="E18" s="269"/>
    </row>
    <row r="19" spans="2:5" ht="14.25">
      <c r="B19" s="270">
        <v>10</v>
      </c>
      <c r="C19" s="271" t="s">
        <v>125</v>
      </c>
      <c r="D19" s="216"/>
      <c r="E19" s="269"/>
    </row>
    <row r="20" spans="2:5" ht="14.25">
      <c r="B20" s="270">
        <v>11</v>
      </c>
      <c r="C20" s="271" t="s">
        <v>269</v>
      </c>
      <c r="D20" s="216"/>
      <c r="E20" s="269"/>
    </row>
    <row r="21" spans="2:5" ht="14.25">
      <c r="B21" s="270">
        <v>12</v>
      </c>
      <c r="C21" s="271" t="s">
        <v>182</v>
      </c>
      <c r="D21" s="216"/>
      <c r="E21" s="269"/>
    </row>
    <row r="22" spans="2:5" ht="14.25">
      <c r="B22" s="270">
        <v>13</v>
      </c>
      <c r="C22" s="271" t="s">
        <v>183</v>
      </c>
      <c r="D22" s="216"/>
      <c r="E22" s="269"/>
    </row>
    <row r="23" spans="2:5" ht="14.25">
      <c r="B23" s="270">
        <v>14</v>
      </c>
      <c r="C23" s="271" t="s">
        <v>184</v>
      </c>
      <c r="D23" s="216"/>
      <c r="E23" s="269"/>
    </row>
    <row r="24" spans="2:5" ht="14.25">
      <c r="B24" s="270">
        <v>15</v>
      </c>
      <c r="C24" s="271" t="s">
        <v>318</v>
      </c>
      <c r="D24" s="216"/>
      <c r="E24" s="269"/>
    </row>
    <row r="25" spans="2:5" ht="14.25">
      <c r="B25" s="270">
        <v>17</v>
      </c>
      <c r="C25" s="271" t="s">
        <v>185</v>
      </c>
      <c r="D25" s="216"/>
      <c r="E25" s="269"/>
    </row>
    <row r="26" spans="2:5" ht="14.25">
      <c r="B26" s="270">
        <v>18</v>
      </c>
      <c r="C26" s="271" t="s">
        <v>186</v>
      </c>
      <c r="D26" s="216"/>
      <c r="E26" s="269"/>
    </row>
    <row r="27" spans="2:5" ht="14.25">
      <c r="B27" s="270">
        <v>19</v>
      </c>
      <c r="C27" s="271" t="s">
        <v>187</v>
      </c>
      <c r="D27" s="216"/>
      <c r="E27" s="269"/>
    </row>
    <row r="28" spans="2:5" ht="14.25">
      <c r="B28" s="270">
        <v>20</v>
      </c>
      <c r="C28" s="271" t="s">
        <v>188</v>
      </c>
      <c r="D28" s="216"/>
      <c r="E28" s="269"/>
    </row>
    <row r="29" spans="2:5" ht="14.25">
      <c r="B29" s="270">
        <v>21</v>
      </c>
      <c r="C29" s="271" t="s">
        <v>1285</v>
      </c>
      <c r="D29" s="216"/>
      <c r="E29" s="269"/>
    </row>
    <row r="30" spans="2:5" ht="14.25">
      <c r="B30" s="270">
        <v>22</v>
      </c>
      <c r="C30" s="271" t="s">
        <v>189</v>
      </c>
      <c r="D30" s="216"/>
      <c r="E30" s="269"/>
    </row>
    <row r="31" spans="2:5" ht="14.25">
      <c r="B31" s="270">
        <v>23</v>
      </c>
      <c r="C31" s="271" t="s">
        <v>320</v>
      </c>
      <c r="D31" s="216"/>
      <c r="E31" s="269"/>
    </row>
    <row r="32" spans="2:5" ht="14.25">
      <c r="B32" s="270">
        <v>24</v>
      </c>
      <c r="C32" s="271" t="s">
        <v>1298</v>
      </c>
      <c r="D32" s="216"/>
      <c r="E32" s="269"/>
    </row>
    <row r="33" spans="2:5" ht="14.25">
      <c r="B33" s="270">
        <v>25</v>
      </c>
      <c r="C33" s="271" t="s">
        <v>337</v>
      </c>
      <c r="D33" s="216"/>
      <c r="E33" s="269"/>
    </row>
    <row r="34" spans="2:5" ht="14.25">
      <c r="B34" s="270">
        <v>26</v>
      </c>
      <c r="C34" s="271" t="s">
        <v>321</v>
      </c>
      <c r="D34" s="216"/>
      <c r="E34" s="269"/>
    </row>
    <row r="35" spans="2:5" ht="14.25">
      <c r="B35" s="270">
        <v>27</v>
      </c>
      <c r="C35" s="271" t="s">
        <v>1421</v>
      </c>
      <c r="D35" s="216"/>
      <c r="E35" s="269"/>
    </row>
    <row r="36" spans="2:5" ht="14.25">
      <c r="B36" s="270">
        <v>31</v>
      </c>
      <c r="C36" s="271" t="s">
        <v>1429</v>
      </c>
      <c r="D36" s="216"/>
      <c r="E36" s="269"/>
    </row>
    <row r="37" spans="2:5" ht="14.25">
      <c r="B37" s="270">
        <v>39</v>
      </c>
      <c r="C37" s="271" t="s">
        <v>143</v>
      </c>
      <c r="D37" s="216"/>
      <c r="E37" s="269"/>
    </row>
    <row r="38" spans="2:5" ht="14.25">
      <c r="B38" s="270">
        <v>40</v>
      </c>
      <c r="C38" s="271" t="s">
        <v>319</v>
      </c>
      <c r="D38" s="216"/>
      <c r="E38" s="269"/>
    </row>
    <row r="39" spans="2:5" ht="14.25" thickBot="1">
      <c r="B39" s="272"/>
      <c r="C39" s="273"/>
      <c r="D39" s="274"/>
      <c r="E39" s="275"/>
    </row>
    <row r="40" ht="14.25">
      <c r="C40" s="207"/>
    </row>
    <row r="41" ht="14.25">
      <c r="B41" s="207"/>
    </row>
    <row r="42" spans="1:16" ht="14.25">
      <c r="A42" s="340" t="s">
        <v>1192</v>
      </c>
      <c r="B42" s="340"/>
      <c r="C42" s="340"/>
      <c r="D42" s="340"/>
      <c r="E42" s="340"/>
      <c r="F42" s="340"/>
      <c r="G42" s="340"/>
      <c r="H42" s="340"/>
      <c r="I42" s="211"/>
      <c r="J42" s="211"/>
      <c r="K42" s="211"/>
      <c r="L42" s="211"/>
      <c r="M42" s="211"/>
      <c r="N42" s="211"/>
      <c r="O42" s="211"/>
      <c r="P42" s="211"/>
    </row>
    <row r="43" spans="2:9" s="209" customFormat="1" ht="28.5" customHeight="1">
      <c r="B43" s="206" t="s">
        <v>144</v>
      </c>
      <c r="C43" s="206"/>
      <c r="D43" s="206" t="s">
        <v>145</v>
      </c>
      <c r="E43" s="276" t="s">
        <v>146</v>
      </c>
      <c r="H43" s="206"/>
      <c r="I43" s="206"/>
    </row>
    <row r="44" spans="2:5" s="209" customFormat="1" ht="14.25" customHeight="1">
      <c r="B44" s="206"/>
      <c r="C44" s="206"/>
      <c r="D44" s="206"/>
      <c r="E44" s="276"/>
    </row>
    <row r="45" spans="1:5" s="209" customFormat="1" ht="14.25">
      <c r="A45" s="209" t="s">
        <v>125</v>
      </c>
      <c r="B45" s="221"/>
      <c r="C45" s="222"/>
      <c r="D45" s="206"/>
      <c r="E45" s="276"/>
    </row>
    <row r="46" spans="2:7" ht="14.25">
      <c r="B46" s="217">
        <v>10</v>
      </c>
      <c r="C46" s="207"/>
      <c r="D46" s="217">
        <v>16155000</v>
      </c>
      <c r="E46" s="219" t="s">
        <v>1094</v>
      </c>
      <c r="F46" s="217">
        <v>10</v>
      </c>
      <c r="G46" s="219" t="s">
        <v>3410</v>
      </c>
    </row>
    <row r="47" spans="2:7" ht="14.25">
      <c r="B47" s="217">
        <v>10</v>
      </c>
      <c r="C47" s="207"/>
      <c r="D47" s="217">
        <v>16156000</v>
      </c>
      <c r="E47" s="219" t="s">
        <v>1305</v>
      </c>
      <c r="F47" s="217">
        <v>10</v>
      </c>
      <c r="G47" s="219" t="s">
        <v>3410</v>
      </c>
    </row>
    <row r="48" spans="2:7" ht="14.25">
      <c r="B48" s="217">
        <v>10</v>
      </c>
      <c r="C48" s="207"/>
      <c r="D48" s="217">
        <v>16157000</v>
      </c>
      <c r="E48" s="219" t="s">
        <v>1095</v>
      </c>
      <c r="F48" s="217">
        <v>10</v>
      </c>
      <c r="G48" s="219" t="s">
        <v>3410</v>
      </c>
    </row>
    <row r="49" spans="2:7" ht="14.25">
      <c r="B49" s="217">
        <v>10</v>
      </c>
      <c r="C49" s="207"/>
      <c r="D49" s="217">
        <v>16159000</v>
      </c>
      <c r="E49" s="219" t="s">
        <v>1093</v>
      </c>
      <c r="F49" s="217">
        <v>10</v>
      </c>
      <c r="G49" s="219" t="s">
        <v>3410</v>
      </c>
    </row>
    <row r="50" spans="2:7" ht="14.25">
      <c r="B50" s="217">
        <v>10</v>
      </c>
      <c r="C50" s="207"/>
      <c r="D50" s="217">
        <v>16161000</v>
      </c>
      <c r="E50" s="219" t="s">
        <v>1091</v>
      </c>
      <c r="F50" s="217">
        <v>10</v>
      </c>
      <c r="G50" s="219" t="s">
        <v>3410</v>
      </c>
    </row>
    <row r="51" spans="2:7" ht="14.25">
      <c r="B51" s="217">
        <v>10</v>
      </c>
      <c r="C51" s="207"/>
      <c r="D51" s="217">
        <v>16169000</v>
      </c>
      <c r="E51" s="219" t="s">
        <v>1092</v>
      </c>
      <c r="F51" s="217">
        <v>10</v>
      </c>
      <c r="G51" s="219" t="s">
        <v>3410</v>
      </c>
    </row>
    <row r="52" spans="2:7" ht="14.25">
      <c r="B52" s="217">
        <v>10</v>
      </c>
      <c r="C52" s="207"/>
      <c r="D52" s="217">
        <v>18155000</v>
      </c>
      <c r="E52" s="219" t="s">
        <v>1101</v>
      </c>
      <c r="F52" s="217">
        <v>10</v>
      </c>
      <c r="G52" s="219" t="s">
        <v>3410</v>
      </c>
    </row>
    <row r="53" spans="2:7" ht="14.25">
      <c r="B53" s="217">
        <v>10</v>
      </c>
      <c r="C53" s="207"/>
      <c r="D53" s="217">
        <v>18156000</v>
      </c>
      <c r="E53" s="219" t="s">
        <v>1307</v>
      </c>
      <c r="F53" s="217">
        <v>10</v>
      </c>
      <c r="G53" s="219" t="s">
        <v>3410</v>
      </c>
    </row>
    <row r="54" spans="2:7" ht="14.25">
      <c r="B54" s="217">
        <v>10</v>
      </c>
      <c r="C54" s="207"/>
      <c r="D54" s="217">
        <v>18157000</v>
      </c>
      <c r="E54" s="219" t="s">
        <v>1105</v>
      </c>
      <c r="F54" s="217">
        <v>10</v>
      </c>
      <c r="G54" s="219" t="s">
        <v>3410</v>
      </c>
    </row>
    <row r="55" spans="2:7" ht="14.25">
      <c r="B55" s="217">
        <v>10</v>
      </c>
      <c r="C55" s="207"/>
      <c r="D55" s="217">
        <v>18159000</v>
      </c>
      <c r="E55" s="219" t="s">
        <v>1100</v>
      </c>
      <c r="F55" s="217">
        <v>10</v>
      </c>
      <c r="G55" s="219" t="s">
        <v>3410</v>
      </c>
    </row>
    <row r="56" spans="2:7" ht="14.25">
      <c r="B56" s="217">
        <v>10</v>
      </c>
      <c r="C56" s="207"/>
      <c r="D56" s="217">
        <v>18161000</v>
      </c>
      <c r="E56" s="219" t="s">
        <v>1097</v>
      </c>
      <c r="F56" s="217">
        <v>10</v>
      </c>
      <c r="G56" s="219" t="s">
        <v>3410</v>
      </c>
    </row>
    <row r="57" spans="2:7" ht="14.25">
      <c r="B57" s="217">
        <v>10</v>
      </c>
      <c r="C57" s="207"/>
      <c r="D57" s="217">
        <v>18165100</v>
      </c>
      <c r="E57" s="219" t="s">
        <v>1193</v>
      </c>
      <c r="F57" s="217">
        <v>10</v>
      </c>
      <c r="G57" s="219" t="s">
        <v>3410</v>
      </c>
    </row>
    <row r="58" spans="2:7" ht="14.25">
      <c r="B58" s="217">
        <v>10</v>
      </c>
      <c r="C58" s="207"/>
      <c r="D58" s="217">
        <v>18166000</v>
      </c>
      <c r="E58" s="219" t="s">
        <v>1265</v>
      </c>
      <c r="F58" s="217">
        <v>10</v>
      </c>
      <c r="G58" s="219" t="s">
        <v>3410</v>
      </c>
    </row>
    <row r="59" spans="2:7" ht="14.25">
      <c r="B59" s="217">
        <v>10</v>
      </c>
      <c r="C59" s="207"/>
      <c r="D59" s="217">
        <v>18169000</v>
      </c>
      <c r="E59" s="219" t="s">
        <v>1098</v>
      </c>
      <c r="F59" s="217">
        <v>10</v>
      </c>
      <c r="G59" s="219" t="s">
        <v>3410</v>
      </c>
    </row>
    <row r="60" spans="2:7" ht="14.25">
      <c r="B60" s="217">
        <v>10</v>
      </c>
      <c r="C60" s="207"/>
      <c r="D60" s="217">
        <v>18171000</v>
      </c>
      <c r="E60" s="219" t="s">
        <v>1266</v>
      </c>
      <c r="F60" s="217">
        <v>10</v>
      </c>
      <c r="G60" s="219" t="s">
        <v>3410</v>
      </c>
    </row>
    <row r="61" spans="2:7" ht="14.25">
      <c r="B61" s="217">
        <v>10</v>
      </c>
      <c r="C61" s="207"/>
      <c r="D61" s="217">
        <v>18413000</v>
      </c>
      <c r="E61" s="219" t="s">
        <v>1107</v>
      </c>
      <c r="F61" s="217">
        <v>10</v>
      </c>
      <c r="G61" s="219" t="s">
        <v>3410</v>
      </c>
    </row>
    <row r="62" spans="2:7" ht="14.25">
      <c r="B62" s="217">
        <v>10</v>
      </c>
      <c r="C62" s="207"/>
      <c r="D62" s="217">
        <v>23123000</v>
      </c>
      <c r="E62" s="219" t="s">
        <v>1268</v>
      </c>
      <c r="F62" s="217">
        <v>10</v>
      </c>
      <c r="G62" s="219" t="s">
        <v>3411</v>
      </c>
    </row>
    <row r="63" spans="2:7" ht="14.25">
      <c r="B63" s="217">
        <v>10</v>
      </c>
      <c r="C63" s="207"/>
      <c r="D63" s="217">
        <v>26135000</v>
      </c>
      <c r="E63" s="219" t="s">
        <v>1270</v>
      </c>
      <c r="F63" s="217">
        <v>10</v>
      </c>
      <c r="G63" s="219" t="s">
        <v>3411</v>
      </c>
    </row>
    <row r="64" spans="2:7" ht="14.25">
      <c r="B64" s="217">
        <v>10</v>
      </c>
      <c r="C64" s="207"/>
      <c r="D64" s="217">
        <v>26181100</v>
      </c>
      <c r="E64" s="219" t="s">
        <v>3409</v>
      </c>
      <c r="F64" s="217">
        <v>10</v>
      </c>
      <c r="G64" s="219" t="s">
        <v>3411</v>
      </c>
    </row>
    <row r="65" spans="2:7" ht="14.25">
      <c r="B65" s="217">
        <v>10</v>
      </c>
      <c r="C65" s="207"/>
      <c r="D65" s="217">
        <v>23171000</v>
      </c>
      <c r="E65" s="219" t="s">
        <v>1120</v>
      </c>
      <c r="F65" s="217">
        <v>10</v>
      </c>
      <c r="G65" s="219" t="s">
        <v>3411</v>
      </c>
    </row>
    <row r="66" spans="2:7" ht="14.25">
      <c r="B66" s="217">
        <v>10</v>
      </c>
      <c r="C66" s="207"/>
      <c r="D66" s="217">
        <v>23172000</v>
      </c>
      <c r="E66" s="219" t="s">
        <v>1117</v>
      </c>
      <c r="F66" s="217">
        <v>10</v>
      </c>
      <c r="G66" s="219" t="s">
        <v>3411</v>
      </c>
    </row>
    <row r="67" spans="2:7" ht="14.25">
      <c r="B67" s="217">
        <v>10</v>
      </c>
      <c r="C67" s="207"/>
      <c r="D67" s="217">
        <v>23173000</v>
      </c>
      <c r="E67" s="219" t="s">
        <v>1121</v>
      </c>
      <c r="F67" s="217">
        <v>10</v>
      </c>
      <c r="G67" s="219" t="s">
        <v>3411</v>
      </c>
    </row>
    <row r="68" spans="2:7" ht="14.25">
      <c r="B68" s="217">
        <v>10</v>
      </c>
      <c r="C68" s="207"/>
      <c r="D68" s="217">
        <v>23178000</v>
      </c>
      <c r="E68" s="219" t="s">
        <v>1269</v>
      </c>
      <c r="F68" s="217">
        <v>10</v>
      </c>
      <c r="G68" s="219" t="s">
        <v>3411</v>
      </c>
    </row>
    <row r="69" spans="2:7" ht="14.25">
      <c r="B69" s="217">
        <v>10</v>
      </c>
      <c r="C69" s="207"/>
      <c r="D69" s="217">
        <v>23179000</v>
      </c>
      <c r="E69" s="219" t="s">
        <v>1118</v>
      </c>
      <c r="F69" s="217">
        <v>10</v>
      </c>
      <c r="G69" s="219" t="s">
        <v>3411</v>
      </c>
    </row>
    <row r="70" spans="2:7" ht="14.25">
      <c r="B70" s="217">
        <v>10</v>
      </c>
      <c r="C70" s="207"/>
      <c r="D70" s="217">
        <v>23712000</v>
      </c>
      <c r="E70" s="219" t="s">
        <v>1122</v>
      </c>
      <c r="F70" s="217">
        <v>10</v>
      </c>
      <c r="G70" s="219" t="s">
        <v>3411</v>
      </c>
    </row>
    <row r="71" spans="2:7" ht="14.25">
      <c r="B71" s="217">
        <v>10</v>
      </c>
      <c r="C71" s="207"/>
      <c r="D71" s="217">
        <v>23713000</v>
      </c>
      <c r="E71" s="219" t="s">
        <v>1123</v>
      </c>
      <c r="F71" s="217">
        <v>10</v>
      </c>
      <c r="G71" s="219" t="s">
        <v>3411</v>
      </c>
    </row>
    <row r="72" spans="2:7" ht="14.25">
      <c r="B72" s="217">
        <v>10</v>
      </c>
      <c r="C72" s="207"/>
      <c r="D72" s="217">
        <v>23716000</v>
      </c>
      <c r="E72" s="219" t="s">
        <v>1124</v>
      </c>
      <c r="F72" s="217">
        <v>10</v>
      </c>
      <c r="G72" s="219" t="s">
        <v>3411</v>
      </c>
    </row>
    <row r="73" spans="2:7" ht="14.25">
      <c r="B73" s="217">
        <v>10</v>
      </c>
      <c r="C73" s="207"/>
      <c r="D73" s="217">
        <v>23732000</v>
      </c>
      <c r="E73" s="219" t="s">
        <v>1125</v>
      </c>
      <c r="F73" s="217">
        <v>10</v>
      </c>
      <c r="G73" s="219" t="s">
        <v>3411</v>
      </c>
    </row>
    <row r="74" spans="2:7" ht="14.25">
      <c r="B74" s="217">
        <v>10</v>
      </c>
      <c r="C74" s="207"/>
      <c r="D74" s="217">
        <v>23733000</v>
      </c>
      <c r="E74" s="219" t="s">
        <v>1126</v>
      </c>
      <c r="F74" s="217">
        <v>10</v>
      </c>
      <c r="G74" s="219" t="s">
        <v>3411</v>
      </c>
    </row>
    <row r="75" spans="2:7" ht="14.25">
      <c r="B75" s="217">
        <v>10</v>
      </c>
      <c r="C75" s="207"/>
      <c r="D75" s="217">
        <v>23736000</v>
      </c>
      <c r="E75" s="219" t="s">
        <v>1127</v>
      </c>
      <c r="F75" s="217">
        <v>10</v>
      </c>
      <c r="G75" s="219" t="s">
        <v>3411</v>
      </c>
    </row>
    <row r="76" spans="2:7" ht="14.25">
      <c r="B76" s="217">
        <v>10</v>
      </c>
      <c r="C76" s="207"/>
      <c r="D76" s="217">
        <v>23742000</v>
      </c>
      <c r="E76" s="219" t="s">
        <v>1128</v>
      </c>
      <c r="F76" s="217">
        <v>10</v>
      </c>
      <c r="G76" s="219" t="s">
        <v>3411</v>
      </c>
    </row>
    <row r="77" spans="2:7" ht="14.25">
      <c r="B77" s="217">
        <v>10</v>
      </c>
      <c r="C77" s="207"/>
      <c r="D77" s="217">
        <v>23743000</v>
      </c>
      <c r="E77" s="219" t="s">
        <v>1129</v>
      </c>
      <c r="F77" s="217">
        <v>10</v>
      </c>
      <c r="G77" s="219" t="s">
        <v>3411</v>
      </c>
    </row>
    <row r="78" spans="2:7" ht="14.25">
      <c r="B78" s="217">
        <v>10</v>
      </c>
      <c r="C78" s="207"/>
      <c r="D78" s="217">
        <v>23746000</v>
      </c>
      <c r="E78" s="219" t="s">
        <v>1130</v>
      </c>
      <c r="F78" s="217">
        <v>10</v>
      </c>
      <c r="G78" s="219" t="s">
        <v>3411</v>
      </c>
    </row>
    <row r="79" spans="2:7" ht="14.25">
      <c r="B79" s="217">
        <v>10</v>
      </c>
      <c r="C79" s="207"/>
      <c r="D79" s="217">
        <v>23752000</v>
      </c>
      <c r="E79" s="219" t="s">
        <v>1131</v>
      </c>
      <c r="F79" s="217">
        <v>10</v>
      </c>
      <c r="G79" s="219" t="s">
        <v>3411</v>
      </c>
    </row>
    <row r="80" spans="2:7" ht="14.25">
      <c r="B80" s="217">
        <v>10</v>
      </c>
      <c r="C80" s="207"/>
      <c r="D80" s="217">
        <v>23753000</v>
      </c>
      <c r="E80" s="219" t="s">
        <v>1132</v>
      </c>
      <c r="F80" s="217">
        <v>10</v>
      </c>
      <c r="G80" s="219" t="s">
        <v>3411</v>
      </c>
    </row>
    <row r="81" spans="2:7" ht="14.25">
      <c r="B81" s="217">
        <v>10</v>
      </c>
      <c r="C81" s="207"/>
      <c r="D81" s="217">
        <v>23756000</v>
      </c>
      <c r="E81" s="219" t="s">
        <v>1133</v>
      </c>
      <c r="F81" s="217">
        <v>10</v>
      </c>
      <c r="G81" s="219" t="s">
        <v>3411</v>
      </c>
    </row>
    <row r="82" spans="2:7" ht="14.25">
      <c r="B82" s="217">
        <v>10</v>
      </c>
      <c r="C82" s="207"/>
      <c r="D82" s="217">
        <v>23892000</v>
      </c>
      <c r="E82" s="219" t="s">
        <v>1134</v>
      </c>
      <c r="F82" s="217">
        <v>10</v>
      </c>
      <c r="G82" s="219" t="s">
        <v>3411</v>
      </c>
    </row>
    <row r="83" spans="2:7" ht="14.25">
      <c r="B83" s="217">
        <v>10</v>
      </c>
      <c r="C83" s="207"/>
      <c r="D83" s="217">
        <v>23893000</v>
      </c>
      <c r="E83" s="219" t="s">
        <v>1135</v>
      </c>
      <c r="F83" s="217">
        <v>10</v>
      </c>
      <c r="G83" s="219" t="s">
        <v>3411</v>
      </c>
    </row>
    <row r="84" spans="2:7" ht="14.25">
      <c r="B84" s="217">
        <v>10</v>
      </c>
      <c r="C84" s="207"/>
      <c r="D84" s="217">
        <v>23896000</v>
      </c>
      <c r="E84" s="219" t="s">
        <v>1136</v>
      </c>
      <c r="F84" s="217">
        <v>10</v>
      </c>
      <c r="G84" s="219" t="s">
        <v>3411</v>
      </c>
    </row>
    <row r="85" spans="2:7" ht="14.25">
      <c r="B85" s="217">
        <v>10</v>
      </c>
      <c r="C85" s="207"/>
      <c r="D85" s="217">
        <v>26134000</v>
      </c>
      <c r="E85" s="219" t="s">
        <v>1194</v>
      </c>
      <c r="F85" s="217">
        <v>10</v>
      </c>
      <c r="G85" s="219" t="s">
        <v>3411</v>
      </c>
    </row>
    <row r="86" spans="2:7" ht="14.25">
      <c r="B86" s="217">
        <v>10</v>
      </c>
      <c r="C86" s="207"/>
      <c r="D86" s="217">
        <v>26171000</v>
      </c>
      <c r="E86" s="219" t="s">
        <v>1109</v>
      </c>
      <c r="F86" s="217">
        <v>10</v>
      </c>
      <c r="G86" s="219" t="s">
        <v>3411</v>
      </c>
    </row>
    <row r="87" spans="2:7" ht="14.25">
      <c r="B87" s="217">
        <v>10</v>
      </c>
      <c r="C87" s="207"/>
      <c r="D87" s="217">
        <v>26172000</v>
      </c>
      <c r="E87" s="219" t="s">
        <v>1110</v>
      </c>
      <c r="F87" s="217">
        <v>10</v>
      </c>
      <c r="G87" s="219" t="s">
        <v>3411</v>
      </c>
    </row>
    <row r="88" spans="2:7" ht="14.25">
      <c r="B88" s="217">
        <v>10</v>
      </c>
      <c r="C88" s="207"/>
      <c r="D88" s="217">
        <v>26173300</v>
      </c>
      <c r="E88" s="219" t="s">
        <v>1115</v>
      </c>
      <c r="F88" s="217">
        <v>10</v>
      </c>
      <c r="G88" s="219" t="s">
        <v>3411</v>
      </c>
    </row>
    <row r="89" spans="2:7" ht="14.25">
      <c r="B89" s="217">
        <v>10</v>
      </c>
      <c r="C89" s="207"/>
      <c r="D89" s="217">
        <v>26177000</v>
      </c>
      <c r="E89" s="219" t="s">
        <v>1116</v>
      </c>
      <c r="F89" s="217">
        <v>10</v>
      </c>
      <c r="G89" s="219" t="s">
        <v>3411</v>
      </c>
    </row>
    <row r="90" spans="2:7" ht="14.25">
      <c r="B90" s="217">
        <v>10</v>
      </c>
      <c r="C90" s="207"/>
      <c r="D90" s="217">
        <v>26179000</v>
      </c>
      <c r="E90" s="219" t="s">
        <v>1108</v>
      </c>
      <c r="F90" s="217">
        <v>10</v>
      </c>
      <c r="G90" s="219" t="s">
        <v>3411</v>
      </c>
    </row>
    <row r="91" spans="2:6" ht="14.25">
      <c r="B91" s="217"/>
      <c r="C91" s="217"/>
      <c r="F91" s="217"/>
    </row>
    <row r="92" spans="1:7" s="209" customFormat="1" ht="14.25">
      <c r="A92" s="209" t="s">
        <v>269</v>
      </c>
      <c r="B92" s="221"/>
      <c r="C92" s="222"/>
      <c r="D92" s="225"/>
      <c r="E92" s="226"/>
      <c r="F92" s="221"/>
      <c r="G92" s="212"/>
    </row>
    <row r="93" spans="1:7" ht="14.25">
      <c r="A93" s="214"/>
      <c r="B93" s="217">
        <v>11</v>
      </c>
      <c r="C93" s="207"/>
      <c r="D93" s="217">
        <v>16158000</v>
      </c>
      <c r="E93" s="219" t="s">
        <v>5144</v>
      </c>
      <c r="F93" s="217">
        <v>11</v>
      </c>
      <c r="G93" s="219" t="s">
        <v>3410</v>
      </c>
    </row>
    <row r="94" spans="1:7" ht="14.25">
      <c r="A94" s="214"/>
      <c r="B94" s="217">
        <v>11</v>
      </c>
      <c r="C94" s="207"/>
      <c r="D94" s="217">
        <v>16512000</v>
      </c>
      <c r="E94" s="219" t="s">
        <v>5145</v>
      </c>
      <c r="F94" s="217">
        <v>11</v>
      </c>
      <c r="G94" s="219" t="s">
        <v>3410</v>
      </c>
    </row>
    <row r="95" spans="1:7" ht="14.25">
      <c r="A95" s="214"/>
      <c r="B95" s="217">
        <v>11</v>
      </c>
      <c r="C95" s="207"/>
      <c r="D95" s="217">
        <v>16522000</v>
      </c>
      <c r="E95" s="219" t="s">
        <v>5146</v>
      </c>
      <c r="F95" s="217">
        <v>11</v>
      </c>
      <c r="G95" s="219" t="s">
        <v>3410</v>
      </c>
    </row>
    <row r="96" spans="1:7" ht="13.5" customHeight="1">
      <c r="A96" s="214"/>
      <c r="B96" s="217">
        <v>11</v>
      </c>
      <c r="C96" s="207"/>
      <c r="D96" s="217">
        <v>16532100</v>
      </c>
      <c r="E96" s="219" t="s">
        <v>5147</v>
      </c>
      <c r="F96" s="217">
        <v>11</v>
      </c>
      <c r="G96" s="219" t="s">
        <v>3410</v>
      </c>
    </row>
    <row r="97" spans="1:7" ht="13.5" customHeight="1">
      <c r="A97" s="214"/>
      <c r="B97" s="217">
        <v>11</v>
      </c>
      <c r="C97" s="207"/>
      <c r="D97" s="217">
        <v>16592100</v>
      </c>
      <c r="E97" s="219" t="s">
        <v>5148</v>
      </c>
      <c r="F97" s="217">
        <v>11</v>
      </c>
      <c r="G97" s="219" t="s">
        <v>3410</v>
      </c>
    </row>
    <row r="98" spans="1:7" ht="13.5" customHeight="1">
      <c r="A98" s="214"/>
      <c r="B98" s="217">
        <v>11</v>
      </c>
      <c r="C98" s="207"/>
      <c r="D98" s="217">
        <v>16912000</v>
      </c>
      <c r="E98" s="219" t="s">
        <v>5149</v>
      </c>
      <c r="F98" s="217">
        <v>11</v>
      </c>
      <c r="G98" s="219" t="s">
        <v>3410</v>
      </c>
    </row>
    <row r="99" spans="1:7" ht="13.5" customHeight="1">
      <c r="A99" s="214"/>
      <c r="B99" s="217">
        <v>11</v>
      </c>
      <c r="C99" s="207"/>
      <c r="D99" s="217">
        <v>18158000</v>
      </c>
      <c r="E99" s="219" t="s">
        <v>5150</v>
      </c>
      <c r="F99" s="217">
        <v>11</v>
      </c>
      <c r="G99" s="219" t="s">
        <v>3410</v>
      </c>
    </row>
    <row r="100" spans="1:7" ht="13.5" customHeight="1">
      <c r="A100" s="214"/>
      <c r="B100" s="217">
        <v>11</v>
      </c>
      <c r="C100" s="207"/>
      <c r="D100" s="217">
        <v>18414000</v>
      </c>
      <c r="E100" s="219" t="s">
        <v>5151</v>
      </c>
      <c r="F100" s="217">
        <v>11</v>
      </c>
      <c r="G100" s="219" t="s">
        <v>3410</v>
      </c>
    </row>
    <row r="101" spans="1:7" ht="14.25">
      <c r="A101" s="214"/>
      <c r="B101" s="217">
        <v>11</v>
      </c>
      <c r="C101" s="207"/>
      <c r="D101" s="217">
        <v>18511000</v>
      </c>
      <c r="E101" s="219" t="s">
        <v>5152</v>
      </c>
      <c r="F101" s="217">
        <v>11</v>
      </c>
      <c r="G101" s="219" t="s">
        <v>3410</v>
      </c>
    </row>
    <row r="102" spans="1:7" ht="14.25">
      <c r="A102" s="214"/>
      <c r="B102" s="217">
        <v>11</v>
      </c>
      <c r="C102" s="207"/>
      <c r="D102" s="217">
        <v>18521000</v>
      </c>
      <c r="E102" s="219" t="s">
        <v>5153</v>
      </c>
      <c r="F102" s="217">
        <v>11</v>
      </c>
      <c r="G102" s="219" t="s">
        <v>3410</v>
      </c>
    </row>
    <row r="103" spans="1:7" ht="14.25">
      <c r="A103" s="214"/>
      <c r="B103" s="217">
        <v>11</v>
      </c>
      <c r="C103" s="207"/>
      <c r="D103" s="217">
        <v>18531000</v>
      </c>
      <c r="E103" s="219" t="s">
        <v>5154</v>
      </c>
      <c r="F103" s="217">
        <v>11</v>
      </c>
      <c r="G103" s="219" t="s">
        <v>3410</v>
      </c>
    </row>
    <row r="104" spans="1:7" ht="14.25">
      <c r="A104" s="214"/>
      <c r="B104" s="217">
        <v>11</v>
      </c>
      <c r="C104" s="207"/>
      <c r="D104" s="217">
        <v>18592000</v>
      </c>
      <c r="E104" s="219" t="s">
        <v>5155</v>
      </c>
      <c r="F104" s="217">
        <v>11</v>
      </c>
      <c r="G104" s="219" t="s">
        <v>3410</v>
      </c>
    </row>
    <row r="105" spans="1:7" ht="14.25">
      <c r="A105" s="214"/>
      <c r="B105" s="217">
        <v>11</v>
      </c>
      <c r="C105" s="207"/>
      <c r="D105" s="217">
        <v>18911000</v>
      </c>
      <c r="E105" s="219" t="s">
        <v>5156</v>
      </c>
      <c r="F105" s="217">
        <v>11</v>
      </c>
      <c r="G105" s="219" t="s">
        <v>3410</v>
      </c>
    </row>
    <row r="106" spans="1:7" ht="14.25">
      <c r="A106" s="214"/>
      <c r="B106" s="217">
        <v>11</v>
      </c>
      <c r="C106" s="207"/>
      <c r="D106" s="217">
        <v>44613000</v>
      </c>
      <c r="E106" s="219" t="s">
        <v>5157</v>
      </c>
      <c r="F106" s="217">
        <v>11</v>
      </c>
      <c r="G106" s="219" t="s">
        <v>3410</v>
      </c>
    </row>
    <row r="107" spans="1:7" ht="14.25">
      <c r="A107" s="214"/>
      <c r="B107" s="217">
        <v>11</v>
      </c>
      <c r="C107" s="207"/>
      <c r="D107" s="217">
        <v>18572000</v>
      </c>
      <c r="E107" s="219" t="s">
        <v>5158</v>
      </c>
      <c r="F107" s="217">
        <v>11</v>
      </c>
      <c r="G107" s="219" t="s">
        <v>3410</v>
      </c>
    </row>
    <row r="108" spans="1:7" ht="14.25">
      <c r="A108" s="214"/>
      <c r="B108" s="217">
        <v>11</v>
      </c>
      <c r="C108" s="207"/>
      <c r="D108" s="217">
        <v>23121000</v>
      </c>
      <c r="E108" s="219" t="s">
        <v>5159</v>
      </c>
      <c r="F108" s="217">
        <v>11</v>
      </c>
      <c r="G108" s="219" t="s">
        <v>3411</v>
      </c>
    </row>
    <row r="109" spans="1:7" ht="14.25">
      <c r="A109" s="214"/>
      <c r="B109" s="217">
        <v>11</v>
      </c>
      <c r="C109" s="207"/>
      <c r="D109" s="217">
        <v>23122000</v>
      </c>
      <c r="E109" s="219" t="s">
        <v>5160</v>
      </c>
      <c r="F109" s="217">
        <v>11</v>
      </c>
      <c r="G109" s="219" t="s">
        <v>3411</v>
      </c>
    </row>
    <row r="110" spans="1:7" ht="14.25">
      <c r="A110" s="214"/>
      <c r="B110" s="217">
        <v>11</v>
      </c>
      <c r="C110" s="207"/>
      <c r="D110" s="217">
        <v>23174000</v>
      </c>
      <c r="E110" s="219" t="s">
        <v>5161</v>
      </c>
      <c r="F110" s="217">
        <v>11</v>
      </c>
      <c r="G110" s="219" t="s">
        <v>3411</v>
      </c>
    </row>
    <row r="111" spans="1:7" ht="14.25">
      <c r="A111" s="214"/>
      <c r="B111" s="217">
        <v>11</v>
      </c>
      <c r="C111" s="207"/>
      <c r="D111" s="217">
        <v>23176000</v>
      </c>
      <c r="E111" s="219" t="s">
        <v>5162</v>
      </c>
      <c r="F111" s="217">
        <v>11</v>
      </c>
      <c r="G111" s="219" t="s">
        <v>3411</v>
      </c>
    </row>
    <row r="112" spans="1:7" ht="14.25">
      <c r="A112" s="214"/>
      <c r="B112" s="217">
        <v>11</v>
      </c>
      <c r="C112" s="207"/>
      <c r="D112" s="217">
        <v>23177000</v>
      </c>
      <c r="E112" s="219" t="s">
        <v>5163</v>
      </c>
      <c r="F112" s="217">
        <v>11</v>
      </c>
      <c r="G112" s="219" t="s">
        <v>3411</v>
      </c>
    </row>
    <row r="113" spans="1:7" ht="14.25">
      <c r="A113" s="214"/>
      <c r="B113" s="217">
        <v>11</v>
      </c>
      <c r="C113" s="207"/>
      <c r="D113" s="217">
        <v>23512000</v>
      </c>
      <c r="E113" s="219" t="s">
        <v>5164</v>
      </c>
      <c r="F113" s="217">
        <v>11</v>
      </c>
      <c r="G113" s="219" t="s">
        <v>3411</v>
      </c>
    </row>
    <row r="114" spans="1:7" ht="14.25">
      <c r="A114" s="214"/>
      <c r="B114" s="217">
        <v>11</v>
      </c>
      <c r="C114" s="207"/>
      <c r="D114" s="217">
        <v>23522000</v>
      </c>
      <c r="E114" s="219" t="s">
        <v>5165</v>
      </c>
      <c r="F114" s="217">
        <v>11</v>
      </c>
      <c r="G114" s="219" t="s">
        <v>3411</v>
      </c>
    </row>
    <row r="115" spans="1:7" ht="14.25">
      <c r="A115" s="214"/>
      <c r="B115" s="217">
        <v>11</v>
      </c>
      <c r="C115" s="207"/>
      <c r="D115" s="217">
        <v>23532000</v>
      </c>
      <c r="E115" s="219" t="s">
        <v>5166</v>
      </c>
      <c r="F115" s="217">
        <v>11</v>
      </c>
      <c r="G115" s="219" t="s">
        <v>3411</v>
      </c>
    </row>
    <row r="116" spans="1:7" ht="14.25">
      <c r="A116" s="214"/>
      <c r="B116" s="217">
        <v>11</v>
      </c>
      <c r="C116" s="207"/>
      <c r="D116" s="217">
        <v>23544000</v>
      </c>
      <c r="E116" s="219" t="s">
        <v>1335</v>
      </c>
      <c r="F116" s="217">
        <v>11</v>
      </c>
      <c r="G116" s="219" t="s">
        <v>3411</v>
      </c>
    </row>
    <row r="117" spans="1:7" ht="14.25">
      <c r="A117" s="214"/>
      <c r="B117" s="217">
        <v>11</v>
      </c>
      <c r="C117" s="207"/>
      <c r="D117" s="217">
        <v>23592000</v>
      </c>
      <c r="E117" s="219" t="s">
        <v>5167</v>
      </c>
      <c r="F117" s="217">
        <v>11</v>
      </c>
      <c r="G117" s="219" t="s">
        <v>3411</v>
      </c>
    </row>
    <row r="118" spans="1:7" ht="14.25">
      <c r="A118" s="214"/>
      <c r="B118" s="217">
        <v>11</v>
      </c>
      <c r="C118" s="207"/>
      <c r="D118" s="217">
        <v>26122000</v>
      </c>
      <c r="E118" s="219" t="s">
        <v>5168</v>
      </c>
      <c r="F118" s="217">
        <v>11</v>
      </c>
      <c r="G118" s="219" t="s">
        <v>3411</v>
      </c>
    </row>
    <row r="119" spans="1:7" ht="14.25">
      <c r="A119" s="214"/>
      <c r="B119" s="217">
        <v>11</v>
      </c>
      <c r="C119" s="207"/>
      <c r="D119" s="217">
        <v>26174000</v>
      </c>
      <c r="E119" s="219" t="s">
        <v>5169</v>
      </c>
      <c r="F119" s="217">
        <v>11</v>
      </c>
      <c r="G119" s="219" t="s">
        <v>3411</v>
      </c>
    </row>
    <row r="120" spans="1:7" ht="14.25">
      <c r="A120" s="214"/>
      <c r="B120" s="217">
        <v>11</v>
      </c>
      <c r="C120" s="207"/>
      <c r="D120" s="217">
        <v>26176000</v>
      </c>
      <c r="E120" s="219" t="s">
        <v>5170</v>
      </c>
      <c r="F120" s="217">
        <v>11</v>
      </c>
      <c r="G120" s="219" t="s">
        <v>3411</v>
      </c>
    </row>
    <row r="121" spans="1:7" ht="14.25">
      <c r="A121" s="214"/>
      <c r="B121" s="217">
        <v>11</v>
      </c>
      <c r="C121" s="207"/>
      <c r="D121" s="217">
        <v>26176500</v>
      </c>
      <c r="E121" s="219" t="s">
        <v>5171</v>
      </c>
      <c r="F121" s="217">
        <v>11</v>
      </c>
      <c r="G121" s="219" t="s">
        <v>3411</v>
      </c>
    </row>
    <row r="122" spans="1:7" ht="14.25">
      <c r="A122" s="214"/>
      <c r="B122" s="217">
        <v>11</v>
      </c>
      <c r="C122" s="207"/>
      <c r="D122" s="217">
        <v>26178000</v>
      </c>
      <c r="E122" s="219" t="s">
        <v>5172</v>
      </c>
      <c r="F122" s="217">
        <v>11</v>
      </c>
      <c r="G122" s="219" t="s">
        <v>3411</v>
      </c>
    </row>
    <row r="123" spans="1:7" ht="14.25">
      <c r="A123" s="214"/>
      <c r="B123" s="217">
        <v>11</v>
      </c>
      <c r="C123" s="207"/>
      <c r="D123" s="217">
        <v>26512000</v>
      </c>
      <c r="E123" s="219" t="s">
        <v>5173</v>
      </c>
      <c r="F123" s="217">
        <v>11</v>
      </c>
      <c r="G123" s="219" t="s">
        <v>3411</v>
      </c>
    </row>
    <row r="124" spans="1:7" ht="14.25">
      <c r="A124" s="214"/>
      <c r="B124" s="217">
        <v>11</v>
      </c>
      <c r="C124" s="207"/>
      <c r="D124" s="217">
        <v>26522000</v>
      </c>
      <c r="E124" s="219" t="s">
        <v>5174</v>
      </c>
      <c r="F124" s="217">
        <v>11</v>
      </c>
      <c r="G124" s="219" t="s">
        <v>3411</v>
      </c>
    </row>
    <row r="125" spans="1:7" ht="14.25">
      <c r="A125" s="214"/>
      <c r="B125" s="217">
        <v>11</v>
      </c>
      <c r="C125" s="207"/>
      <c r="D125" s="217">
        <v>26532000</v>
      </c>
      <c r="E125" s="219" t="s">
        <v>5175</v>
      </c>
      <c r="F125" s="217">
        <v>11</v>
      </c>
      <c r="G125" s="219" t="s">
        <v>3411</v>
      </c>
    </row>
    <row r="126" spans="1:7" ht="14.25">
      <c r="A126" s="214"/>
      <c r="B126" s="217">
        <v>11</v>
      </c>
      <c r="C126" s="207"/>
      <c r="D126" s="217">
        <v>26592000</v>
      </c>
      <c r="E126" s="219" t="s">
        <v>5176</v>
      </c>
      <c r="F126" s="217">
        <v>11</v>
      </c>
      <c r="G126" s="219" t="s">
        <v>3411</v>
      </c>
    </row>
    <row r="127" spans="1:7" ht="14.25">
      <c r="A127" s="214"/>
      <c r="B127" s="217">
        <v>11</v>
      </c>
      <c r="C127" s="207"/>
      <c r="D127" s="217">
        <v>58323000</v>
      </c>
      <c r="E127" s="219" t="s">
        <v>5177</v>
      </c>
      <c r="F127" s="217">
        <v>11</v>
      </c>
      <c r="G127" s="219" t="s">
        <v>3411</v>
      </c>
    </row>
    <row r="128" spans="1:7" ht="14.25">
      <c r="A128" s="214"/>
      <c r="B128" s="217">
        <v>11</v>
      </c>
      <c r="C128" s="207"/>
      <c r="D128" s="217">
        <v>58327000</v>
      </c>
      <c r="E128" s="219" t="s">
        <v>5178</v>
      </c>
      <c r="F128" s="217">
        <v>11</v>
      </c>
      <c r="G128" s="219" t="s">
        <v>3411</v>
      </c>
    </row>
    <row r="129" spans="1:7" ht="14.25">
      <c r="A129" s="214"/>
      <c r="B129" s="217">
        <v>11</v>
      </c>
      <c r="C129" s="207"/>
      <c r="D129" s="217">
        <v>61111000</v>
      </c>
      <c r="E129" s="219" t="s">
        <v>5179</v>
      </c>
      <c r="F129" s="217">
        <v>11</v>
      </c>
      <c r="G129" s="219" t="s">
        <v>3411</v>
      </c>
    </row>
    <row r="130" spans="1:7" ht="14.25">
      <c r="A130" s="214"/>
      <c r="B130" s="217">
        <v>11</v>
      </c>
      <c r="C130" s="207"/>
      <c r="D130" s="217">
        <v>61112000</v>
      </c>
      <c r="E130" s="219" t="s">
        <v>5180</v>
      </c>
      <c r="F130" s="217">
        <v>11</v>
      </c>
      <c r="G130" s="219" t="s">
        <v>3411</v>
      </c>
    </row>
    <row r="131" spans="1:7" ht="14.25">
      <c r="A131" s="214"/>
      <c r="B131" s="217">
        <v>11</v>
      </c>
      <c r="C131" s="207"/>
      <c r="D131" s="217">
        <v>62111000</v>
      </c>
      <c r="E131" s="219" t="s">
        <v>5181</v>
      </c>
      <c r="F131" s="217">
        <v>11</v>
      </c>
      <c r="G131" s="219" t="s">
        <v>3411</v>
      </c>
    </row>
    <row r="132" spans="1:7" ht="14.25">
      <c r="A132" s="214"/>
      <c r="B132" s="217">
        <v>11</v>
      </c>
      <c r="C132" s="207"/>
      <c r="D132" s="217">
        <v>62112000</v>
      </c>
      <c r="E132" s="219" t="s">
        <v>5182</v>
      </c>
      <c r="F132" s="217">
        <v>11</v>
      </c>
      <c r="G132" s="219" t="s">
        <v>3411</v>
      </c>
    </row>
    <row r="133" spans="1:7" ht="14.25">
      <c r="A133" s="214"/>
      <c r="B133" s="217">
        <v>11</v>
      </c>
      <c r="C133" s="207"/>
      <c r="D133" s="217">
        <v>26123000</v>
      </c>
      <c r="E133" s="219" t="s">
        <v>5183</v>
      </c>
      <c r="F133" s="217">
        <v>11</v>
      </c>
      <c r="G133" s="219" t="s">
        <v>3411</v>
      </c>
    </row>
    <row r="134" spans="1:7" ht="14.25">
      <c r="A134" s="214"/>
      <c r="B134" s="217">
        <v>11</v>
      </c>
      <c r="C134" s="207"/>
      <c r="D134" s="217">
        <v>26544000</v>
      </c>
      <c r="E134" s="219" t="s">
        <v>5184</v>
      </c>
      <c r="F134" s="217">
        <v>11</v>
      </c>
      <c r="G134" s="219" t="s">
        <v>3411</v>
      </c>
    </row>
    <row r="135" spans="1:6" ht="14.25">
      <c r="A135" s="214"/>
      <c r="B135" s="215"/>
      <c r="C135" s="216"/>
      <c r="D135" s="218"/>
      <c r="E135" s="220"/>
      <c r="F135" s="215"/>
    </row>
    <row r="136" spans="1:7" s="209" customFormat="1" ht="14.25">
      <c r="A136" s="209" t="s">
        <v>182</v>
      </c>
      <c r="B136" s="221"/>
      <c r="C136" s="222"/>
      <c r="D136" s="227"/>
      <c r="E136" s="228"/>
      <c r="F136" s="221"/>
      <c r="G136" s="207"/>
    </row>
    <row r="137" spans="1:7" ht="14.25">
      <c r="A137" s="214"/>
      <c r="B137" s="217">
        <v>12</v>
      </c>
      <c r="C137" s="207"/>
      <c r="D137" s="217">
        <v>16151000</v>
      </c>
      <c r="E137" s="219" t="s">
        <v>1096</v>
      </c>
      <c r="F137" s="217">
        <v>12</v>
      </c>
      <c r="G137" s="219" t="s">
        <v>3410</v>
      </c>
    </row>
    <row r="138" spans="1:7" ht="14.25">
      <c r="A138" s="214"/>
      <c r="B138" s="217">
        <v>12</v>
      </c>
      <c r="C138" s="207"/>
      <c r="D138" s="217">
        <v>18151000</v>
      </c>
      <c r="E138" s="219" t="s">
        <v>1099</v>
      </c>
      <c r="F138" s="217">
        <v>12</v>
      </c>
      <c r="G138" s="219" t="s">
        <v>3410</v>
      </c>
    </row>
    <row r="139" spans="1:7" ht="14.25">
      <c r="A139" s="214"/>
      <c r="B139" s="217">
        <v>12</v>
      </c>
      <c r="C139" s="207"/>
      <c r="D139" s="217">
        <v>18152000</v>
      </c>
      <c r="E139" s="219" t="s">
        <v>1102</v>
      </c>
      <c r="F139" s="217">
        <v>12</v>
      </c>
      <c r="G139" s="219" t="s">
        <v>3410</v>
      </c>
    </row>
    <row r="140" spans="1:7" ht="14.25">
      <c r="A140" s="214"/>
      <c r="B140" s="217">
        <v>12</v>
      </c>
      <c r="C140" s="207"/>
      <c r="D140" s="217">
        <v>18162000</v>
      </c>
      <c r="E140" s="219" t="s">
        <v>1103</v>
      </c>
      <c r="F140" s="217">
        <v>12</v>
      </c>
      <c r="G140" s="219" t="s">
        <v>3410</v>
      </c>
    </row>
    <row r="141" spans="1:7" ht="14.25">
      <c r="A141" s="214"/>
      <c r="B141" s="217">
        <v>12</v>
      </c>
      <c r="C141" s="207"/>
      <c r="D141" s="217">
        <v>18162100</v>
      </c>
      <c r="E141" s="219" t="s">
        <v>1271</v>
      </c>
      <c r="F141" s="217">
        <v>12</v>
      </c>
      <c r="G141" s="219" t="s">
        <v>3410</v>
      </c>
    </row>
    <row r="142" spans="1:7" ht="14.25">
      <c r="A142" s="214"/>
      <c r="B142" s="217">
        <v>12</v>
      </c>
      <c r="C142" s="207"/>
      <c r="D142" s="217">
        <v>18162200</v>
      </c>
      <c r="E142" s="219" t="s">
        <v>1272</v>
      </c>
      <c r="F142" s="217">
        <v>12</v>
      </c>
      <c r="G142" s="219" t="s">
        <v>3410</v>
      </c>
    </row>
    <row r="143" spans="1:7" ht="14.25">
      <c r="A143" s="214"/>
      <c r="B143" s="217">
        <v>12</v>
      </c>
      <c r="C143" s="207"/>
      <c r="D143" s="217">
        <v>23131000</v>
      </c>
      <c r="E143" s="219" t="s">
        <v>1119</v>
      </c>
      <c r="F143" s="217">
        <v>12</v>
      </c>
      <c r="G143" s="219" t="s">
        <v>3411</v>
      </c>
    </row>
    <row r="144" spans="1:7" ht="14.25">
      <c r="A144" s="214"/>
      <c r="B144" s="217">
        <v>12</v>
      </c>
      <c r="C144" s="207"/>
      <c r="D144" s="217">
        <v>26131000</v>
      </c>
      <c r="E144" s="219" t="s">
        <v>1111</v>
      </c>
      <c r="F144" s="217">
        <v>12</v>
      </c>
      <c r="G144" s="219" t="s">
        <v>3411</v>
      </c>
    </row>
    <row r="145" spans="1:7" ht="14.25">
      <c r="A145" s="214"/>
      <c r="B145" s="217">
        <v>12</v>
      </c>
      <c r="C145" s="207"/>
      <c r="D145" s="217">
        <v>26132000</v>
      </c>
      <c r="E145" s="219" t="s">
        <v>1112</v>
      </c>
      <c r="F145" s="217">
        <v>12</v>
      </c>
      <c r="G145" s="219" t="s">
        <v>3411</v>
      </c>
    </row>
    <row r="146" spans="1:7" ht="14.25">
      <c r="A146" s="214"/>
      <c r="B146" s="217">
        <v>12</v>
      </c>
      <c r="C146" s="207"/>
      <c r="D146" s="217">
        <v>26133000</v>
      </c>
      <c r="E146" s="219" t="s">
        <v>1113</v>
      </c>
      <c r="F146" s="217">
        <v>12</v>
      </c>
      <c r="G146" s="219" t="s">
        <v>3411</v>
      </c>
    </row>
    <row r="147" spans="1:6" ht="14.25">
      <c r="A147" s="214"/>
      <c r="B147" s="215"/>
      <c r="C147" s="216"/>
      <c r="F147" s="215"/>
    </row>
    <row r="148" spans="1:6" ht="14.25">
      <c r="A148" s="209" t="s">
        <v>183</v>
      </c>
      <c r="B148" s="215"/>
      <c r="C148" s="216"/>
      <c r="D148" s="218"/>
      <c r="E148" s="220"/>
      <c r="F148" s="215"/>
    </row>
    <row r="149" spans="1:7" ht="14.25">
      <c r="A149" s="214"/>
      <c r="B149" s="217">
        <v>13</v>
      </c>
      <c r="C149" s="207"/>
      <c r="D149" s="217">
        <v>16552000</v>
      </c>
      <c r="E149" s="219" t="s">
        <v>1090</v>
      </c>
      <c r="F149" s="217">
        <v>13</v>
      </c>
      <c r="G149" s="219" t="s">
        <v>3410</v>
      </c>
    </row>
    <row r="150" spans="1:7" ht="14.25">
      <c r="A150" s="214"/>
      <c r="B150" s="217">
        <v>13</v>
      </c>
      <c r="C150" s="207"/>
      <c r="D150" s="217">
        <v>34411000</v>
      </c>
      <c r="E150" s="219" t="s">
        <v>1142</v>
      </c>
      <c r="F150" s="217">
        <v>13</v>
      </c>
      <c r="G150" s="219" t="s">
        <v>3411</v>
      </c>
    </row>
    <row r="151" spans="1:7" ht="14.25">
      <c r="A151" s="213"/>
      <c r="B151" s="217">
        <v>13</v>
      </c>
      <c r="C151" s="207"/>
      <c r="D151" s="217">
        <v>34412000</v>
      </c>
      <c r="E151" s="219" t="s">
        <v>1143</v>
      </c>
      <c r="F151" s="217">
        <v>13</v>
      </c>
      <c r="G151" s="219" t="s">
        <v>3411</v>
      </c>
    </row>
    <row r="152" spans="1:7" ht="14.25">
      <c r="A152" s="214"/>
      <c r="B152" s="217">
        <v>13</v>
      </c>
      <c r="C152" s="207"/>
      <c r="D152" s="217">
        <v>34413000</v>
      </c>
      <c r="E152" s="219" t="s">
        <v>1144</v>
      </c>
      <c r="F152" s="217">
        <v>13</v>
      </c>
      <c r="G152" s="219" t="s">
        <v>3411</v>
      </c>
    </row>
    <row r="153" spans="1:7" ht="14.25">
      <c r="A153" s="214"/>
      <c r="B153" s="217">
        <v>13</v>
      </c>
      <c r="C153" s="207"/>
      <c r="D153" s="217">
        <v>34414000</v>
      </c>
      <c r="E153" s="219" t="s">
        <v>1145</v>
      </c>
      <c r="F153" s="217">
        <v>13</v>
      </c>
      <c r="G153" s="219" t="s">
        <v>3411</v>
      </c>
    </row>
    <row r="154" spans="1:6" ht="14.25">
      <c r="A154" s="214"/>
      <c r="B154" s="215"/>
      <c r="C154" s="217"/>
      <c r="F154" s="215"/>
    </row>
    <row r="155" spans="1:6" ht="14.25">
      <c r="A155" s="209" t="s">
        <v>184</v>
      </c>
      <c r="B155" s="215"/>
      <c r="C155" s="216"/>
      <c r="D155" s="218"/>
      <c r="E155" s="220"/>
      <c r="F155" s="215"/>
    </row>
    <row r="156" spans="1:7" ht="14.25">
      <c r="A156" s="214"/>
      <c r="B156" s="217">
        <v>14</v>
      </c>
      <c r="C156" s="207"/>
      <c r="D156" s="217">
        <v>18155500</v>
      </c>
      <c r="E156" s="219" t="s">
        <v>1273</v>
      </c>
      <c r="F156" s="217">
        <v>14</v>
      </c>
      <c r="G156" s="219" t="s">
        <v>3410</v>
      </c>
    </row>
    <row r="157" spans="1:7" ht="14.25">
      <c r="A157" s="214"/>
      <c r="B157" s="217">
        <v>14</v>
      </c>
      <c r="C157" s="207"/>
      <c r="D157" s="217">
        <v>18163000</v>
      </c>
      <c r="E157" s="219" t="s">
        <v>1104</v>
      </c>
      <c r="F157" s="217">
        <v>14</v>
      </c>
      <c r="G157" s="219" t="s">
        <v>3410</v>
      </c>
    </row>
    <row r="158" spans="1:7" ht="14.25">
      <c r="A158" s="214"/>
      <c r="B158" s="217">
        <v>14</v>
      </c>
      <c r="C158" s="207"/>
      <c r="D158" s="217">
        <v>26141000</v>
      </c>
      <c r="E158" s="219" t="s">
        <v>1114</v>
      </c>
      <c r="F158" s="217">
        <v>14</v>
      </c>
      <c r="G158" s="219" t="s">
        <v>3411</v>
      </c>
    </row>
    <row r="159" spans="1:6" ht="14.25">
      <c r="A159" s="214"/>
      <c r="B159" s="215"/>
      <c r="C159" s="216"/>
      <c r="F159" s="215"/>
    </row>
    <row r="160" spans="1:6" ht="14.25">
      <c r="A160" s="209" t="s">
        <v>318</v>
      </c>
      <c r="B160" s="215"/>
      <c r="C160" s="216"/>
      <c r="D160" s="218"/>
      <c r="E160" s="220"/>
      <c r="F160" s="215"/>
    </row>
    <row r="161" spans="1:7" ht="14.25">
      <c r="A161" s="214"/>
      <c r="B161" s="217">
        <v>15</v>
      </c>
      <c r="C161" s="217"/>
      <c r="D161" s="217">
        <v>23112100</v>
      </c>
      <c r="E161" s="219" t="s">
        <v>5185</v>
      </c>
      <c r="F161" s="217">
        <v>15</v>
      </c>
      <c r="G161" s="207" t="s">
        <v>3410</v>
      </c>
    </row>
    <row r="162" spans="1:7" ht="14.25">
      <c r="A162" s="214"/>
      <c r="B162" s="217">
        <v>15</v>
      </c>
      <c r="C162" s="217"/>
      <c r="D162" s="217">
        <v>26112100</v>
      </c>
      <c r="E162" s="219" t="s">
        <v>1274</v>
      </c>
      <c r="F162" s="217">
        <v>15</v>
      </c>
      <c r="G162" s="207" t="s">
        <v>3410</v>
      </c>
    </row>
    <row r="163" spans="1:7" ht="14.25">
      <c r="A163" s="214"/>
      <c r="B163" s="217">
        <v>15</v>
      </c>
      <c r="C163" s="217"/>
      <c r="D163" s="217">
        <v>26112200</v>
      </c>
      <c r="E163" s="219" t="s">
        <v>1275</v>
      </c>
      <c r="F163" s="217">
        <v>15</v>
      </c>
      <c r="G163" s="207" t="s">
        <v>3410</v>
      </c>
    </row>
    <row r="164" spans="1:7" ht="14.25">
      <c r="A164" s="214"/>
      <c r="B164" s="217">
        <v>15</v>
      </c>
      <c r="C164" s="217"/>
      <c r="D164" s="217">
        <v>26112000</v>
      </c>
      <c r="E164" s="219" t="s">
        <v>5186</v>
      </c>
      <c r="F164" s="217">
        <v>15</v>
      </c>
      <c r="G164" s="207" t="s">
        <v>3410</v>
      </c>
    </row>
    <row r="165" spans="1:7" ht="14.25">
      <c r="A165" s="214"/>
      <c r="B165" s="217">
        <v>15</v>
      </c>
      <c r="C165" s="217"/>
      <c r="D165" s="217">
        <v>26173700</v>
      </c>
      <c r="E165" s="219" t="s">
        <v>5187</v>
      </c>
      <c r="F165" s="217">
        <v>15</v>
      </c>
      <c r="G165" s="207" t="s">
        <v>3410</v>
      </c>
    </row>
    <row r="166" spans="1:7" ht="14.25">
      <c r="A166" s="214"/>
      <c r="B166" s="217">
        <v>15</v>
      </c>
      <c r="C166" s="217"/>
      <c r="D166" s="217">
        <v>31119000</v>
      </c>
      <c r="E166" s="219" t="s">
        <v>5188</v>
      </c>
      <c r="F166" s="217">
        <v>15</v>
      </c>
      <c r="G166" s="207" t="s">
        <v>3410</v>
      </c>
    </row>
    <row r="167" spans="1:7" ht="14.25">
      <c r="A167" s="214"/>
      <c r="B167" s="217">
        <v>15</v>
      </c>
      <c r="C167" s="217"/>
      <c r="D167" s="217">
        <v>34712000</v>
      </c>
      <c r="E167" s="219" t="s">
        <v>5189</v>
      </c>
      <c r="F167" s="217">
        <v>15</v>
      </c>
      <c r="G167" s="207" t="s">
        <v>3410</v>
      </c>
    </row>
    <row r="168" spans="1:7" ht="14.25">
      <c r="A168" s="214"/>
      <c r="B168" s="217">
        <v>15</v>
      </c>
      <c r="C168" s="217"/>
      <c r="D168" s="217">
        <v>41562000</v>
      </c>
      <c r="E168" s="219" t="s">
        <v>5190</v>
      </c>
      <c r="F168" s="217">
        <v>15</v>
      </c>
      <c r="G168" s="207" t="s">
        <v>3410</v>
      </c>
    </row>
    <row r="169" spans="1:7" ht="14.25">
      <c r="A169" s="214"/>
      <c r="B169" s="217">
        <v>15</v>
      </c>
      <c r="C169" s="217"/>
      <c r="D169" s="217">
        <v>41566000</v>
      </c>
      <c r="E169" s="219" t="s">
        <v>5191</v>
      </c>
      <c r="F169" s="217">
        <v>15</v>
      </c>
      <c r="G169" s="207" t="s">
        <v>3410</v>
      </c>
    </row>
    <row r="170" spans="1:7" ht="14.25">
      <c r="A170" s="214"/>
      <c r="B170" s="217">
        <v>15</v>
      </c>
      <c r="C170" s="217"/>
      <c r="D170" s="217">
        <v>41567000</v>
      </c>
      <c r="E170" s="219" t="s">
        <v>5192</v>
      </c>
      <c r="F170" s="217">
        <v>15</v>
      </c>
      <c r="G170" s="207" t="s">
        <v>3410</v>
      </c>
    </row>
    <row r="171" spans="1:7" ht="14.25">
      <c r="A171" s="214"/>
      <c r="B171" s="217">
        <v>15</v>
      </c>
      <c r="C171" s="217"/>
      <c r="D171" s="217">
        <v>41569000</v>
      </c>
      <c r="E171" s="219" t="s">
        <v>5193</v>
      </c>
      <c r="F171" s="217">
        <v>15</v>
      </c>
      <c r="G171" s="207" t="s">
        <v>3410</v>
      </c>
    </row>
    <row r="172" spans="1:7" ht="14.25">
      <c r="A172" s="214"/>
      <c r="B172" s="217">
        <v>15</v>
      </c>
      <c r="C172" s="217"/>
      <c r="D172" s="217">
        <v>44111000</v>
      </c>
      <c r="E172" s="219" t="s">
        <v>5194</v>
      </c>
      <c r="F172" s="217">
        <v>15</v>
      </c>
      <c r="G172" s="207" t="s">
        <v>3410</v>
      </c>
    </row>
    <row r="173" spans="1:7" ht="14.25">
      <c r="A173" s="214"/>
      <c r="B173" s="217">
        <v>15</v>
      </c>
      <c r="C173" s="217"/>
      <c r="D173" s="217">
        <v>44111900</v>
      </c>
      <c r="E173" s="219" t="s">
        <v>5195</v>
      </c>
      <c r="F173" s="217">
        <v>15</v>
      </c>
      <c r="G173" s="207" t="s">
        <v>3410</v>
      </c>
    </row>
    <row r="174" spans="1:7" ht="14.25">
      <c r="A174" s="214"/>
      <c r="B174" s="217">
        <v>15</v>
      </c>
      <c r="C174" s="217"/>
      <c r="D174" s="217">
        <v>44112000</v>
      </c>
      <c r="E174" s="219" t="s">
        <v>5196</v>
      </c>
      <c r="F174" s="217">
        <v>15</v>
      </c>
      <c r="G174" s="207" t="s">
        <v>3410</v>
      </c>
    </row>
    <row r="175" spans="1:7" ht="14.25">
      <c r="A175" s="214"/>
      <c r="B175" s="217">
        <v>15</v>
      </c>
      <c r="C175" s="217"/>
      <c r="D175" s="217">
        <v>44116000</v>
      </c>
      <c r="E175" s="219" t="s">
        <v>5197</v>
      </c>
      <c r="F175" s="217">
        <v>15</v>
      </c>
      <c r="G175" s="207" t="s">
        <v>3410</v>
      </c>
    </row>
    <row r="176" spans="1:7" ht="14.25">
      <c r="A176" s="214"/>
      <c r="B176" s="217">
        <v>15</v>
      </c>
      <c r="C176" s="217"/>
      <c r="D176" s="217">
        <v>44121000</v>
      </c>
      <c r="E176" s="219" t="s">
        <v>5198</v>
      </c>
      <c r="F176" s="217">
        <v>15</v>
      </c>
      <c r="G176" s="207" t="s">
        <v>3410</v>
      </c>
    </row>
    <row r="177" spans="1:7" ht="14.25">
      <c r="A177" s="214"/>
      <c r="B177" s="217">
        <v>15</v>
      </c>
      <c r="C177" s="217"/>
      <c r="D177" s="217">
        <v>44122000</v>
      </c>
      <c r="E177" s="219" t="s">
        <v>5199</v>
      </c>
      <c r="F177" s="217">
        <v>15</v>
      </c>
      <c r="G177" s="207" t="s">
        <v>3410</v>
      </c>
    </row>
    <row r="178" spans="1:7" ht="14.25">
      <c r="A178" s="214"/>
      <c r="B178" s="217">
        <v>15</v>
      </c>
      <c r="C178" s="217"/>
      <c r="D178" s="217">
        <v>44616000</v>
      </c>
      <c r="E178" s="219" t="s">
        <v>5200</v>
      </c>
      <c r="F178" s="217">
        <v>15</v>
      </c>
      <c r="G178" s="207" t="s">
        <v>3410</v>
      </c>
    </row>
    <row r="179" spans="1:7" ht="14.25">
      <c r="A179" s="214"/>
      <c r="B179" s="217">
        <v>15</v>
      </c>
      <c r="C179" s="217"/>
      <c r="D179" s="217">
        <v>44811000</v>
      </c>
      <c r="E179" s="219" t="s">
        <v>5201</v>
      </c>
      <c r="F179" s="217">
        <v>15</v>
      </c>
      <c r="G179" s="207" t="s">
        <v>3410</v>
      </c>
    </row>
    <row r="180" spans="1:7" ht="14.25">
      <c r="A180" s="214"/>
      <c r="B180" s="217">
        <v>15</v>
      </c>
      <c r="C180" s="217"/>
      <c r="D180" s="217">
        <v>44813000</v>
      </c>
      <c r="E180" s="219" t="s">
        <v>5202</v>
      </c>
      <c r="F180" s="217">
        <v>15</v>
      </c>
      <c r="G180" s="207" t="s">
        <v>3410</v>
      </c>
    </row>
    <row r="181" spans="1:7" ht="14.25">
      <c r="A181" s="214"/>
      <c r="B181" s="217">
        <v>15</v>
      </c>
      <c r="C181" s="217"/>
      <c r="D181" s="217">
        <v>44815000</v>
      </c>
      <c r="E181" s="219" t="s">
        <v>5203</v>
      </c>
      <c r="F181" s="217">
        <v>15</v>
      </c>
      <c r="G181" s="207" t="s">
        <v>3410</v>
      </c>
    </row>
    <row r="182" spans="1:7" ht="14.25">
      <c r="A182" s="214"/>
      <c r="B182" s="217">
        <v>15</v>
      </c>
      <c r="C182" s="217"/>
      <c r="D182" s="217">
        <v>44817000</v>
      </c>
      <c r="E182" s="219" t="s">
        <v>5204</v>
      </c>
      <c r="F182" s="217">
        <v>15</v>
      </c>
      <c r="G182" s="207" t="s">
        <v>3410</v>
      </c>
    </row>
    <row r="183" spans="1:7" ht="14.25">
      <c r="A183" s="214"/>
      <c r="B183" s="217">
        <v>15</v>
      </c>
      <c r="C183" s="217"/>
      <c r="D183" s="217">
        <v>44819000</v>
      </c>
      <c r="E183" s="219" t="s">
        <v>5205</v>
      </c>
      <c r="F183" s="217">
        <v>15</v>
      </c>
      <c r="G183" s="207" t="s">
        <v>3410</v>
      </c>
    </row>
    <row r="184" spans="1:7" ht="14.25">
      <c r="A184" s="214"/>
      <c r="B184" s="217">
        <v>15</v>
      </c>
      <c r="C184" s="217"/>
      <c r="D184" s="217">
        <v>44825000</v>
      </c>
      <c r="E184" s="219" t="s">
        <v>5206</v>
      </c>
      <c r="F184" s="217">
        <v>15</v>
      </c>
      <c r="G184" s="207" t="s">
        <v>3410</v>
      </c>
    </row>
    <row r="185" spans="1:7" ht="14.25">
      <c r="A185" s="214"/>
      <c r="B185" s="217">
        <v>15</v>
      </c>
      <c r="C185" s="217"/>
      <c r="D185" s="217">
        <v>44849000</v>
      </c>
      <c r="E185" s="219" t="s">
        <v>5207</v>
      </c>
      <c r="F185" s="217">
        <v>15</v>
      </c>
      <c r="G185" s="207" t="s">
        <v>3410</v>
      </c>
    </row>
    <row r="186" spans="1:7" ht="14.25">
      <c r="A186" s="214"/>
      <c r="B186" s="217">
        <v>15</v>
      </c>
      <c r="C186" s="217"/>
      <c r="D186" s="217">
        <v>44850000</v>
      </c>
      <c r="E186" s="219" t="s">
        <v>5208</v>
      </c>
      <c r="F186" s="217">
        <v>15</v>
      </c>
      <c r="G186" s="207" t="s">
        <v>3410</v>
      </c>
    </row>
    <row r="187" spans="1:7" ht="14.25">
      <c r="A187" s="214"/>
      <c r="B187" s="217">
        <v>15</v>
      </c>
      <c r="C187" s="217"/>
      <c r="D187" s="217">
        <v>44818000</v>
      </c>
      <c r="E187" s="219" t="s">
        <v>1310</v>
      </c>
      <c r="F187" s="217">
        <v>15</v>
      </c>
      <c r="G187" s="207" t="s">
        <v>3410</v>
      </c>
    </row>
    <row r="188" spans="1:7" ht="14.25">
      <c r="A188" s="214"/>
      <c r="B188" s="217">
        <v>15</v>
      </c>
      <c r="C188" s="217"/>
      <c r="D188" s="217">
        <v>44831000</v>
      </c>
      <c r="E188" s="219" t="s">
        <v>1367</v>
      </c>
      <c r="F188" s="217">
        <v>15</v>
      </c>
      <c r="G188" s="207" t="s">
        <v>3410</v>
      </c>
    </row>
    <row r="189" spans="1:7" ht="14.25">
      <c r="A189" s="214"/>
      <c r="B189" s="217">
        <v>15</v>
      </c>
      <c r="C189" s="217"/>
      <c r="D189" s="217">
        <v>44110600</v>
      </c>
      <c r="E189" s="219" t="s">
        <v>5209</v>
      </c>
      <c r="F189" s="217">
        <v>15</v>
      </c>
      <c r="G189" s="207" t="s">
        <v>3410</v>
      </c>
    </row>
    <row r="190" spans="1:7" ht="14.25">
      <c r="A190" s="214"/>
      <c r="B190" s="217">
        <v>15</v>
      </c>
      <c r="C190" s="217"/>
      <c r="D190" s="217">
        <v>44823000</v>
      </c>
      <c r="E190" s="219" t="s">
        <v>5210</v>
      </c>
      <c r="F190" s="217">
        <v>15</v>
      </c>
      <c r="G190" s="207" t="s">
        <v>3410</v>
      </c>
    </row>
    <row r="191" spans="1:7" ht="14.25">
      <c r="A191" s="214"/>
      <c r="B191" s="217">
        <v>15</v>
      </c>
      <c r="C191" s="217"/>
      <c r="D191" s="217">
        <v>54152600</v>
      </c>
      <c r="E191" s="219" t="s">
        <v>5211</v>
      </c>
      <c r="F191" s="217">
        <v>15</v>
      </c>
      <c r="G191" s="207" t="s">
        <v>3411</v>
      </c>
    </row>
    <row r="192" spans="1:7" ht="14.25">
      <c r="A192" s="214"/>
      <c r="B192" s="217">
        <v>15</v>
      </c>
      <c r="C192" s="217"/>
      <c r="D192" s="217">
        <v>26173550</v>
      </c>
      <c r="E192" s="219" t="s">
        <v>1276</v>
      </c>
      <c r="F192" s="217">
        <v>15</v>
      </c>
      <c r="G192" s="207" t="s">
        <v>3411</v>
      </c>
    </row>
    <row r="193" spans="1:7" ht="14.25">
      <c r="A193" s="214"/>
      <c r="B193" s="217">
        <v>15</v>
      </c>
      <c r="C193" s="217"/>
      <c r="D193" s="217">
        <v>26173560</v>
      </c>
      <c r="E193" s="219" t="s">
        <v>1277</v>
      </c>
      <c r="F193" s="217">
        <v>15</v>
      </c>
      <c r="G193" s="207" t="s">
        <v>3411</v>
      </c>
    </row>
    <row r="194" spans="1:7" ht="14.25">
      <c r="A194" s="214"/>
      <c r="B194" s="217">
        <v>15</v>
      </c>
      <c r="C194" s="217"/>
      <c r="D194" s="217">
        <v>51111000</v>
      </c>
      <c r="E194" s="219" t="s">
        <v>5212</v>
      </c>
      <c r="F194" s="217">
        <v>15</v>
      </c>
      <c r="G194" s="207" t="s">
        <v>3411</v>
      </c>
    </row>
    <row r="195" spans="1:7" ht="14.25">
      <c r="A195" s="214"/>
      <c r="B195" s="217">
        <v>15</v>
      </c>
      <c r="C195" s="217"/>
      <c r="D195" s="217">
        <v>51118000</v>
      </c>
      <c r="E195" s="219" t="s">
        <v>5213</v>
      </c>
      <c r="F195" s="217">
        <v>15</v>
      </c>
      <c r="G195" s="207" t="s">
        <v>3411</v>
      </c>
    </row>
    <row r="196" spans="1:7" ht="14.25">
      <c r="A196" s="214"/>
      <c r="B196" s="217">
        <v>15</v>
      </c>
      <c r="C196" s="217"/>
      <c r="D196" s="217">
        <v>51138000</v>
      </c>
      <c r="E196" s="219" t="s">
        <v>5214</v>
      </c>
      <c r="F196" s="217">
        <v>15</v>
      </c>
      <c r="G196" s="207" t="s">
        <v>3411</v>
      </c>
    </row>
    <row r="197" spans="1:7" ht="14.25">
      <c r="A197" s="214"/>
      <c r="B197" s="217">
        <v>15</v>
      </c>
      <c r="C197" s="217"/>
      <c r="D197" s="217">
        <v>51148000</v>
      </c>
      <c r="E197" s="219" t="s">
        <v>5215</v>
      </c>
      <c r="F197" s="217">
        <v>15</v>
      </c>
      <c r="G197" s="207" t="s">
        <v>3411</v>
      </c>
    </row>
    <row r="198" spans="1:7" ht="14.25">
      <c r="A198" s="214"/>
      <c r="B198" s="217">
        <v>15</v>
      </c>
      <c r="C198" s="217"/>
      <c r="D198" s="217">
        <v>51151000</v>
      </c>
      <c r="E198" s="219" t="s">
        <v>5216</v>
      </c>
      <c r="F198" s="217">
        <v>15</v>
      </c>
      <c r="G198" s="207" t="s">
        <v>3411</v>
      </c>
    </row>
    <row r="199" spans="1:7" ht="14.25">
      <c r="A199" s="214"/>
      <c r="B199" s="217">
        <v>15</v>
      </c>
      <c r="C199" s="217"/>
      <c r="D199" s="217">
        <v>51158000</v>
      </c>
      <c r="E199" s="219" t="s">
        <v>5217</v>
      </c>
      <c r="F199" s="217">
        <v>15</v>
      </c>
      <c r="G199" s="207" t="s">
        <v>3411</v>
      </c>
    </row>
    <row r="200" spans="1:7" ht="14.25">
      <c r="A200" s="214"/>
      <c r="B200" s="217">
        <v>15</v>
      </c>
      <c r="C200" s="217"/>
      <c r="D200" s="217">
        <v>51171000</v>
      </c>
      <c r="E200" s="219" t="s">
        <v>4871</v>
      </c>
      <c r="F200" s="217">
        <v>15</v>
      </c>
      <c r="G200" s="207" t="s">
        <v>3411</v>
      </c>
    </row>
    <row r="201" spans="1:7" ht="14.25">
      <c r="A201" s="214"/>
      <c r="B201" s="217">
        <v>15</v>
      </c>
      <c r="C201" s="217"/>
      <c r="D201" s="217">
        <v>52111000</v>
      </c>
      <c r="E201" s="219" t="s">
        <v>5218</v>
      </c>
      <c r="F201" s="217">
        <v>15</v>
      </c>
      <c r="G201" s="207" t="s">
        <v>3411</v>
      </c>
    </row>
    <row r="202" spans="1:7" ht="14.25">
      <c r="A202" s="214"/>
      <c r="B202" s="217">
        <v>15</v>
      </c>
      <c r="C202" s="217"/>
      <c r="D202" s="217">
        <v>52112000</v>
      </c>
      <c r="E202" s="219" t="s">
        <v>5219</v>
      </c>
      <c r="F202" s="217">
        <v>15</v>
      </c>
      <c r="G202" s="207" t="s">
        <v>3411</v>
      </c>
    </row>
    <row r="203" spans="1:7" ht="14.25">
      <c r="A203" s="214"/>
      <c r="B203" s="217">
        <v>15</v>
      </c>
      <c r="C203" s="217"/>
      <c r="D203" s="217">
        <v>52113000</v>
      </c>
      <c r="E203" s="219" t="s">
        <v>5220</v>
      </c>
      <c r="F203" s="217">
        <v>15</v>
      </c>
      <c r="G203" s="207" t="s">
        <v>3411</v>
      </c>
    </row>
    <row r="204" spans="1:7" ht="14.25">
      <c r="A204" s="214"/>
      <c r="B204" s="217">
        <v>15</v>
      </c>
      <c r="C204" s="217"/>
      <c r="D204" s="217">
        <v>52114000</v>
      </c>
      <c r="E204" s="219" t="s">
        <v>1278</v>
      </c>
      <c r="F204" s="217">
        <v>15</v>
      </c>
      <c r="G204" s="207" t="s">
        <v>3411</v>
      </c>
    </row>
    <row r="205" spans="1:7" ht="14.25">
      <c r="A205" s="214"/>
      <c r="B205" s="217">
        <v>15</v>
      </c>
      <c r="C205" s="217"/>
      <c r="D205" s="217">
        <v>52115100</v>
      </c>
      <c r="E205" s="219" t="s">
        <v>5221</v>
      </c>
      <c r="F205" s="217">
        <v>15</v>
      </c>
      <c r="G205" s="207" t="s">
        <v>3411</v>
      </c>
    </row>
    <row r="206" spans="1:7" ht="14.25">
      <c r="A206" s="214"/>
      <c r="B206" s="217">
        <v>15</v>
      </c>
      <c r="C206" s="217"/>
      <c r="D206" s="217">
        <v>52115200</v>
      </c>
      <c r="E206" s="219" t="s">
        <v>5222</v>
      </c>
      <c r="F206" s="217">
        <v>15</v>
      </c>
      <c r="G206" s="207" t="s">
        <v>3411</v>
      </c>
    </row>
    <row r="207" spans="1:7" ht="14.25">
      <c r="A207" s="214"/>
      <c r="B207" s="217">
        <v>15</v>
      </c>
      <c r="C207" s="217"/>
      <c r="D207" s="217">
        <v>52131000</v>
      </c>
      <c r="E207" s="219" t="s">
        <v>5223</v>
      </c>
      <c r="F207" s="217">
        <v>15</v>
      </c>
      <c r="G207" s="207" t="s">
        <v>3411</v>
      </c>
    </row>
    <row r="208" spans="1:7" ht="14.25">
      <c r="A208" s="214"/>
      <c r="B208" s="217">
        <v>15</v>
      </c>
      <c r="C208" s="217"/>
      <c r="D208" s="217">
        <v>52151000</v>
      </c>
      <c r="E208" s="219" t="s">
        <v>5224</v>
      </c>
      <c r="F208" s="217">
        <v>15</v>
      </c>
      <c r="G208" s="207" t="s">
        <v>3411</v>
      </c>
    </row>
    <row r="209" spans="1:7" ht="14.25">
      <c r="A209" s="214"/>
      <c r="B209" s="217">
        <v>15</v>
      </c>
      <c r="C209" s="217"/>
      <c r="D209" s="217">
        <v>52161000</v>
      </c>
      <c r="E209" s="219" t="s">
        <v>5225</v>
      </c>
      <c r="F209" s="217">
        <v>15</v>
      </c>
      <c r="G209" s="207" t="s">
        <v>3411</v>
      </c>
    </row>
    <row r="210" spans="1:7" ht="14.25">
      <c r="A210" s="214"/>
      <c r="B210" s="217">
        <v>15</v>
      </c>
      <c r="C210" s="217"/>
      <c r="D210" s="217">
        <v>52181000</v>
      </c>
      <c r="E210" s="219" t="s">
        <v>5226</v>
      </c>
      <c r="F210" s="217">
        <v>15</v>
      </c>
      <c r="G210" s="207" t="s">
        <v>3411</v>
      </c>
    </row>
    <row r="211" spans="1:7" ht="14.25">
      <c r="A211" s="214"/>
      <c r="B211" s="217">
        <v>15</v>
      </c>
      <c r="C211" s="217"/>
      <c r="D211" s="217">
        <v>52182000</v>
      </c>
      <c r="E211" s="219" t="s">
        <v>5227</v>
      </c>
      <c r="F211" s="217">
        <v>15</v>
      </c>
      <c r="G211" s="207" t="s">
        <v>3411</v>
      </c>
    </row>
    <row r="212" spans="1:7" ht="14.25">
      <c r="A212" s="214"/>
      <c r="B212" s="217">
        <v>15</v>
      </c>
      <c r="C212" s="217"/>
      <c r="D212" s="217">
        <v>52231000</v>
      </c>
      <c r="E212" s="219" t="s">
        <v>5228</v>
      </c>
      <c r="F212" s="217">
        <v>15</v>
      </c>
      <c r="G212" s="207" t="s">
        <v>3411</v>
      </c>
    </row>
    <row r="213" spans="1:7" ht="14.25">
      <c r="A213" s="214"/>
      <c r="B213" s="217">
        <v>15</v>
      </c>
      <c r="C213" s="217"/>
      <c r="D213" s="217">
        <v>52241000</v>
      </c>
      <c r="E213" s="219" t="s">
        <v>5229</v>
      </c>
      <c r="F213" s="217">
        <v>15</v>
      </c>
      <c r="G213" s="207" t="s">
        <v>3411</v>
      </c>
    </row>
    <row r="214" spans="1:7" ht="14.25">
      <c r="A214" s="214"/>
      <c r="B214" s="217">
        <v>15</v>
      </c>
      <c r="C214" s="217"/>
      <c r="D214" s="217">
        <v>52241100</v>
      </c>
      <c r="E214" s="219" t="s">
        <v>5230</v>
      </c>
      <c r="F214" s="217">
        <v>15</v>
      </c>
      <c r="G214" s="207" t="s">
        <v>3411</v>
      </c>
    </row>
    <row r="215" spans="1:7" ht="14.25">
      <c r="A215" s="214"/>
      <c r="B215" s="217">
        <v>15</v>
      </c>
      <c r="C215" s="217"/>
      <c r="D215" s="217">
        <v>52241200</v>
      </c>
      <c r="E215" s="219" t="s">
        <v>5231</v>
      </c>
      <c r="F215" s="217">
        <v>15</v>
      </c>
      <c r="G215" s="207" t="s">
        <v>3411</v>
      </c>
    </row>
    <row r="216" spans="1:7" ht="14.25">
      <c r="A216" s="214"/>
      <c r="B216" s="217">
        <v>15</v>
      </c>
      <c r="C216" s="217"/>
      <c r="D216" s="217">
        <v>52241300</v>
      </c>
      <c r="E216" s="219" t="s">
        <v>5232</v>
      </c>
      <c r="F216" s="217">
        <v>15</v>
      </c>
      <c r="G216" s="207" t="s">
        <v>3411</v>
      </c>
    </row>
    <row r="217" spans="1:7" ht="14.25">
      <c r="A217" s="214"/>
      <c r="B217" s="217">
        <v>15</v>
      </c>
      <c r="C217" s="217"/>
      <c r="D217" s="217">
        <v>52241400</v>
      </c>
      <c r="E217" s="219" t="s">
        <v>5233</v>
      </c>
      <c r="F217" s="217">
        <v>15</v>
      </c>
      <c r="G217" s="207" t="s">
        <v>3411</v>
      </c>
    </row>
    <row r="218" spans="1:7" ht="14.25">
      <c r="A218" s="214"/>
      <c r="B218" s="217">
        <v>15</v>
      </c>
      <c r="C218" s="217"/>
      <c r="D218" s="217">
        <v>52241500</v>
      </c>
      <c r="E218" s="219" t="s">
        <v>5234</v>
      </c>
      <c r="F218" s="217">
        <v>15</v>
      </c>
      <c r="G218" s="207" t="s">
        <v>3411</v>
      </c>
    </row>
    <row r="219" spans="1:7" ht="14.25">
      <c r="A219" s="214"/>
      <c r="B219" s="217">
        <v>15</v>
      </c>
      <c r="C219" s="217"/>
      <c r="D219" s="217">
        <v>52241600</v>
      </c>
      <c r="E219" s="219" t="s">
        <v>5235</v>
      </c>
      <c r="F219" s="217">
        <v>15</v>
      </c>
      <c r="G219" s="207" t="s">
        <v>3411</v>
      </c>
    </row>
    <row r="220" spans="1:7" ht="14.25">
      <c r="A220" s="214"/>
      <c r="B220" s="217">
        <v>15</v>
      </c>
      <c r="C220" s="217"/>
      <c r="D220" s="217">
        <v>52241700</v>
      </c>
      <c r="E220" s="219" t="s">
        <v>5236</v>
      </c>
      <c r="F220" s="217">
        <v>15</v>
      </c>
      <c r="G220" s="207" t="s">
        <v>3411</v>
      </c>
    </row>
    <row r="221" spans="1:7" ht="14.25">
      <c r="A221" s="214"/>
      <c r="B221" s="217">
        <v>15</v>
      </c>
      <c r="C221" s="217"/>
      <c r="D221" s="217">
        <v>52241800</v>
      </c>
      <c r="E221" s="219" t="s">
        <v>1279</v>
      </c>
      <c r="F221" s="217">
        <v>15</v>
      </c>
      <c r="G221" s="207" t="s">
        <v>3411</v>
      </c>
    </row>
    <row r="222" spans="1:7" ht="14.25">
      <c r="A222" s="214"/>
      <c r="B222" s="217">
        <v>15</v>
      </c>
      <c r="C222" s="217"/>
      <c r="D222" s="217">
        <v>52153000</v>
      </c>
      <c r="E222" s="219" t="s">
        <v>5237</v>
      </c>
      <c r="F222" s="217">
        <v>15</v>
      </c>
      <c r="G222" s="207" t="s">
        <v>3411</v>
      </c>
    </row>
    <row r="223" spans="1:7" ht="14.25">
      <c r="A223" s="214"/>
      <c r="B223" s="217">
        <v>15</v>
      </c>
      <c r="C223" s="217"/>
      <c r="D223" s="217">
        <v>52197000</v>
      </c>
      <c r="E223" s="219" t="s">
        <v>5238</v>
      </c>
      <c r="F223" s="217">
        <v>15</v>
      </c>
      <c r="G223" s="207" t="s">
        <v>3411</v>
      </c>
    </row>
    <row r="224" spans="1:7" ht="14.25">
      <c r="A224" s="214"/>
      <c r="B224" s="217">
        <v>15</v>
      </c>
      <c r="C224" s="217"/>
      <c r="D224" s="217">
        <v>52242000</v>
      </c>
      <c r="E224" s="219" t="s">
        <v>5239</v>
      </c>
      <c r="F224" s="217">
        <v>15</v>
      </c>
      <c r="G224" s="207" t="s">
        <v>3411</v>
      </c>
    </row>
    <row r="225" spans="1:7" ht="14.25">
      <c r="A225" s="214"/>
      <c r="B225" s="217">
        <v>15</v>
      </c>
      <c r="C225" s="217"/>
      <c r="D225" s="217">
        <v>52251000</v>
      </c>
      <c r="E225" s="219" t="s">
        <v>5240</v>
      </c>
      <c r="F225" s="217">
        <v>15</v>
      </c>
      <c r="G225" s="207" t="s">
        <v>3411</v>
      </c>
    </row>
    <row r="226" spans="1:7" ht="14.25">
      <c r="A226" s="214"/>
      <c r="B226" s="217">
        <v>15</v>
      </c>
      <c r="C226" s="217"/>
      <c r="D226" s="217">
        <v>53551000</v>
      </c>
      <c r="E226" s="219" t="s">
        <v>5241</v>
      </c>
      <c r="F226" s="217">
        <v>15</v>
      </c>
      <c r="G226" s="207" t="s">
        <v>3411</v>
      </c>
    </row>
    <row r="227" spans="1:7" ht="14.25">
      <c r="A227" s="214"/>
      <c r="B227" s="217">
        <v>15</v>
      </c>
      <c r="C227" s="217"/>
      <c r="D227" s="217">
        <v>54111000</v>
      </c>
      <c r="E227" s="219" t="s">
        <v>5242</v>
      </c>
      <c r="F227" s="217">
        <v>15</v>
      </c>
      <c r="G227" s="207" t="s">
        <v>3411</v>
      </c>
    </row>
    <row r="228" spans="1:7" ht="14.25">
      <c r="A228" s="214"/>
      <c r="B228" s="217">
        <v>15</v>
      </c>
      <c r="C228" s="217"/>
      <c r="D228" s="217">
        <v>54112000</v>
      </c>
      <c r="E228" s="219" t="s">
        <v>5243</v>
      </c>
      <c r="F228" s="217">
        <v>15</v>
      </c>
      <c r="G228" s="207" t="s">
        <v>3411</v>
      </c>
    </row>
    <row r="229" spans="1:7" ht="14.25">
      <c r="A229" s="214"/>
      <c r="B229" s="217">
        <v>15</v>
      </c>
      <c r="C229" s="217"/>
      <c r="D229" s="217">
        <v>54113000</v>
      </c>
      <c r="E229" s="219" t="s">
        <v>5244</v>
      </c>
      <c r="F229" s="217">
        <v>15</v>
      </c>
      <c r="G229" s="207" t="s">
        <v>3411</v>
      </c>
    </row>
    <row r="230" spans="1:7" ht="14.25">
      <c r="A230" s="213"/>
      <c r="B230" s="217">
        <v>15</v>
      </c>
      <c r="C230" s="217"/>
      <c r="D230" s="217">
        <v>54117000</v>
      </c>
      <c r="E230" s="219" t="s">
        <v>5245</v>
      </c>
      <c r="F230" s="217">
        <v>15</v>
      </c>
      <c r="G230" s="207" t="s">
        <v>3411</v>
      </c>
    </row>
    <row r="231" spans="1:7" ht="14.25">
      <c r="A231" s="213"/>
      <c r="B231" s="217">
        <v>15</v>
      </c>
      <c r="C231" s="217"/>
      <c r="D231" s="217">
        <v>54151000</v>
      </c>
      <c r="E231" s="219" t="s">
        <v>5246</v>
      </c>
      <c r="F231" s="217">
        <v>15</v>
      </c>
      <c r="G231" s="207" t="s">
        <v>3411</v>
      </c>
    </row>
    <row r="232" spans="1:7" ht="14.25">
      <c r="A232" s="213"/>
      <c r="B232" s="217">
        <v>15</v>
      </c>
      <c r="C232" s="217"/>
      <c r="D232" s="217">
        <v>54152000</v>
      </c>
      <c r="E232" s="219" t="s">
        <v>5247</v>
      </c>
      <c r="F232" s="217">
        <v>15</v>
      </c>
      <c r="G232" s="207" t="s">
        <v>3411</v>
      </c>
    </row>
    <row r="233" spans="1:7" ht="14.25">
      <c r="A233" s="213"/>
      <c r="B233" s="217">
        <v>15</v>
      </c>
      <c r="C233" s="217"/>
      <c r="D233" s="217">
        <v>54153800</v>
      </c>
      <c r="E233" s="219" t="s">
        <v>5248</v>
      </c>
      <c r="F233" s="217">
        <v>15</v>
      </c>
      <c r="G233" s="207" t="s">
        <v>3411</v>
      </c>
    </row>
    <row r="234" spans="1:7" ht="14.25">
      <c r="A234" s="213"/>
      <c r="B234" s="217">
        <v>15</v>
      </c>
      <c r="C234" s="217"/>
      <c r="D234" s="217">
        <v>54157000</v>
      </c>
      <c r="E234" s="219" t="s">
        <v>5249</v>
      </c>
      <c r="F234" s="217">
        <v>15</v>
      </c>
      <c r="G234" s="207" t="s">
        <v>3411</v>
      </c>
    </row>
    <row r="235" spans="1:7" ht="14.25">
      <c r="A235" s="214"/>
      <c r="B235" s="217">
        <v>15</v>
      </c>
      <c r="C235" s="217"/>
      <c r="D235" s="217">
        <v>54611000</v>
      </c>
      <c r="E235" s="219" t="s">
        <v>5250</v>
      </c>
      <c r="F235" s="217">
        <v>15</v>
      </c>
      <c r="G235" s="207" t="s">
        <v>3411</v>
      </c>
    </row>
    <row r="236" spans="1:7" ht="14.25">
      <c r="A236" s="214"/>
      <c r="B236" s="217">
        <v>15</v>
      </c>
      <c r="C236" s="217"/>
      <c r="D236" s="217">
        <v>54811000</v>
      </c>
      <c r="E236" s="219" t="s">
        <v>5251</v>
      </c>
      <c r="F236" s="217">
        <v>15</v>
      </c>
      <c r="G236" s="207" t="s">
        <v>3411</v>
      </c>
    </row>
    <row r="237" spans="1:7" ht="14.25">
      <c r="A237" s="214"/>
      <c r="B237" s="217">
        <v>15</v>
      </c>
      <c r="C237" s="217"/>
      <c r="D237" s="217">
        <v>54812000</v>
      </c>
      <c r="E237" s="219" t="s">
        <v>5252</v>
      </c>
      <c r="F237" s="217">
        <v>15</v>
      </c>
      <c r="G237" s="207" t="s">
        <v>3411</v>
      </c>
    </row>
    <row r="238" spans="1:7" ht="14.25">
      <c r="A238" s="214"/>
      <c r="B238" s="217">
        <v>15</v>
      </c>
      <c r="C238" s="217"/>
      <c r="D238" s="217">
        <v>54813000</v>
      </c>
      <c r="E238" s="219" t="s">
        <v>5253</v>
      </c>
      <c r="F238" s="217">
        <v>15</v>
      </c>
      <c r="G238" s="207" t="s">
        <v>3411</v>
      </c>
    </row>
    <row r="239" spans="1:7" ht="14.25">
      <c r="A239" s="214"/>
      <c r="B239" s="217">
        <v>15</v>
      </c>
      <c r="C239" s="217"/>
      <c r="D239" s="217">
        <v>55112100</v>
      </c>
      <c r="E239" s="219" t="s">
        <v>5254</v>
      </c>
      <c r="F239" s="217">
        <v>15</v>
      </c>
      <c r="G239" s="207" t="s">
        <v>3411</v>
      </c>
    </row>
    <row r="240" spans="1:7" ht="14.25">
      <c r="A240" s="213"/>
      <c r="B240" s="217">
        <v>15</v>
      </c>
      <c r="C240" s="217"/>
      <c r="D240" s="217">
        <v>58223000</v>
      </c>
      <c r="E240" s="219" t="s">
        <v>5255</v>
      </c>
      <c r="F240" s="217">
        <v>15</v>
      </c>
      <c r="G240" s="207" t="s">
        <v>3411</v>
      </c>
    </row>
    <row r="241" spans="1:7" ht="14.25">
      <c r="A241" s="214"/>
      <c r="B241" s="217">
        <v>15</v>
      </c>
      <c r="C241" s="217"/>
      <c r="D241" s="217">
        <v>59111000</v>
      </c>
      <c r="E241" s="219" t="s">
        <v>1280</v>
      </c>
      <c r="F241" s="217">
        <v>15</v>
      </c>
      <c r="G241" s="207" t="s">
        <v>3411</v>
      </c>
    </row>
    <row r="242" spans="1:7" ht="14.25">
      <c r="A242" s="214"/>
      <c r="B242" s="217">
        <v>15</v>
      </c>
      <c r="C242" s="217"/>
      <c r="D242" s="217">
        <v>59123000</v>
      </c>
      <c r="E242" s="219" t="s">
        <v>5256</v>
      </c>
      <c r="F242" s="217">
        <v>15</v>
      </c>
      <c r="G242" s="207" t="s">
        <v>3411</v>
      </c>
    </row>
    <row r="243" spans="1:7" ht="14.25">
      <c r="A243" s="214"/>
      <c r="B243" s="217">
        <v>15</v>
      </c>
      <c r="C243" s="217"/>
      <c r="D243" s="217">
        <v>59123500</v>
      </c>
      <c r="E243" s="219" t="s">
        <v>5257</v>
      </c>
      <c r="F243" s="217">
        <v>15</v>
      </c>
      <c r="G243" s="207" t="s">
        <v>3411</v>
      </c>
    </row>
    <row r="244" spans="1:7" ht="14.25">
      <c r="A244" s="214"/>
      <c r="B244" s="217">
        <v>15</v>
      </c>
      <c r="C244" s="217"/>
      <c r="D244" s="217">
        <v>59131000</v>
      </c>
      <c r="E244" s="219" t="s">
        <v>5258</v>
      </c>
      <c r="F244" s="217">
        <v>15</v>
      </c>
      <c r="G244" s="207" t="s">
        <v>3411</v>
      </c>
    </row>
    <row r="245" spans="1:7" ht="14.25">
      <c r="A245" s="214"/>
      <c r="B245" s="217">
        <v>15</v>
      </c>
      <c r="C245" s="217"/>
      <c r="D245" s="217">
        <v>59132000</v>
      </c>
      <c r="E245" s="219" t="s">
        <v>5259</v>
      </c>
      <c r="F245" s="217">
        <v>15</v>
      </c>
      <c r="G245" s="207" t="s">
        <v>3411</v>
      </c>
    </row>
    <row r="246" spans="1:7" ht="14.25">
      <c r="A246" s="214"/>
      <c r="B246" s="217">
        <v>15</v>
      </c>
      <c r="C246" s="217"/>
      <c r="D246" s="217">
        <v>59133300</v>
      </c>
      <c r="E246" s="219" t="s">
        <v>5260</v>
      </c>
      <c r="F246" s="217">
        <v>15</v>
      </c>
      <c r="G246" s="207" t="s">
        <v>3411</v>
      </c>
    </row>
    <row r="247" spans="1:7" ht="14.25">
      <c r="A247" s="214"/>
      <c r="B247" s="217">
        <v>15</v>
      </c>
      <c r="C247" s="217"/>
      <c r="D247" s="217">
        <v>63311000</v>
      </c>
      <c r="E247" s="219" t="s">
        <v>5261</v>
      </c>
      <c r="F247" s="217">
        <v>15</v>
      </c>
      <c r="G247" s="207" t="s">
        <v>3411</v>
      </c>
    </row>
    <row r="248" spans="1:7" ht="14.25">
      <c r="A248" s="214"/>
      <c r="B248" s="217">
        <v>15</v>
      </c>
      <c r="C248" s="217"/>
      <c r="D248" s="217">
        <v>63311300</v>
      </c>
      <c r="E248" s="219" t="s">
        <v>1281</v>
      </c>
      <c r="F248" s="217">
        <v>15</v>
      </c>
      <c r="G248" s="207" t="s">
        <v>3411</v>
      </c>
    </row>
    <row r="249" spans="1:7" ht="14.25">
      <c r="A249" s="214"/>
      <c r="B249" s="217">
        <v>15</v>
      </c>
      <c r="C249" s="217"/>
      <c r="D249" s="217">
        <v>63311500</v>
      </c>
      <c r="E249" s="219" t="s">
        <v>5262</v>
      </c>
      <c r="F249" s="217">
        <v>15</v>
      </c>
      <c r="G249" s="207" t="s">
        <v>3411</v>
      </c>
    </row>
    <row r="250" spans="1:7" ht="14.25">
      <c r="A250" s="214"/>
      <c r="B250" s="217">
        <v>15</v>
      </c>
      <c r="C250" s="217"/>
      <c r="D250" s="217">
        <v>63311600</v>
      </c>
      <c r="E250" s="219" t="s">
        <v>1282</v>
      </c>
      <c r="F250" s="217">
        <v>15</v>
      </c>
      <c r="G250" s="207" t="s">
        <v>3411</v>
      </c>
    </row>
    <row r="251" spans="1:7" ht="14.25">
      <c r="A251" s="214"/>
      <c r="B251" s="217">
        <v>15</v>
      </c>
      <c r="C251" s="217"/>
      <c r="D251" s="217">
        <v>63312000</v>
      </c>
      <c r="E251" s="219" t="s">
        <v>5263</v>
      </c>
      <c r="F251" s="217">
        <v>15</v>
      </c>
      <c r="G251" s="207" t="s">
        <v>3411</v>
      </c>
    </row>
    <row r="252" spans="1:6" ht="14.25">
      <c r="A252" s="214"/>
      <c r="B252" s="215"/>
      <c r="C252" s="215"/>
      <c r="F252" s="215"/>
    </row>
    <row r="253" spans="1:6" ht="14.25">
      <c r="A253" s="208" t="s">
        <v>185</v>
      </c>
      <c r="B253" s="215"/>
      <c r="C253" s="216"/>
      <c r="D253" s="218"/>
      <c r="E253" s="220"/>
      <c r="F253" s="215"/>
    </row>
    <row r="254" spans="1:7" ht="14.25">
      <c r="A254" s="214"/>
      <c r="B254" s="217">
        <v>17</v>
      </c>
      <c r="C254" s="217"/>
      <c r="D254" s="217">
        <v>41112000</v>
      </c>
      <c r="E254" s="219" t="s">
        <v>1146</v>
      </c>
      <c r="F254" s="217">
        <v>17</v>
      </c>
      <c r="G254" s="207" t="s">
        <v>3410</v>
      </c>
    </row>
    <row r="255" spans="1:7" ht="14.25">
      <c r="A255" s="214"/>
      <c r="B255" s="217">
        <v>17</v>
      </c>
      <c r="C255" s="217"/>
      <c r="D255" s="217">
        <v>59122000</v>
      </c>
      <c r="E255" s="219" t="s">
        <v>1176</v>
      </c>
      <c r="F255" s="217">
        <v>17</v>
      </c>
      <c r="G255" s="207" t="s">
        <v>3411</v>
      </c>
    </row>
    <row r="256" spans="1:7" ht="14.25">
      <c r="A256" s="214"/>
      <c r="B256" s="217">
        <v>17</v>
      </c>
      <c r="C256" s="217"/>
      <c r="D256" s="217">
        <v>59124000</v>
      </c>
      <c r="E256" s="219" t="s">
        <v>5264</v>
      </c>
      <c r="F256" s="217">
        <v>17</v>
      </c>
      <c r="G256" s="207" t="s">
        <v>3411</v>
      </c>
    </row>
    <row r="257" spans="1:7" ht="14.25">
      <c r="A257" s="214"/>
      <c r="B257" s="217">
        <v>17</v>
      </c>
      <c r="C257" s="217"/>
      <c r="D257" s="217">
        <v>63311400</v>
      </c>
      <c r="E257" s="219" t="s">
        <v>1283</v>
      </c>
      <c r="F257" s="217">
        <v>17</v>
      </c>
      <c r="G257" s="207" t="s">
        <v>3411</v>
      </c>
    </row>
    <row r="258" spans="1:6" ht="14.25">
      <c r="A258" s="214"/>
      <c r="B258" s="215"/>
      <c r="C258" s="216"/>
      <c r="F258" s="215"/>
    </row>
    <row r="259" spans="1:6" ht="14.25">
      <c r="A259" s="209" t="s">
        <v>186</v>
      </c>
      <c r="B259" s="215"/>
      <c r="C259" s="216"/>
      <c r="D259" s="218"/>
      <c r="E259" s="220"/>
      <c r="F259" s="215"/>
    </row>
    <row r="260" spans="1:7" ht="14.25">
      <c r="A260" s="214"/>
      <c r="B260" s="217">
        <v>18</v>
      </c>
      <c r="C260" s="217"/>
      <c r="D260" s="217">
        <v>41115000</v>
      </c>
      <c r="E260" s="219" t="s">
        <v>1147</v>
      </c>
      <c r="F260" s="217">
        <v>18</v>
      </c>
      <c r="G260" s="207" t="s">
        <v>3410</v>
      </c>
    </row>
    <row r="261" spans="1:7" ht="14.25">
      <c r="A261" s="214"/>
      <c r="B261" s="217">
        <v>18</v>
      </c>
      <c r="C261" s="217"/>
      <c r="D261" s="217">
        <v>51112000</v>
      </c>
      <c r="E261" s="219" t="s">
        <v>1162</v>
      </c>
      <c r="F261" s="217">
        <v>18</v>
      </c>
      <c r="G261" s="207" t="s">
        <v>3411</v>
      </c>
    </row>
    <row r="262" spans="1:7" ht="14.25">
      <c r="A262" s="214"/>
      <c r="B262" s="217">
        <v>18</v>
      </c>
      <c r="C262" s="217"/>
      <c r="D262" s="217">
        <v>51132000</v>
      </c>
      <c r="E262" s="219" t="s">
        <v>1164</v>
      </c>
      <c r="F262" s="217">
        <v>18</v>
      </c>
      <c r="G262" s="207" t="s">
        <v>3411</v>
      </c>
    </row>
    <row r="263" spans="1:7" ht="14.25">
      <c r="A263" s="214"/>
      <c r="B263" s="217">
        <v>18</v>
      </c>
      <c r="C263" s="217"/>
      <c r="D263" s="217">
        <v>51142000</v>
      </c>
      <c r="E263" s="219" t="s">
        <v>1165</v>
      </c>
      <c r="F263" s="217">
        <v>18</v>
      </c>
      <c r="G263" s="207" t="s">
        <v>3411</v>
      </c>
    </row>
    <row r="264" spans="1:7" ht="14.25">
      <c r="A264" s="214"/>
      <c r="B264" s="217">
        <v>18</v>
      </c>
      <c r="C264" s="217"/>
      <c r="D264" s="217">
        <v>51152000</v>
      </c>
      <c r="E264" s="219" t="s">
        <v>1168</v>
      </c>
      <c r="F264" s="217">
        <v>18</v>
      </c>
      <c r="G264" s="207" t="s">
        <v>3411</v>
      </c>
    </row>
    <row r="265" spans="1:6" ht="14.25">
      <c r="A265" s="214"/>
      <c r="B265" s="218"/>
      <c r="C265" s="218"/>
      <c r="F265" s="218"/>
    </row>
    <row r="266" spans="1:6" ht="14.25">
      <c r="A266" s="214"/>
      <c r="B266" s="215"/>
      <c r="C266" s="216"/>
      <c r="D266" s="218"/>
      <c r="E266" s="220"/>
      <c r="F266" s="215"/>
    </row>
    <row r="267" spans="1:6" ht="14.25">
      <c r="A267" s="209" t="s">
        <v>187</v>
      </c>
      <c r="B267" s="215"/>
      <c r="C267" s="216"/>
      <c r="D267" s="218"/>
      <c r="E267" s="220"/>
      <c r="F267" s="215"/>
    </row>
    <row r="268" spans="1:7" ht="14.25">
      <c r="A268" s="214"/>
      <c r="B268" s="217">
        <v>19</v>
      </c>
      <c r="C268" s="217"/>
      <c r="D268" s="217">
        <v>61521000</v>
      </c>
      <c r="E268" s="219" t="s">
        <v>1159</v>
      </c>
      <c r="F268" s="217">
        <v>19</v>
      </c>
      <c r="G268" s="207" t="s">
        <v>3410</v>
      </c>
    </row>
    <row r="269" spans="1:7" ht="14.25">
      <c r="A269" s="214"/>
      <c r="B269" s="217">
        <v>19</v>
      </c>
      <c r="C269" s="217"/>
      <c r="D269" s="217">
        <v>53553000</v>
      </c>
      <c r="E269" s="219" t="s">
        <v>1177</v>
      </c>
      <c r="F269" s="217">
        <v>19</v>
      </c>
      <c r="G269" s="207" t="s">
        <v>3411</v>
      </c>
    </row>
    <row r="270" spans="1:7" ht="14.25">
      <c r="A270" s="214"/>
      <c r="B270" s="217">
        <v>19</v>
      </c>
      <c r="C270" s="217"/>
      <c r="D270" s="217">
        <v>62521000</v>
      </c>
      <c r="E270" s="219" t="s">
        <v>1189</v>
      </c>
      <c r="F270" s="217">
        <v>19</v>
      </c>
      <c r="G270" s="207" t="s">
        <v>3411</v>
      </c>
    </row>
    <row r="271" spans="1:7" ht="14.25">
      <c r="A271" s="214"/>
      <c r="B271" s="217">
        <v>19</v>
      </c>
      <c r="C271" s="217"/>
      <c r="D271" s="217">
        <v>62522000</v>
      </c>
      <c r="E271" s="219" t="s">
        <v>1190</v>
      </c>
      <c r="F271" s="217">
        <v>19</v>
      </c>
      <c r="G271" s="207" t="s">
        <v>3411</v>
      </c>
    </row>
    <row r="272" spans="1:6" ht="14.25">
      <c r="A272" s="214"/>
      <c r="B272" s="215"/>
      <c r="C272" s="216"/>
      <c r="F272" s="215"/>
    </row>
    <row r="273" spans="1:6" ht="14.25">
      <c r="A273" s="214"/>
      <c r="B273" s="215"/>
      <c r="C273" s="216"/>
      <c r="D273" s="218"/>
      <c r="E273" s="220"/>
      <c r="F273" s="215"/>
    </row>
    <row r="274" spans="1:6" ht="14.25">
      <c r="A274" s="209" t="s">
        <v>188</v>
      </c>
      <c r="B274" s="215"/>
      <c r="C274" s="216"/>
      <c r="D274" s="218"/>
      <c r="E274" s="220"/>
      <c r="F274" s="215"/>
    </row>
    <row r="275" spans="1:7" ht="15.75" customHeight="1">
      <c r="A275" s="214"/>
      <c r="B275" s="217">
        <v>20</v>
      </c>
      <c r="C275" s="217"/>
      <c r="D275" s="217">
        <v>61511000</v>
      </c>
      <c r="E275" s="219" t="s">
        <v>1157</v>
      </c>
      <c r="F275" s="217">
        <v>20</v>
      </c>
      <c r="G275" s="207" t="s">
        <v>3410</v>
      </c>
    </row>
    <row r="276" spans="1:7" ht="14.25">
      <c r="A276" s="214"/>
      <c r="B276" s="217">
        <v>20</v>
      </c>
      <c r="C276" s="217"/>
      <c r="D276" s="217">
        <v>61512000</v>
      </c>
      <c r="E276" s="219" t="s">
        <v>1158</v>
      </c>
      <c r="F276" s="217">
        <v>20</v>
      </c>
      <c r="G276" s="207" t="s">
        <v>3410</v>
      </c>
    </row>
    <row r="277" spans="1:7" ht="14.25">
      <c r="A277" s="214"/>
      <c r="B277" s="217">
        <v>20</v>
      </c>
      <c r="C277" s="217"/>
      <c r="D277" s="217">
        <v>61513000</v>
      </c>
      <c r="E277" s="219" t="s">
        <v>1155</v>
      </c>
      <c r="F277" s="217">
        <v>20</v>
      </c>
      <c r="G277" s="207" t="s">
        <v>3410</v>
      </c>
    </row>
    <row r="278" spans="1:7" ht="14.25">
      <c r="A278" s="214"/>
      <c r="B278" s="217">
        <v>20</v>
      </c>
      <c r="C278" s="217"/>
      <c r="D278" s="217">
        <v>61514000</v>
      </c>
      <c r="E278" s="219" t="s">
        <v>1156</v>
      </c>
      <c r="F278" s="217">
        <v>20</v>
      </c>
      <c r="G278" s="207" t="s">
        <v>3410</v>
      </c>
    </row>
    <row r="279" spans="1:7" ht="14.25">
      <c r="A279" s="214"/>
      <c r="B279" s="217">
        <v>20</v>
      </c>
      <c r="C279" s="217"/>
      <c r="D279" s="217">
        <v>61517000</v>
      </c>
      <c r="E279" s="219" t="s">
        <v>1154</v>
      </c>
      <c r="F279" s="217">
        <v>20</v>
      </c>
      <c r="G279" s="207" t="s">
        <v>3410</v>
      </c>
    </row>
    <row r="280" spans="1:7" ht="14.25">
      <c r="A280" s="214"/>
      <c r="B280" s="217">
        <v>20</v>
      </c>
      <c r="C280" s="217"/>
      <c r="D280" s="217">
        <v>61523000</v>
      </c>
      <c r="E280" s="219" t="s">
        <v>1160</v>
      </c>
      <c r="F280" s="217">
        <v>20</v>
      </c>
      <c r="G280" s="207" t="s">
        <v>3410</v>
      </c>
    </row>
    <row r="281" spans="1:7" ht="14.25">
      <c r="A281" s="214"/>
      <c r="B281" s="217">
        <v>20</v>
      </c>
      <c r="C281" s="217"/>
      <c r="D281" s="217">
        <v>61524000</v>
      </c>
      <c r="E281" s="219" t="s">
        <v>1161</v>
      </c>
      <c r="F281" s="217">
        <v>20</v>
      </c>
      <c r="G281" s="207" t="s">
        <v>3410</v>
      </c>
    </row>
    <row r="282" spans="1:7" ht="14.25">
      <c r="A282" s="214"/>
      <c r="B282" s="217">
        <v>20</v>
      </c>
      <c r="C282" s="217"/>
      <c r="D282" s="217">
        <v>62511000</v>
      </c>
      <c r="E282" s="219" t="s">
        <v>1185</v>
      </c>
      <c r="F282" s="217">
        <v>20</v>
      </c>
      <c r="G282" s="207" t="s">
        <v>3411</v>
      </c>
    </row>
    <row r="283" spans="1:7" ht="14.25">
      <c r="A283" s="214"/>
      <c r="B283" s="217">
        <v>20</v>
      </c>
      <c r="C283" s="217"/>
      <c r="D283" s="217">
        <v>62512000</v>
      </c>
      <c r="E283" s="219" t="s">
        <v>1186</v>
      </c>
      <c r="F283" s="217">
        <v>20</v>
      </c>
      <c r="G283" s="207" t="s">
        <v>3411</v>
      </c>
    </row>
    <row r="284" spans="1:7" ht="14.25">
      <c r="A284" s="214"/>
      <c r="B284" s="217">
        <v>20</v>
      </c>
      <c r="C284" s="217"/>
      <c r="D284" s="217">
        <v>62513000</v>
      </c>
      <c r="E284" s="219" t="s">
        <v>1187</v>
      </c>
      <c r="F284" s="217">
        <v>20</v>
      </c>
      <c r="G284" s="207" t="s">
        <v>3411</v>
      </c>
    </row>
    <row r="285" spans="1:7" ht="14.25">
      <c r="A285" s="214"/>
      <c r="B285" s="217">
        <v>20</v>
      </c>
      <c r="C285" s="217"/>
      <c r="D285" s="217">
        <v>62517000</v>
      </c>
      <c r="E285" s="219" t="s">
        <v>1188</v>
      </c>
      <c r="F285" s="217">
        <v>20</v>
      </c>
      <c r="G285" s="207" t="s">
        <v>3411</v>
      </c>
    </row>
    <row r="286" spans="1:7" ht="14.25">
      <c r="A286" s="214"/>
      <c r="B286" s="217">
        <v>20</v>
      </c>
      <c r="C286" s="217"/>
      <c r="D286" s="217">
        <v>63311200</v>
      </c>
      <c r="E286" s="219" t="s">
        <v>1284</v>
      </c>
      <c r="F286" s="217">
        <v>20</v>
      </c>
      <c r="G286" s="207" t="s">
        <v>3411</v>
      </c>
    </row>
    <row r="287" spans="1:7" ht="14.25">
      <c r="A287" s="214"/>
      <c r="B287" s="217">
        <v>20</v>
      </c>
      <c r="C287" s="217"/>
      <c r="D287" s="217">
        <v>62519000</v>
      </c>
      <c r="E287" s="219" t="s">
        <v>1313</v>
      </c>
      <c r="F287" s="217">
        <v>20</v>
      </c>
      <c r="G287" s="207" t="s">
        <v>3411</v>
      </c>
    </row>
    <row r="288" spans="2:6" ht="14.25">
      <c r="B288" s="215"/>
      <c r="C288" s="216"/>
      <c r="D288" s="207"/>
      <c r="E288" s="207"/>
      <c r="F288" s="215"/>
    </row>
    <row r="289" spans="1:6" ht="14.25">
      <c r="A289" s="209" t="s">
        <v>1285</v>
      </c>
      <c r="B289" s="215"/>
      <c r="C289" s="216"/>
      <c r="D289" s="218"/>
      <c r="E289" s="220"/>
      <c r="F289" s="215"/>
    </row>
    <row r="290" spans="1:7" ht="14.25">
      <c r="A290" s="214"/>
      <c r="B290" s="217">
        <v>21</v>
      </c>
      <c r="C290" s="217"/>
      <c r="D290" s="217">
        <v>44714000</v>
      </c>
      <c r="E290" s="219" t="s">
        <v>1148</v>
      </c>
      <c r="F290" s="217">
        <v>21</v>
      </c>
      <c r="G290" s="207" t="s">
        <v>3410</v>
      </c>
    </row>
    <row r="291" spans="1:7" ht="14.25">
      <c r="A291" s="214"/>
      <c r="B291" s="217">
        <v>21</v>
      </c>
      <c r="C291" s="217"/>
      <c r="D291" s="217">
        <v>58111000</v>
      </c>
      <c r="E291" s="219" t="s">
        <v>1175</v>
      </c>
      <c r="F291" s="217">
        <v>21</v>
      </c>
      <c r="G291" s="207" t="s">
        <v>3411</v>
      </c>
    </row>
    <row r="292" spans="1:7" ht="14.25">
      <c r="A292" s="214"/>
      <c r="B292" s="217">
        <v>21</v>
      </c>
      <c r="C292" s="217"/>
      <c r="D292" s="217">
        <v>58112000</v>
      </c>
      <c r="E292" s="219" t="s">
        <v>1286</v>
      </c>
      <c r="F292" s="217">
        <v>21</v>
      </c>
      <c r="G292" s="207" t="s">
        <v>3411</v>
      </c>
    </row>
    <row r="293" spans="1:7" ht="14.25">
      <c r="A293" s="214"/>
      <c r="B293" s="217">
        <v>21</v>
      </c>
      <c r="C293" s="217"/>
      <c r="D293" s="217">
        <v>58113000</v>
      </c>
      <c r="E293" s="219" t="s">
        <v>1287</v>
      </c>
      <c r="F293" s="217">
        <v>21</v>
      </c>
      <c r="G293" s="207" t="s">
        <v>3411</v>
      </c>
    </row>
    <row r="294" spans="1:7" ht="14.25">
      <c r="A294" s="214"/>
      <c r="B294" s="217">
        <v>21</v>
      </c>
      <c r="C294" s="217"/>
      <c r="D294" s="217">
        <v>58114000</v>
      </c>
      <c r="E294" s="219" t="s">
        <v>1217</v>
      </c>
      <c r="F294" s="217">
        <v>21</v>
      </c>
      <c r="G294" s="207" t="s">
        <v>3411</v>
      </c>
    </row>
    <row r="295" spans="1:6" ht="14.25">
      <c r="A295" s="214"/>
      <c r="B295" s="215"/>
      <c r="C295" s="216"/>
      <c r="D295" s="218"/>
      <c r="E295" s="220"/>
      <c r="F295" s="215"/>
    </row>
    <row r="296" spans="1:6" ht="14.25">
      <c r="A296" s="209" t="s">
        <v>189</v>
      </c>
      <c r="B296" s="218"/>
      <c r="C296" s="216"/>
      <c r="D296" s="218"/>
      <c r="E296" s="220"/>
      <c r="F296" s="218"/>
    </row>
    <row r="297" spans="1:7" ht="14.25">
      <c r="A297" s="214"/>
      <c r="B297" s="217">
        <v>22</v>
      </c>
      <c r="C297" s="217"/>
      <c r="D297" s="217">
        <v>14917000</v>
      </c>
      <c r="E297" s="219" t="s">
        <v>1089</v>
      </c>
      <c r="F297" s="217">
        <v>22</v>
      </c>
      <c r="G297" s="207" t="s">
        <v>3410</v>
      </c>
    </row>
    <row r="298" spans="1:7" ht="14.25">
      <c r="A298" s="214"/>
      <c r="B298" s="217">
        <v>22</v>
      </c>
      <c r="C298" s="217"/>
      <c r="D298" s="217">
        <v>18170000</v>
      </c>
      <c r="E298" s="219" t="s">
        <v>1288</v>
      </c>
      <c r="F298" s="217">
        <v>22</v>
      </c>
      <c r="G298" s="207" t="s">
        <v>3410</v>
      </c>
    </row>
    <row r="299" spans="1:7" ht="14.25">
      <c r="A299" s="214"/>
      <c r="B299" s="217">
        <v>22</v>
      </c>
      <c r="C299" s="217"/>
      <c r="D299" s="217">
        <v>31131000</v>
      </c>
      <c r="E299" s="219" t="s">
        <v>1141</v>
      </c>
      <c r="F299" s="217">
        <v>22</v>
      </c>
      <c r="G299" s="207" t="s">
        <v>3410</v>
      </c>
    </row>
    <row r="300" spans="1:7" ht="14.25">
      <c r="A300" s="214"/>
      <c r="B300" s="217">
        <v>22</v>
      </c>
      <c r="C300" s="217"/>
      <c r="D300" s="217">
        <v>14912000</v>
      </c>
      <c r="E300" s="219" t="s">
        <v>1088</v>
      </c>
      <c r="F300" s="217">
        <v>22</v>
      </c>
      <c r="G300" s="207" t="s">
        <v>3411</v>
      </c>
    </row>
    <row r="301" spans="1:6" ht="14.25">
      <c r="A301" s="214"/>
      <c r="B301" s="215"/>
      <c r="C301" s="216"/>
      <c r="D301" s="207"/>
      <c r="E301" s="207"/>
      <c r="F301" s="215"/>
    </row>
    <row r="302" spans="1:6" ht="14.25">
      <c r="A302" s="229" t="s">
        <v>140</v>
      </c>
      <c r="B302" s="230"/>
      <c r="C302" s="216"/>
      <c r="D302" s="218"/>
      <c r="E302" s="220"/>
      <c r="F302" s="230"/>
    </row>
    <row r="303" spans="1:6" ht="14.25">
      <c r="A303" s="210" t="s">
        <v>320</v>
      </c>
      <c r="B303" s="218"/>
      <c r="C303" s="216"/>
      <c r="D303" s="218"/>
      <c r="E303" s="220"/>
      <c r="F303" s="218"/>
    </row>
    <row r="304" spans="1:7" ht="14.25">
      <c r="A304" s="214"/>
      <c r="B304" s="217">
        <v>23</v>
      </c>
      <c r="C304" s="217"/>
      <c r="D304" s="217">
        <v>44110100</v>
      </c>
      <c r="E304" s="219" t="s">
        <v>5265</v>
      </c>
      <c r="F304" s="217">
        <v>23</v>
      </c>
      <c r="G304" s="207" t="s">
        <v>3410</v>
      </c>
    </row>
    <row r="305" spans="1:7" ht="14.25">
      <c r="A305" s="214"/>
      <c r="B305" s="217">
        <v>23</v>
      </c>
      <c r="C305" s="217"/>
      <c r="D305" s="217">
        <v>44110200</v>
      </c>
      <c r="E305" s="219" t="s">
        <v>5266</v>
      </c>
      <c r="F305" s="217">
        <v>23</v>
      </c>
      <c r="G305" s="207" t="s">
        <v>3410</v>
      </c>
    </row>
    <row r="306" spans="1:7" ht="14.25">
      <c r="A306" s="214"/>
      <c r="B306" s="217">
        <v>23</v>
      </c>
      <c r="C306" s="217"/>
      <c r="D306" s="217">
        <v>44110700</v>
      </c>
      <c r="E306" s="219" t="s">
        <v>5267</v>
      </c>
      <c r="F306" s="217">
        <v>23</v>
      </c>
      <c r="G306" s="207" t="s">
        <v>3410</v>
      </c>
    </row>
    <row r="307" spans="1:7" ht="14.25">
      <c r="A307" s="214"/>
      <c r="B307" s="217">
        <v>23</v>
      </c>
      <c r="C307" s="217"/>
      <c r="D307" s="217">
        <v>44112100</v>
      </c>
      <c r="E307" s="219" t="s">
        <v>1407</v>
      </c>
      <c r="F307" s="217">
        <v>23</v>
      </c>
      <c r="G307" s="207" t="s">
        <v>3410</v>
      </c>
    </row>
    <row r="308" spans="1:7" ht="14.25">
      <c r="A308" s="214"/>
      <c r="B308" s="217">
        <v>23</v>
      </c>
      <c r="C308" s="217"/>
      <c r="D308" s="217">
        <v>44112500</v>
      </c>
      <c r="E308" s="219" t="s">
        <v>1408</v>
      </c>
      <c r="F308" s="217">
        <v>23</v>
      </c>
      <c r="G308" s="207" t="s">
        <v>3410</v>
      </c>
    </row>
    <row r="309" spans="1:7" ht="14.25">
      <c r="A309" s="214"/>
      <c r="B309" s="217">
        <v>23</v>
      </c>
      <c r="C309" s="217"/>
      <c r="D309" s="217">
        <v>44112600</v>
      </c>
      <c r="E309" s="219" t="s">
        <v>1409</v>
      </c>
      <c r="F309" s="217">
        <v>23</v>
      </c>
      <c r="G309" s="207" t="s">
        <v>3410</v>
      </c>
    </row>
    <row r="310" spans="1:7" ht="14.25">
      <c r="A310" s="214"/>
      <c r="B310" s="217">
        <v>23</v>
      </c>
      <c r="C310" s="217"/>
      <c r="D310" s="217">
        <v>44112700</v>
      </c>
      <c r="E310" s="219" t="s">
        <v>5268</v>
      </c>
      <c r="F310" s="217">
        <v>23</v>
      </c>
      <c r="G310" s="207" t="s">
        <v>3410</v>
      </c>
    </row>
    <row r="311" spans="1:7" ht="14.25">
      <c r="A311" s="214"/>
      <c r="B311" s="217">
        <v>23</v>
      </c>
      <c r="C311" s="217"/>
      <c r="D311" s="217">
        <v>44112800</v>
      </c>
      <c r="E311" s="219" t="s">
        <v>1410</v>
      </c>
      <c r="F311" s="217">
        <v>23</v>
      </c>
      <c r="G311" s="207" t="s">
        <v>3410</v>
      </c>
    </row>
    <row r="312" spans="1:7" ht="14.25">
      <c r="A312" s="214"/>
      <c r="B312" s="217">
        <v>23</v>
      </c>
      <c r="C312" s="217"/>
      <c r="D312" s="217">
        <v>54154700</v>
      </c>
      <c r="E312" s="219" t="s">
        <v>1415</v>
      </c>
      <c r="F312" s="217">
        <v>23</v>
      </c>
      <c r="G312" s="207" t="s">
        <v>3411</v>
      </c>
    </row>
    <row r="313" spans="1:7" ht="14.25">
      <c r="A313" s="214"/>
      <c r="B313" s="217">
        <v>23</v>
      </c>
      <c r="C313" s="217"/>
      <c r="D313" s="217">
        <v>54154300</v>
      </c>
      <c r="E313" s="219" t="s">
        <v>1411</v>
      </c>
      <c r="F313" s="217">
        <v>23</v>
      </c>
      <c r="G313" s="207" t="s">
        <v>3411</v>
      </c>
    </row>
    <row r="314" spans="1:7" ht="14.25">
      <c r="A314" s="214"/>
      <c r="B314" s="217">
        <v>23</v>
      </c>
      <c r="C314" s="217"/>
      <c r="D314" s="217">
        <v>54152100</v>
      </c>
      <c r="E314" s="219" t="s">
        <v>5269</v>
      </c>
      <c r="F314" s="217">
        <v>23</v>
      </c>
      <c r="G314" s="207" t="s">
        <v>3411</v>
      </c>
    </row>
    <row r="315" spans="1:7" ht="14.25">
      <c r="A315" s="214"/>
      <c r="B315" s="217">
        <v>23</v>
      </c>
      <c r="C315" s="217"/>
      <c r="D315" s="217">
        <v>54152200</v>
      </c>
      <c r="E315" s="219" t="s">
        <v>1182</v>
      </c>
      <c r="F315" s="217">
        <v>23</v>
      </c>
      <c r="G315" s="207" t="s">
        <v>3411</v>
      </c>
    </row>
    <row r="316" spans="1:7" ht="14.25">
      <c r="A316" s="214"/>
      <c r="B316" s="217">
        <v>23</v>
      </c>
      <c r="C316" s="217"/>
      <c r="D316" s="217">
        <v>54152700</v>
      </c>
      <c r="E316" s="219" t="s">
        <v>5270</v>
      </c>
      <c r="F316" s="217">
        <v>23</v>
      </c>
      <c r="G316" s="207" t="s">
        <v>3411</v>
      </c>
    </row>
    <row r="317" spans="1:7" ht="14.25">
      <c r="A317" s="207"/>
      <c r="B317" s="217">
        <v>23</v>
      </c>
      <c r="C317" s="217"/>
      <c r="D317" s="217">
        <v>54154400</v>
      </c>
      <c r="E317" s="219" t="s">
        <v>1412</v>
      </c>
      <c r="F317" s="217">
        <v>23</v>
      </c>
      <c r="G317" s="207" t="s">
        <v>3411</v>
      </c>
    </row>
    <row r="318" spans="1:7" ht="14.25">
      <c r="A318" s="214"/>
      <c r="B318" s="217">
        <v>23</v>
      </c>
      <c r="C318" s="217"/>
      <c r="D318" s="217">
        <v>54154500</v>
      </c>
      <c r="E318" s="219" t="s">
        <v>1413</v>
      </c>
      <c r="F318" s="217">
        <v>23</v>
      </c>
      <c r="G318" s="207" t="s">
        <v>3411</v>
      </c>
    </row>
    <row r="319" spans="1:7" ht="14.25">
      <c r="A319" s="214"/>
      <c r="B319" s="217">
        <v>23</v>
      </c>
      <c r="C319" s="217"/>
      <c r="D319" s="217">
        <v>54154600</v>
      </c>
      <c r="E319" s="219" t="s">
        <v>1414</v>
      </c>
      <c r="F319" s="217">
        <v>23</v>
      </c>
      <c r="G319" s="207" t="s">
        <v>3411</v>
      </c>
    </row>
    <row r="320" spans="1:6" ht="14.25">
      <c r="A320" s="214"/>
      <c r="B320" s="215"/>
      <c r="C320" s="215"/>
      <c r="D320" s="207"/>
      <c r="E320" s="207"/>
      <c r="F320" s="215"/>
    </row>
    <row r="321" spans="1:6" ht="14.25">
      <c r="A321" s="210" t="s">
        <v>1289</v>
      </c>
      <c r="B321" s="215"/>
      <c r="C321" s="215"/>
      <c r="D321" s="207"/>
      <c r="E321" s="207"/>
      <c r="F321" s="215"/>
    </row>
    <row r="322" spans="1:7" ht="14.25">
      <c r="A322" s="207"/>
      <c r="B322" s="217">
        <v>24</v>
      </c>
      <c r="C322" s="217"/>
      <c r="D322" s="217">
        <v>44110300</v>
      </c>
      <c r="E322" s="219" t="s">
        <v>5271</v>
      </c>
      <c r="F322" s="217">
        <v>24</v>
      </c>
      <c r="G322" s="207" t="s">
        <v>3410</v>
      </c>
    </row>
    <row r="323" spans="1:7" ht="14.25">
      <c r="A323" s="214"/>
      <c r="B323" s="217">
        <v>24</v>
      </c>
      <c r="C323" s="217"/>
      <c r="D323" s="217">
        <v>44110500</v>
      </c>
      <c r="E323" s="219" t="s">
        <v>5272</v>
      </c>
      <c r="F323" s="217">
        <v>24</v>
      </c>
      <c r="G323" s="207" t="s">
        <v>3410</v>
      </c>
    </row>
    <row r="324" spans="1:7" ht="14.25">
      <c r="A324" s="214"/>
      <c r="B324" s="217">
        <v>24</v>
      </c>
      <c r="C324" s="217"/>
      <c r="D324" s="217">
        <v>44110400</v>
      </c>
      <c r="E324" s="219" t="s">
        <v>1267</v>
      </c>
      <c r="F324" s="217">
        <v>24</v>
      </c>
      <c r="G324" s="207" t="s">
        <v>3410</v>
      </c>
    </row>
    <row r="325" spans="1:7" ht="14.25">
      <c r="A325" s="207"/>
      <c r="B325" s="217">
        <v>24</v>
      </c>
      <c r="C325" s="217"/>
      <c r="D325" s="217">
        <v>44111700</v>
      </c>
      <c r="E325" s="219" t="s">
        <v>5273</v>
      </c>
      <c r="F325" s="217">
        <v>24</v>
      </c>
      <c r="G325" s="207" t="s">
        <v>3410</v>
      </c>
    </row>
    <row r="326" spans="1:7" ht="14.25">
      <c r="A326" s="214"/>
      <c r="B326" s="217">
        <v>24</v>
      </c>
      <c r="C326" s="217"/>
      <c r="D326" s="217">
        <v>26173100</v>
      </c>
      <c r="E326" s="219" t="s">
        <v>5274</v>
      </c>
      <c r="F326" s="217">
        <v>24</v>
      </c>
      <c r="G326" s="207" t="s">
        <v>3410</v>
      </c>
    </row>
    <row r="327" spans="1:7" ht="14.25">
      <c r="A327" s="214"/>
      <c r="B327" s="217">
        <v>24</v>
      </c>
      <c r="C327" s="217"/>
      <c r="D327" s="217">
        <v>26173200</v>
      </c>
      <c r="E327" s="219" t="s">
        <v>5275</v>
      </c>
      <c r="F327" s="217">
        <v>24</v>
      </c>
      <c r="G327" s="207" t="s">
        <v>3410</v>
      </c>
    </row>
    <row r="328" spans="1:7" ht="14.25">
      <c r="A328" s="214"/>
      <c r="B328" s="217">
        <v>24</v>
      </c>
      <c r="C328" s="217"/>
      <c r="D328" s="217">
        <v>26173460</v>
      </c>
      <c r="E328" s="219" t="s">
        <v>1424</v>
      </c>
      <c r="F328" s="217">
        <v>24</v>
      </c>
      <c r="G328" s="207" t="s">
        <v>3411</v>
      </c>
    </row>
    <row r="329" spans="1:7" ht="14.25">
      <c r="A329" s="214"/>
      <c r="B329" s="217">
        <v>24</v>
      </c>
      <c r="C329" s="217"/>
      <c r="D329" s="217">
        <v>54152300</v>
      </c>
      <c r="E329" s="219" t="s">
        <v>5276</v>
      </c>
      <c r="F329" s="217">
        <v>24</v>
      </c>
      <c r="G329" s="207" t="s">
        <v>3411</v>
      </c>
    </row>
    <row r="330" spans="1:7" ht="14.25">
      <c r="A330" s="214"/>
      <c r="B330" s="217">
        <v>24</v>
      </c>
      <c r="C330" s="217"/>
      <c r="D330" s="217">
        <v>54152400</v>
      </c>
      <c r="E330" s="219" t="s">
        <v>5277</v>
      </c>
      <c r="F330" s="217">
        <v>24</v>
      </c>
      <c r="G330" s="207" t="s">
        <v>3411</v>
      </c>
    </row>
    <row r="331" spans="1:7" ht="14.25">
      <c r="A331" s="214"/>
      <c r="B331" s="217">
        <v>24</v>
      </c>
      <c r="C331" s="217"/>
      <c r="D331" s="217">
        <v>54152500</v>
      </c>
      <c r="E331" s="219" t="s">
        <v>5278</v>
      </c>
      <c r="F331" s="217">
        <v>24</v>
      </c>
      <c r="G331" s="207" t="s">
        <v>3411</v>
      </c>
    </row>
    <row r="332" spans="1:7" ht="14.25">
      <c r="A332" s="214"/>
      <c r="B332" s="217">
        <v>24</v>
      </c>
      <c r="C332" s="217"/>
      <c r="D332" s="217">
        <v>54153700</v>
      </c>
      <c r="E332" s="219" t="s">
        <v>5279</v>
      </c>
      <c r="F332" s="217">
        <v>24</v>
      </c>
      <c r="G332" s="207" t="s">
        <v>3411</v>
      </c>
    </row>
    <row r="333" spans="1:6" ht="14.25">
      <c r="A333" s="214"/>
      <c r="B333" s="215"/>
      <c r="C333" s="215"/>
      <c r="D333" s="207"/>
      <c r="E333" s="207"/>
      <c r="F333" s="215"/>
    </row>
    <row r="334" spans="1:6" ht="14.25">
      <c r="A334" s="210" t="s">
        <v>337</v>
      </c>
      <c r="B334" s="215"/>
      <c r="C334" s="215"/>
      <c r="D334" s="218"/>
      <c r="E334" s="220"/>
      <c r="F334" s="215"/>
    </row>
    <row r="335" spans="1:7" ht="14.25">
      <c r="A335" s="207"/>
      <c r="B335" s="217">
        <v>25</v>
      </c>
      <c r="C335" s="217"/>
      <c r="D335" s="217">
        <v>44111300</v>
      </c>
      <c r="E335" s="219" t="s">
        <v>5280</v>
      </c>
      <c r="F335" s="217">
        <v>25</v>
      </c>
      <c r="G335" s="207" t="s">
        <v>3410</v>
      </c>
    </row>
    <row r="336" spans="1:7" ht="14.25">
      <c r="A336" s="214"/>
      <c r="B336" s="217">
        <v>25</v>
      </c>
      <c r="C336" s="217"/>
      <c r="D336" s="217">
        <v>44111400</v>
      </c>
      <c r="E336" s="219" t="s">
        <v>5281</v>
      </c>
      <c r="F336" s="217">
        <v>25</v>
      </c>
      <c r="G336" s="207" t="s">
        <v>3410</v>
      </c>
    </row>
    <row r="337" spans="1:7" ht="14.25">
      <c r="A337" s="214"/>
      <c r="B337" s="217">
        <v>25</v>
      </c>
      <c r="C337" s="217"/>
      <c r="D337" s="217">
        <v>44111500</v>
      </c>
      <c r="E337" s="219" t="s">
        <v>5282</v>
      </c>
      <c r="F337" s="217">
        <v>25</v>
      </c>
      <c r="G337" s="207" t="s">
        <v>3410</v>
      </c>
    </row>
    <row r="338" spans="1:7" ht="14.25">
      <c r="A338" s="214"/>
      <c r="B338" s="217">
        <v>25</v>
      </c>
      <c r="C338" s="217"/>
      <c r="D338" s="217">
        <v>44112300</v>
      </c>
      <c r="E338" s="219" t="s">
        <v>1418</v>
      </c>
      <c r="F338" s="217">
        <v>25</v>
      </c>
      <c r="G338" s="207" t="s">
        <v>3410</v>
      </c>
    </row>
    <row r="339" spans="1:7" ht="14.25">
      <c r="A339" s="214"/>
      <c r="B339" s="217">
        <v>25</v>
      </c>
      <c r="C339" s="217"/>
      <c r="D339" s="217">
        <v>44112400</v>
      </c>
      <c r="E339" s="219" t="s">
        <v>5283</v>
      </c>
      <c r="F339" s="217">
        <v>25</v>
      </c>
      <c r="G339" s="207" t="s">
        <v>3410</v>
      </c>
    </row>
    <row r="340" spans="1:7" ht="14.25">
      <c r="A340" s="207"/>
      <c r="B340" s="217">
        <v>25</v>
      </c>
      <c r="C340" s="217"/>
      <c r="D340" s="217">
        <v>26173400</v>
      </c>
      <c r="E340" s="219" t="s">
        <v>5284</v>
      </c>
      <c r="F340" s="217">
        <v>25</v>
      </c>
      <c r="G340" s="207" t="s">
        <v>3410</v>
      </c>
    </row>
    <row r="341" spans="1:7" ht="14.25">
      <c r="A341" s="214"/>
      <c r="B341" s="217">
        <v>25</v>
      </c>
      <c r="C341" s="217"/>
      <c r="D341" s="217">
        <v>26173600</v>
      </c>
      <c r="E341" s="219" t="s">
        <v>5285</v>
      </c>
      <c r="F341" s="217">
        <v>25</v>
      </c>
      <c r="G341" s="207" t="s">
        <v>3410</v>
      </c>
    </row>
    <row r="342" spans="1:7" ht="14.25">
      <c r="A342" s="214"/>
      <c r="B342" s="217">
        <v>25</v>
      </c>
      <c r="C342" s="217"/>
      <c r="D342" s="217">
        <v>54153300</v>
      </c>
      <c r="E342" s="219" t="s">
        <v>5286</v>
      </c>
      <c r="F342" s="217">
        <v>25</v>
      </c>
      <c r="G342" s="207" t="s">
        <v>3411</v>
      </c>
    </row>
    <row r="343" spans="1:7" ht="14.25">
      <c r="A343" s="214"/>
      <c r="B343" s="217">
        <v>25</v>
      </c>
      <c r="C343" s="217"/>
      <c r="D343" s="217">
        <v>54153400</v>
      </c>
      <c r="E343" s="219" t="s">
        <v>5287</v>
      </c>
      <c r="F343" s="217">
        <v>25</v>
      </c>
      <c r="G343" s="207" t="s">
        <v>3411</v>
      </c>
    </row>
    <row r="344" spans="1:7" ht="14.25">
      <c r="A344" s="214"/>
      <c r="B344" s="217">
        <v>25</v>
      </c>
      <c r="C344" s="217"/>
      <c r="D344" s="217">
        <v>54153500</v>
      </c>
      <c r="E344" s="219" t="s">
        <v>5288</v>
      </c>
      <c r="F344" s="217">
        <v>25</v>
      </c>
      <c r="G344" s="207" t="s">
        <v>3411</v>
      </c>
    </row>
    <row r="345" spans="1:7" ht="14.25">
      <c r="A345" s="214"/>
      <c r="B345" s="217">
        <v>25</v>
      </c>
      <c r="C345" s="217"/>
      <c r="D345" s="217">
        <v>54153900</v>
      </c>
      <c r="E345" s="219" t="s">
        <v>1420</v>
      </c>
      <c r="F345" s="217">
        <v>25</v>
      </c>
      <c r="G345" s="207" t="s">
        <v>3411</v>
      </c>
    </row>
    <row r="346" spans="1:7" ht="14.25">
      <c r="A346" s="214"/>
      <c r="B346" s="217">
        <v>25</v>
      </c>
      <c r="C346" s="217"/>
      <c r="D346" s="217">
        <v>54154100</v>
      </c>
      <c r="E346" s="219" t="s">
        <v>5289</v>
      </c>
      <c r="F346" s="217">
        <v>25</v>
      </c>
      <c r="G346" s="207" t="s">
        <v>3411</v>
      </c>
    </row>
    <row r="347" spans="1:6" ht="14.25">
      <c r="A347" s="214"/>
      <c r="B347" s="215"/>
      <c r="C347" s="215"/>
      <c r="D347" s="207"/>
      <c r="E347" s="207"/>
      <c r="F347" s="215"/>
    </row>
    <row r="348" spans="1:6" ht="14.25">
      <c r="A348" s="210" t="s">
        <v>321</v>
      </c>
      <c r="B348" s="215"/>
      <c r="C348" s="215"/>
      <c r="F348" s="215"/>
    </row>
    <row r="349" spans="1:7" ht="14.25">
      <c r="A349" s="214"/>
      <c r="B349" s="217">
        <v>26</v>
      </c>
      <c r="C349" s="217"/>
      <c r="D349" s="217">
        <v>44110800</v>
      </c>
      <c r="E349" s="219" t="s">
        <v>1198</v>
      </c>
      <c r="F349" s="217">
        <v>26</v>
      </c>
      <c r="G349" s="207" t="s">
        <v>3410</v>
      </c>
    </row>
    <row r="350" spans="1:7" ht="14.25">
      <c r="A350" s="214"/>
      <c r="B350" s="217">
        <v>26</v>
      </c>
      <c r="C350" s="217"/>
      <c r="D350" s="217">
        <v>44110900</v>
      </c>
      <c r="E350" s="219" t="s">
        <v>1197</v>
      </c>
      <c r="F350" s="217">
        <v>26</v>
      </c>
      <c r="G350" s="207" t="s">
        <v>3410</v>
      </c>
    </row>
    <row r="351" spans="1:7" ht="14.25">
      <c r="A351" s="214"/>
      <c r="B351" s="217">
        <v>26</v>
      </c>
      <c r="C351" s="217"/>
      <c r="D351" s="217">
        <v>44111100</v>
      </c>
      <c r="E351" s="219" t="s">
        <v>1196</v>
      </c>
      <c r="F351" s="217">
        <v>26</v>
      </c>
      <c r="G351" s="207" t="s">
        <v>3410</v>
      </c>
    </row>
    <row r="352" spans="1:7" ht="14.25">
      <c r="A352" s="207"/>
      <c r="B352" s="217">
        <v>26</v>
      </c>
      <c r="C352" s="217"/>
      <c r="D352" s="217">
        <v>44111200</v>
      </c>
      <c r="E352" s="219" t="s">
        <v>1195</v>
      </c>
      <c r="F352" s="217">
        <v>26</v>
      </c>
      <c r="G352" s="207" t="s">
        <v>3410</v>
      </c>
    </row>
    <row r="353" spans="1:7" ht="14.25">
      <c r="A353" s="207"/>
      <c r="B353" s="217">
        <v>26</v>
      </c>
      <c r="C353" s="217"/>
      <c r="D353" s="217">
        <v>44111600</v>
      </c>
      <c r="E353" s="219" t="s">
        <v>1290</v>
      </c>
      <c r="F353" s="217">
        <v>26</v>
      </c>
      <c r="G353" s="207" t="s">
        <v>3410</v>
      </c>
    </row>
    <row r="354" spans="1:7" ht="14.25">
      <c r="A354" s="214"/>
      <c r="B354" s="217">
        <v>26</v>
      </c>
      <c r="C354" s="217"/>
      <c r="D354" s="217">
        <v>54152800</v>
      </c>
      <c r="E354" s="219" t="s">
        <v>1181</v>
      </c>
      <c r="F354" s="217">
        <v>26</v>
      </c>
      <c r="G354" s="207" t="s">
        <v>3411</v>
      </c>
    </row>
    <row r="355" spans="1:7" ht="14.25">
      <c r="A355" s="214"/>
      <c r="B355" s="217">
        <v>26</v>
      </c>
      <c r="C355" s="217"/>
      <c r="D355" s="217">
        <v>54152900</v>
      </c>
      <c r="E355" s="219" t="s">
        <v>1180</v>
      </c>
      <c r="F355" s="217">
        <v>26</v>
      </c>
      <c r="G355" s="207" t="s">
        <v>3411</v>
      </c>
    </row>
    <row r="356" spans="1:7" ht="14.25">
      <c r="A356" s="214"/>
      <c r="B356" s="217">
        <v>26</v>
      </c>
      <c r="C356" s="217"/>
      <c r="D356" s="217">
        <v>54153100</v>
      </c>
      <c r="E356" s="219" t="s">
        <v>1179</v>
      </c>
      <c r="F356" s="217">
        <v>26</v>
      </c>
      <c r="G356" s="207" t="s">
        <v>3411</v>
      </c>
    </row>
    <row r="357" spans="1:7" ht="14.25">
      <c r="A357" s="214"/>
      <c r="B357" s="217">
        <v>26</v>
      </c>
      <c r="C357" s="217"/>
      <c r="D357" s="217">
        <v>54153200</v>
      </c>
      <c r="E357" s="219" t="s">
        <v>1178</v>
      </c>
      <c r="F357" s="217">
        <v>26</v>
      </c>
      <c r="G357" s="207" t="s">
        <v>3411</v>
      </c>
    </row>
    <row r="358" spans="1:7" ht="14.25">
      <c r="A358" s="207"/>
      <c r="B358" s="217">
        <v>26</v>
      </c>
      <c r="C358" s="217"/>
      <c r="D358" s="217">
        <v>54153600</v>
      </c>
      <c r="E358" s="219" t="s">
        <v>1291</v>
      </c>
      <c r="F358" s="217">
        <v>26</v>
      </c>
      <c r="G358" s="207" t="s">
        <v>3411</v>
      </c>
    </row>
    <row r="359" spans="1:6" ht="14.25">
      <c r="A359" s="207"/>
      <c r="B359" s="215"/>
      <c r="C359" s="215"/>
      <c r="D359" s="207"/>
      <c r="E359" s="207"/>
      <c r="F359" s="215"/>
    </row>
    <row r="360" spans="1:6" ht="14.25">
      <c r="A360" s="210" t="s">
        <v>1421</v>
      </c>
      <c r="B360" s="215"/>
      <c r="C360" s="215"/>
      <c r="F360" s="215"/>
    </row>
    <row r="361" spans="1:7" ht="14.25">
      <c r="A361" s="214"/>
      <c r="B361" s="217">
        <v>27</v>
      </c>
      <c r="C361" s="217"/>
      <c r="D361" s="217">
        <v>44112900</v>
      </c>
      <c r="E361" s="219" t="s">
        <v>1422</v>
      </c>
      <c r="F361" s="217">
        <v>27</v>
      </c>
      <c r="G361" s="207" t="s">
        <v>3410</v>
      </c>
    </row>
    <row r="362" spans="1:7" ht="14.25">
      <c r="A362" s="214"/>
      <c r="B362" s="217">
        <v>27</v>
      </c>
      <c r="C362" s="217"/>
      <c r="D362" s="217">
        <v>26173450</v>
      </c>
      <c r="E362" s="219" t="s">
        <v>5290</v>
      </c>
      <c r="F362" s="217">
        <v>27</v>
      </c>
      <c r="G362" s="207" t="s">
        <v>3411</v>
      </c>
    </row>
    <row r="363" spans="1:7" ht="14.25">
      <c r="A363" s="207"/>
      <c r="B363" s="217">
        <v>27</v>
      </c>
      <c r="C363" s="217"/>
      <c r="D363" s="217">
        <v>54154800</v>
      </c>
      <c r="E363" s="219" t="s">
        <v>1423</v>
      </c>
      <c r="F363" s="217">
        <v>27</v>
      </c>
      <c r="G363" s="207" t="s">
        <v>3411</v>
      </c>
    </row>
    <row r="364" spans="1:6" ht="14.25">
      <c r="A364" s="207"/>
      <c r="B364" s="215"/>
      <c r="C364" s="215"/>
      <c r="D364" s="207"/>
      <c r="E364" s="207"/>
      <c r="F364" s="215"/>
    </row>
    <row r="365" spans="1:6" ht="14.25">
      <c r="A365" s="210" t="s">
        <v>1428</v>
      </c>
      <c r="B365" s="215"/>
      <c r="C365" s="215"/>
      <c r="F365" s="215"/>
    </row>
    <row r="366" spans="1:7" ht="14.25">
      <c r="A366" s="214"/>
      <c r="B366" s="217">
        <v>31</v>
      </c>
      <c r="C366" s="217"/>
      <c r="D366" s="217">
        <v>44112200</v>
      </c>
      <c r="E366" s="219" t="s">
        <v>1426</v>
      </c>
      <c r="F366" s="217">
        <v>31</v>
      </c>
      <c r="G366" s="207" t="s">
        <v>3410</v>
      </c>
    </row>
    <row r="367" spans="1:7" ht="14.25">
      <c r="A367" s="207"/>
      <c r="B367" s="217">
        <v>31</v>
      </c>
      <c r="C367" s="217"/>
      <c r="D367" s="217">
        <v>54154200</v>
      </c>
      <c r="E367" s="219" t="s">
        <v>1427</v>
      </c>
      <c r="F367" s="217">
        <v>31</v>
      </c>
      <c r="G367" s="207" t="s">
        <v>3411</v>
      </c>
    </row>
    <row r="368" spans="1:6" ht="14.25">
      <c r="A368" s="207"/>
      <c r="B368" s="215"/>
      <c r="C368" s="215"/>
      <c r="D368" s="207"/>
      <c r="E368" s="207"/>
      <c r="F368" s="215"/>
    </row>
    <row r="369" spans="1:6" ht="14.25">
      <c r="A369" s="207"/>
      <c r="B369" s="215"/>
      <c r="C369" s="216"/>
      <c r="D369" s="218"/>
      <c r="E369" s="220"/>
      <c r="F369" s="215"/>
    </row>
    <row r="370" spans="1:6" ht="14.25">
      <c r="A370" s="209" t="s">
        <v>1296</v>
      </c>
      <c r="B370" s="218"/>
      <c r="C370" s="216"/>
      <c r="D370" s="218"/>
      <c r="E370" s="220"/>
      <c r="F370" s="218"/>
    </row>
    <row r="371" spans="1:7" ht="14.25">
      <c r="A371" s="214"/>
      <c r="B371" s="217">
        <v>39</v>
      </c>
      <c r="C371" s="217"/>
      <c r="D371" s="217">
        <v>44512000</v>
      </c>
      <c r="E371" s="219" t="s">
        <v>1151</v>
      </c>
      <c r="F371" s="217">
        <v>39</v>
      </c>
      <c r="G371" s="207" t="s">
        <v>3410</v>
      </c>
    </row>
    <row r="372" spans="1:7" ht="14.25">
      <c r="A372" s="214"/>
      <c r="B372" s="217">
        <v>39</v>
      </c>
      <c r="C372" s="217"/>
      <c r="D372" s="217">
        <v>44513000</v>
      </c>
      <c r="E372" s="219" t="s">
        <v>1152</v>
      </c>
      <c r="F372" s="217">
        <v>39</v>
      </c>
      <c r="G372" s="207" t="s">
        <v>3410</v>
      </c>
    </row>
    <row r="373" spans="1:7" ht="14.25">
      <c r="A373" s="214"/>
      <c r="B373" s="217">
        <v>39</v>
      </c>
      <c r="C373" s="217"/>
      <c r="D373" s="217">
        <v>44523000</v>
      </c>
      <c r="E373" s="219" t="s">
        <v>1153</v>
      </c>
      <c r="F373" s="217">
        <v>39</v>
      </c>
      <c r="G373" s="207" t="s">
        <v>3410</v>
      </c>
    </row>
    <row r="374" spans="1:7" ht="14.25">
      <c r="A374" s="214"/>
      <c r="B374" s="217">
        <v>39</v>
      </c>
      <c r="C374" s="217"/>
      <c r="D374" s="217">
        <v>21214000</v>
      </c>
      <c r="E374" s="219" t="s">
        <v>1292</v>
      </c>
      <c r="F374" s="217">
        <v>39</v>
      </c>
      <c r="G374" s="207" t="s">
        <v>3411</v>
      </c>
    </row>
    <row r="375" spans="1:7" ht="14.25">
      <c r="A375" s="214"/>
      <c r="B375" s="217">
        <v>39</v>
      </c>
      <c r="C375" s="217"/>
      <c r="D375" s="217">
        <v>21221000</v>
      </c>
      <c r="E375" s="219" t="s">
        <v>1137</v>
      </c>
      <c r="F375" s="217">
        <v>39</v>
      </c>
      <c r="G375" s="207" t="s">
        <v>3411</v>
      </c>
    </row>
    <row r="376" spans="1:7" ht="14.25">
      <c r="A376" s="214"/>
      <c r="B376" s="217">
        <v>39</v>
      </c>
      <c r="C376" s="217"/>
      <c r="D376" s="217">
        <v>21224000</v>
      </c>
      <c r="E376" s="219" t="s">
        <v>1293</v>
      </c>
      <c r="F376" s="217">
        <v>39</v>
      </c>
      <c r="G376" s="207" t="s">
        <v>3411</v>
      </c>
    </row>
    <row r="377" spans="1:7" ht="14.25">
      <c r="A377" s="214"/>
      <c r="B377" s="217">
        <v>39</v>
      </c>
      <c r="C377" s="217"/>
      <c r="D377" s="217">
        <v>21241000</v>
      </c>
      <c r="E377" s="219" t="s">
        <v>1140</v>
      </c>
      <c r="F377" s="217">
        <v>39</v>
      </c>
      <c r="G377" s="207" t="s">
        <v>3411</v>
      </c>
    </row>
    <row r="378" spans="1:7" ht="14.25">
      <c r="A378" s="214"/>
      <c r="B378" s="217">
        <v>39</v>
      </c>
      <c r="C378" s="217"/>
      <c r="D378" s="217">
        <v>21242000</v>
      </c>
      <c r="E378" s="219" t="s">
        <v>1138</v>
      </c>
      <c r="F378" s="217">
        <v>39</v>
      </c>
      <c r="G378" s="207" t="s">
        <v>3411</v>
      </c>
    </row>
    <row r="379" spans="1:7" ht="14.25">
      <c r="A379" s="214"/>
      <c r="B379" s="217">
        <v>39</v>
      </c>
      <c r="C379" s="217"/>
      <c r="D379" s="217">
        <v>21321000</v>
      </c>
      <c r="E379" s="219" t="s">
        <v>1139</v>
      </c>
      <c r="F379" s="217">
        <v>39</v>
      </c>
      <c r="G379" s="207" t="s">
        <v>3411</v>
      </c>
    </row>
    <row r="380" spans="1:7" ht="14.25">
      <c r="A380" s="214"/>
      <c r="B380" s="217">
        <v>39</v>
      </c>
      <c r="C380" s="217"/>
      <c r="D380" s="217">
        <v>21324000</v>
      </c>
      <c r="E380" s="219" t="s">
        <v>1294</v>
      </c>
      <c r="F380" s="217">
        <v>39</v>
      </c>
      <c r="G380" s="207" t="s">
        <v>3411</v>
      </c>
    </row>
    <row r="381" spans="1:7" ht="14.25">
      <c r="A381" s="214"/>
      <c r="B381" s="217">
        <v>39</v>
      </c>
      <c r="C381" s="217"/>
      <c r="D381" s="217">
        <v>21342000</v>
      </c>
      <c r="E381" s="219" t="s">
        <v>1295</v>
      </c>
      <c r="F381" s="217">
        <v>39</v>
      </c>
      <c r="G381" s="207" t="s">
        <v>3411</v>
      </c>
    </row>
    <row r="382" spans="1:7" ht="14.25">
      <c r="A382" s="214"/>
      <c r="B382" s="217">
        <v>39</v>
      </c>
      <c r="C382" s="217"/>
      <c r="D382" s="217">
        <v>51113000</v>
      </c>
      <c r="E382" s="219" t="s">
        <v>1163</v>
      </c>
      <c r="F382" s="217">
        <v>39</v>
      </c>
      <c r="G382" s="207" t="s">
        <v>3411</v>
      </c>
    </row>
    <row r="383" spans="1:7" ht="14.25">
      <c r="A383" s="214"/>
      <c r="B383" s="217">
        <v>39</v>
      </c>
      <c r="C383" s="217"/>
      <c r="D383" s="217">
        <v>51133000</v>
      </c>
      <c r="E383" s="219" t="s">
        <v>1166</v>
      </c>
      <c r="F383" s="217">
        <v>39</v>
      </c>
      <c r="G383" s="207" t="s">
        <v>3411</v>
      </c>
    </row>
    <row r="384" spans="1:7" ht="14.25">
      <c r="A384" s="214"/>
      <c r="B384" s="217">
        <v>39</v>
      </c>
      <c r="C384" s="217"/>
      <c r="D384" s="217">
        <v>51143000</v>
      </c>
      <c r="E384" s="219" t="s">
        <v>1167</v>
      </c>
      <c r="F384" s="217">
        <v>39</v>
      </c>
      <c r="G384" s="207" t="s">
        <v>3411</v>
      </c>
    </row>
    <row r="385" spans="1:7" ht="14.25">
      <c r="A385" s="214"/>
      <c r="B385" s="217">
        <v>39</v>
      </c>
      <c r="C385" s="217"/>
      <c r="D385" s="217">
        <v>51153000</v>
      </c>
      <c r="E385" s="219" t="s">
        <v>1169</v>
      </c>
      <c r="F385" s="217">
        <v>39</v>
      </c>
      <c r="G385" s="207" t="s">
        <v>3411</v>
      </c>
    </row>
    <row r="386" spans="1:7" ht="14.25">
      <c r="A386" s="214"/>
      <c r="B386" s="217">
        <v>39</v>
      </c>
      <c r="C386" s="217"/>
      <c r="D386" s="217">
        <v>56113000</v>
      </c>
      <c r="E386" s="219" t="s">
        <v>1170</v>
      </c>
      <c r="F386" s="217">
        <v>39</v>
      </c>
      <c r="G386" s="207" t="s">
        <v>3411</v>
      </c>
    </row>
    <row r="387" spans="1:7" ht="14.25">
      <c r="A387" s="214"/>
      <c r="B387" s="217">
        <v>39</v>
      </c>
      <c r="C387" s="217"/>
      <c r="D387" s="217">
        <v>56123000</v>
      </c>
      <c r="E387" s="219" t="s">
        <v>1171</v>
      </c>
      <c r="F387" s="217">
        <v>39</v>
      </c>
      <c r="G387" s="207" t="s">
        <v>3411</v>
      </c>
    </row>
    <row r="388" spans="1:7" ht="14.25">
      <c r="A388" s="214"/>
      <c r="B388" s="217">
        <v>39</v>
      </c>
      <c r="C388" s="217"/>
      <c r="D388" s="217">
        <v>56131000</v>
      </c>
      <c r="E388" s="219" t="s">
        <v>1172</v>
      </c>
      <c r="F388" s="217">
        <v>39</v>
      </c>
      <c r="G388" s="207" t="s">
        <v>3411</v>
      </c>
    </row>
    <row r="389" spans="1:7" ht="14.25">
      <c r="A389" s="214"/>
      <c r="B389" s="217">
        <v>39</v>
      </c>
      <c r="C389" s="217"/>
      <c r="D389" s="217">
        <v>56132000</v>
      </c>
      <c r="E389" s="219" t="s">
        <v>1173</v>
      </c>
      <c r="F389" s="217">
        <v>39</v>
      </c>
      <c r="G389" s="207" t="s">
        <v>3411</v>
      </c>
    </row>
    <row r="390" spans="1:7" ht="14.25">
      <c r="A390" s="213"/>
      <c r="B390" s="217">
        <v>39</v>
      </c>
      <c r="C390" s="217"/>
      <c r="D390" s="217">
        <v>56133000</v>
      </c>
      <c r="E390" s="219" t="s">
        <v>1174</v>
      </c>
      <c r="F390" s="217">
        <v>39</v>
      </c>
      <c r="G390" s="207" t="s">
        <v>3411</v>
      </c>
    </row>
    <row r="391" spans="2:6" ht="14.25">
      <c r="B391" s="215"/>
      <c r="C391" s="216"/>
      <c r="F391" s="215"/>
    </row>
    <row r="392" spans="1:6" ht="14.25">
      <c r="A392" s="209" t="s">
        <v>1297</v>
      </c>
      <c r="B392" s="215"/>
      <c r="C392" s="216"/>
      <c r="F392" s="215"/>
    </row>
    <row r="393" spans="2:7" ht="14.25">
      <c r="B393" s="217">
        <v>40</v>
      </c>
      <c r="C393" s="217"/>
      <c r="D393" s="217">
        <v>18164000</v>
      </c>
      <c r="E393" s="219" t="s">
        <v>1106</v>
      </c>
      <c r="F393" s="217">
        <v>40</v>
      </c>
      <c r="G393" s="207" t="s">
        <v>3410</v>
      </c>
    </row>
    <row r="394" spans="2:7" ht="14.25">
      <c r="B394" s="217">
        <v>40</v>
      </c>
      <c r="C394" s="217"/>
      <c r="D394" s="217">
        <v>44113200</v>
      </c>
      <c r="E394" s="219" t="s">
        <v>1149</v>
      </c>
      <c r="F394" s="217">
        <v>40</v>
      </c>
      <c r="G394" s="207" t="s">
        <v>3410</v>
      </c>
    </row>
    <row r="395" spans="2:7" ht="14.25">
      <c r="B395" s="217">
        <v>40</v>
      </c>
      <c r="C395" s="217"/>
      <c r="D395" s="217">
        <v>44123200</v>
      </c>
      <c r="E395" s="219" t="s">
        <v>1150</v>
      </c>
      <c r="F395" s="217">
        <v>40</v>
      </c>
      <c r="G395" s="207" t="s">
        <v>3410</v>
      </c>
    </row>
    <row r="396" spans="1:7" ht="14.25">
      <c r="A396" s="208"/>
      <c r="B396" s="217">
        <v>40</v>
      </c>
      <c r="C396" s="217"/>
      <c r="D396" s="217">
        <v>54118000</v>
      </c>
      <c r="E396" s="219" t="s">
        <v>1183</v>
      </c>
      <c r="F396" s="217">
        <v>40</v>
      </c>
      <c r="G396" s="207" t="s">
        <v>3411</v>
      </c>
    </row>
    <row r="397" spans="2:7" ht="14.25">
      <c r="B397" s="217">
        <v>40</v>
      </c>
      <c r="C397" s="217"/>
      <c r="D397" s="217">
        <v>54158000</v>
      </c>
      <c r="E397" s="219" t="s">
        <v>1184</v>
      </c>
      <c r="F397" s="217">
        <v>40</v>
      </c>
      <c r="G397" s="207" t="s">
        <v>3411</v>
      </c>
    </row>
    <row r="398" spans="2:5" ht="14.25">
      <c r="B398" s="216"/>
      <c r="C398" s="216"/>
      <c r="D398" s="207"/>
      <c r="E398" s="207"/>
    </row>
  </sheetData>
  <sheetProtection/>
  <mergeCells count="3">
    <mergeCell ref="B15:B17"/>
    <mergeCell ref="C15:E17"/>
    <mergeCell ref="A42:H42"/>
  </mergeCells>
  <printOptions/>
  <pageMargins left="0.7086614173228347" right="0.7086614173228347" top="0.7480314960629921" bottom="0.7480314960629921" header="0.31496062992125984" footer="0.31496062992125984"/>
  <pageSetup fitToHeight="3" horizontalDpi="600" verticalDpi="600" orientation="portrait" paperSize="9" scale="35" r:id="rId1"/>
  <rowBreaks count="3" manualBreakCount="3">
    <brk id="143" max="7" man="1"/>
    <brk id="260" max="7" man="1"/>
    <brk id="348" max="7" man="1"/>
  </rowBreaks>
</worksheet>
</file>

<file path=xl/worksheets/sheet6.xml><?xml version="1.0" encoding="utf-8"?>
<worksheet xmlns="http://schemas.openxmlformats.org/spreadsheetml/2006/main" xmlns:r="http://schemas.openxmlformats.org/officeDocument/2006/relationships">
  <sheetPr>
    <tabColor rgb="FF7030A0"/>
    <pageSetUpPr fitToPage="1"/>
  </sheetPr>
  <dimension ref="A1:Z106"/>
  <sheetViews>
    <sheetView zoomScalePageLayoutView="0" workbookViewId="0" topLeftCell="A1">
      <selection activeCell="E30" sqref="E30"/>
    </sheetView>
  </sheetViews>
  <sheetFormatPr defaultColWidth="9.140625" defaultRowHeight="12.75"/>
  <cols>
    <col min="1" max="1" width="11.00390625" style="0" bestFit="1" customWidth="1"/>
    <col min="3" max="6" width="13.28125" style="0" customWidth="1"/>
    <col min="25" max="25" width="11.28125" style="0" customWidth="1"/>
    <col min="26" max="26" width="10.00390625" style="0" customWidth="1"/>
  </cols>
  <sheetData>
    <row r="1" spans="7:26" ht="12.75">
      <c r="G1" s="239">
        <v>10</v>
      </c>
      <c r="H1" s="239">
        <v>11</v>
      </c>
      <c r="I1" s="239">
        <v>12</v>
      </c>
      <c r="J1" s="239">
        <v>13</v>
      </c>
      <c r="K1" s="239">
        <v>14</v>
      </c>
      <c r="L1" s="239">
        <v>15</v>
      </c>
      <c r="M1" s="239">
        <v>17</v>
      </c>
      <c r="N1" s="239">
        <v>18</v>
      </c>
      <c r="O1" s="239">
        <v>19</v>
      </c>
      <c r="P1" s="239">
        <v>20</v>
      </c>
      <c r="Q1" s="239">
        <v>21</v>
      </c>
      <c r="R1" s="239">
        <v>22</v>
      </c>
      <c r="S1" s="239">
        <v>23</v>
      </c>
      <c r="T1" s="239">
        <v>24</v>
      </c>
      <c r="U1" s="239">
        <v>25</v>
      </c>
      <c r="V1" s="239">
        <v>26</v>
      </c>
      <c r="W1" s="239">
        <v>27</v>
      </c>
      <c r="X1" s="239">
        <v>31</v>
      </c>
      <c r="Y1" s="239">
        <v>39</v>
      </c>
      <c r="Z1" s="239">
        <v>40</v>
      </c>
    </row>
    <row r="2" spans="1:26" ht="12.75">
      <c r="A2" s="232" t="s">
        <v>1199</v>
      </c>
      <c r="B2" s="231">
        <f>IF(COUNTIF(Confirmation!B:B,A2)&gt;=1,"",ROW())</f>
      </c>
      <c r="C2">
        <f>IF(ISNUMBER(B2),(MAX($C$1:C1)+1),0)</f>
        <v>0</v>
      </c>
      <c r="D2">
        <f>D1+1</f>
        <v>1</v>
      </c>
      <c r="E2" s="231" t="str">
        <f>IF(ISNA(MATCH(D2,$C$2:$C$21,0)),"",INDEX($A$2:$A$21,MATCH(D2,$C$2:$C$21,0)))</f>
        <v>MR11</v>
      </c>
      <c r="G2">
        <f>MATCH(G1,'MRs for Data tab'!$B$46:$B$408,0)</f>
        <v>1</v>
      </c>
      <c r="H2">
        <f>MATCH(H1,'MRs for Data tab'!$B$46:$B$408,0)</f>
        <v>48</v>
      </c>
      <c r="I2">
        <f>MATCH(I1,'MRs for Data tab'!$B$46:$B$408,0)</f>
        <v>92</v>
      </c>
      <c r="J2">
        <f>MATCH(J1,'MRs for Data tab'!$B$46:$B$408,0)</f>
        <v>104</v>
      </c>
      <c r="K2">
        <f>MATCH(K1,'MRs for Data tab'!$B$46:$B$408,0)</f>
        <v>111</v>
      </c>
      <c r="L2">
        <f>MATCH(L1,'MRs for Data tab'!$B$46:$B$408,0)</f>
        <v>116</v>
      </c>
      <c r="M2">
        <f>MATCH(M1,'MRs for Data tab'!$B$46:$B$408,0)</f>
        <v>209</v>
      </c>
      <c r="N2">
        <f>MATCH(N1,'MRs for Data tab'!$B$46:$B$408,0)</f>
        <v>215</v>
      </c>
      <c r="O2">
        <f>MATCH(O1,'MRs for Data tab'!$B$46:$B$408,0)</f>
        <v>223</v>
      </c>
      <c r="P2">
        <f>MATCH(P1,'MRs for Data tab'!$B$46:$B$408,0)</f>
        <v>230</v>
      </c>
      <c r="Q2">
        <f>MATCH(Q1,'MRs for Data tab'!$B$46:$B$408,0)</f>
        <v>245</v>
      </c>
      <c r="R2">
        <f>MATCH(R1,'MRs for Data tab'!$B$46:$B$408,0)</f>
        <v>252</v>
      </c>
      <c r="S2">
        <f>MATCH(S1,'MRs for Data tab'!$B$46:$B$408,0)</f>
        <v>259</v>
      </c>
      <c r="T2">
        <f>MATCH(T1,'MRs for Data tab'!$B$46:$B$408,0)</f>
        <v>277</v>
      </c>
      <c r="U2">
        <f>MATCH(U1,'MRs for Data tab'!$B$46:$B$408,0)</f>
        <v>290</v>
      </c>
      <c r="V2">
        <f>MATCH(V1,'MRs for Data tab'!$B$46:$B$408,0)</f>
        <v>304</v>
      </c>
      <c r="W2">
        <f>MATCH(W1,'MRs for Data tab'!$B$46:$B$408,0)</f>
        <v>316</v>
      </c>
      <c r="X2">
        <f>MATCH(X1,'MRs for Data tab'!$B$46:$B$408,0)</f>
        <v>321</v>
      </c>
      <c r="Y2">
        <f>MATCH(Y1,'MRs for Data tab'!$B$46:$B$408,0)</f>
        <v>326</v>
      </c>
      <c r="Z2">
        <f>MATCH(Z1,'MRs for Data tab'!$B$46:$B$408,0)</f>
        <v>348</v>
      </c>
    </row>
    <row r="3" spans="1:26" ht="12.75">
      <c r="A3" s="232" t="s">
        <v>1200</v>
      </c>
      <c r="B3" s="231">
        <f>IF(COUNTIF(Confirmation!B:B,A3)&gt;=1,"",ROW())</f>
        <v>3</v>
      </c>
      <c r="C3">
        <f>IF(ISNUMBER(B3),(MAX($C$1:C2)+1),0)</f>
        <v>1</v>
      </c>
      <c r="D3">
        <f aca="true" t="shared" si="0" ref="D3:D21">D2+1</f>
        <v>2</v>
      </c>
      <c r="E3" s="231" t="str">
        <f>IF(ISNA(MATCH(D3,$C$2:$C$21,0)),"",INDEX($A$2:$A$21,MATCH(D3,$C$2:$C$21,0)))</f>
        <v>MR12</v>
      </c>
      <c r="G3">
        <f>COUNTIF('MRs for Data tab'!$B$46:$B$408,Data!G1)</f>
        <v>45</v>
      </c>
      <c r="H3">
        <f>COUNTIF('MRs for Data tab'!$B$46:$B$408,Data!H1)</f>
        <v>42</v>
      </c>
      <c r="I3">
        <f>COUNTIF('MRs for Data tab'!$B$46:$B$408,Data!I1)</f>
        <v>10</v>
      </c>
      <c r="J3">
        <f>COUNTIF('MRs for Data tab'!$B$46:$B$408,Data!J1)</f>
        <v>5</v>
      </c>
      <c r="K3">
        <f>COUNTIF('MRs for Data tab'!$B$46:$B$408,Data!K1)</f>
        <v>3</v>
      </c>
      <c r="L3">
        <f>COUNTIF('MRs for Data tab'!$B$46:$B$408,Data!L1)</f>
        <v>91</v>
      </c>
      <c r="M3">
        <f>COUNTIF('MRs for Data tab'!$B$46:$B$408,Data!M1)</f>
        <v>4</v>
      </c>
      <c r="N3">
        <f>COUNTIF('MRs for Data tab'!$B$46:$B$408,Data!N1)</f>
        <v>5</v>
      </c>
      <c r="O3">
        <f>COUNTIF('MRs for Data tab'!$B$46:$B$408,Data!O1)</f>
        <v>4</v>
      </c>
      <c r="P3">
        <f>COUNTIF('MRs for Data tab'!$B$46:$B$408,Data!P1)</f>
        <v>13</v>
      </c>
      <c r="Q3">
        <f>COUNTIF('MRs for Data tab'!$B$46:$B$408,Data!Q1)</f>
        <v>5</v>
      </c>
      <c r="R3">
        <f>COUNTIF('MRs for Data tab'!$B$46:$B$408,Data!R1)</f>
        <v>4</v>
      </c>
      <c r="S3">
        <f>COUNTIF('MRs for Data tab'!$B$46:$B$408,Data!S1)</f>
        <v>16</v>
      </c>
      <c r="T3">
        <f>COUNTIF('MRs for Data tab'!$B$46:$B$408,Data!T1)</f>
        <v>11</v>
      </c>
      <c r="U3">
        <f>COUNTIF('MRs for Data tab'!$B$46:$B$408,Data!U1)</f>
        <v>12</v>
      </c>
      <c r="V3">
        <f>COUNTIF('MRs for Data tab'!$B$46:$B$408,Data!V1)</f>
        <v>10</v>
      </c>
      <c r="W3">
        <f>COUNTIF('MRs for Data tab'!$B$46:$B$408,Data!W1)</f>
        <v>3</v>
      </c>
      <c r="X3">
        <f>COUNTIF('MRs for Data tab'!$B$46:$B$408,Data!X1)</f>
        <v>2</v>
      </c>
      <c r="Y3">
        <f>COUNTIF('MRs for Data tab'!$B$46:$B$408,Data!Y1)</f>
        <v>20</v>
      </c>
      <c r="Z3">
        <f>COUNTIF('MRs for Data tab'!$B$46:$B$408,Data!Z1)</f>
        <v>5</v>
      </c>
    </row>
    <row r="4" spans="1:26" ht="12.75">
      <c r="A4" s="232" t="s">
        <v>1201</v>
      </c>
      <c r="B4" s="231">
        <f>IF(COUNTIF(Confirmation!B:B,A4)&gt;=1,"",ROW())</f>
        <v>4</v>
      </c>
      <c r="C4">
        <f>IF(ISNUMBER(B4),(MAX($C$1:C3)+1),0)</f>
        <v>2</v>
      </c>
      <c r="D4">
        <f t="shared" si="0"/>
        <v>3</v>
      </c>
      <c r="E4" s="231" t="str">
        <f>IF(ISNA(MATCH(D4,$C$2:$C$21,0)),"",INDEX($A$2:$A$21,MATCH(D4,$C$2:$C$21,0)))</f>
        <v>MR13</v>
      </c>
      <c r="G4">
        <f ca="1">IF(ISERROR(OFFSET('MRs for Data tab'!$D$46,IF((ROW()-4)&lt;G$3,ROW()-5+G$2,""),0)),"",OFFSET('MRs for Data tab'!$D$46,IF((ROW()-4)&lt;G$3,ROW()-5+G$2,""),0))</f>
        <v>16155000</v>
      </c>
      <c r="H4">
        <f ca="1">IF(ISERROR(OFFSET('MRs for Data tab'!$D$46,IF((ROW()-4)&lt;H$3,ROW()-5+H$2,""),0)),"",OFFSET('MRs for Data tab'!$D$46,IF((ROW()-4)&lt;H$3,ROW()-5+H$2,""),0))</f>
        <v>16158000</v>
      </c>
      <c r="I4">
        <f ca="1">IF(ISERROR(OFFSET('MRs for Data tab'!$D$46,IF((ROW()-4)&lt;I$3,ROW()-5+I$2,""),0)),"",OFFSET('MRs for Data tab'!$D$46,IF((ROW()-4)&lt;I$3,ROW()-5+I$2,""),0))</f>
        <v>16151000</v>
      </c>
      <c r="J4">
        <f ca="1">IF(ISERROR(OFFSET('MRs for Data tab'!$D$46,IF((ROW()-4)&lt;J$3,ROW()-5+J$2,""),0)),"",OFFSET('MRs for Data tab'!$D$46,IF((ROW()-4)&lt;J$3,ROW()-5+J$2,""),0))</f>
        <v>16552000</v>
      </c>
      <c r="K4">
        <f ca="1">IF(ISERROR(OFFSET('MRs for Data tab'!$D$46,IF((ROW()-4)&lt;K$3,ROW()-5+K$2,""),0)),"",OFFSET('MRs for Data tab'!$D$46,IF((ROW()-4)&lt;K$3,ROW()-5+K$2,""),0))</f>
        <v>18155500</v>
      </c>
      <c r="L4">
        <f ca="1">IF(ISERROR(OFFSET('MRs for Data tab'!$D$46,IF((ROW()-4)&lt;L$3,ROW()-5+L$2,""),0)),"",OFFSET('MRs for Data tab'!$D$46,IF((ROW()-4)&lt;L$3,ROW()-5+L$2,""),0))</f>
        <v>23112100</v>
      </c>
      <c r="M4">
        <f ca="1">IF(ISERROR(OFFSET('MRs for Data tab'!$D$46,IF((ROW()-4)&lt;M$3,ROW()-5+M$2,""),0)),"",OFFSET('MRs for Data tab'!$D$46,IF((ROW()-4)&lt;M$3,ROW()-5+M$2,""),0))</f>
        <v>41112000</v>
      </c>
      <c r="N4">
        <f ca="1">IF(ISERROR(OFFSET('MRs for Data tab'!$D$46,IF((ROW()-4)&lt;N$3,ROW()-5+N$2,""),0)),"",OFFSET('MRs for Data tab'!$D$46,IF((ROW()-4)&lt;N$3,ROW()-5+N$2,""),0))</f>
        <v>41115000</v>
      </c>
      <c r="O4">
        <f ca="1">IF(ISERROR(OFFSET('MRs for Data tab'!$D$46,IF((ROW()-4)&lt;O$3,ROW()-5+O$2,""),0)),"",OFFSET('MRs for Data tab'!$D$46,IF((ROW()-4)&lt;O$3,ROW()-5+O$2,""),0))</f>
        <v>61521000</v>
      </c>
      <c r="P4">
        <f ca="1">IF(ISERROR(OFFSET('MRs for Data tab'!$D$46,IF((ROW()-4)&lt;P$3,ROW()-5+P$2,""),0)),"",OFFSET('MRs for Data tab'!$D$46,IF((ROW()-4)&lt;P$3,ROW()-5+P$2,""),0))</f>
        <v>61511000</v>
      </c>
      <c r="Q4">
        <f ca="1">IF(ISERROR(OFFSET('MRs for Data tab'!$D$46,IF((ROW()-4)&lt;Q$3,ROW()-5+Q$2,""),0)),"",OFFSET('MRs for Data tab'!$D$46,IF((ROW()-4)&lt;Q$3,ROW()-5+Q$2,""),0))</f>
        <v>44714000</v>
      </c>
      <c r="R4">
        <f ca="1">IF(ISERROR(OFFSET('MRs for Data tab'!$D$46,IF((ROW()-4)&lt;R$3,ROW()-5+R$2,""),0)),"",OFFSET('MRs for Data tab'!$D$46,IF((ROW()-4)&lt;R$3,ROW()-5+R$2,""),0))</f>
        <v>14917000</v>
      </c>
      <c r="S4">
        <f ca="1">IF(ISERROR(OFFSET('MRs for Data tab'!$D$46,IF((ROW()-4)&lt;S$3,ROW()-5+S$2,""),0)),"",OFFSET('MRs for Data tab'!$D$46,IF((ROW()-4)&lt;S$3,ROW()-5+S$2,""),0))</f>
        <v>44110100</v>
      </c>
      <c r="T4">
        <f ca="1">IF(ISERROR(OFFSET('MRs for Data tab'!$D$46,IF((ROW()-4)&lt;T$3,ROW()-5+T$2,""),0)),"",OFFSET('MRs for Data tab'!$D$46,IF((ROW()-4)&lt;T$3,ROW()-5+T$2,""),0))</f>
        <v>44110300</v>
      </c>
      <c r="U4">
        <f ca="1">IF(ISERROR(OFFSET('MRs for Data tab'!$D$46,IF((ROW()-4)&lt;U$3,ROW()-5+U$2,""),0)),"",OFFSET('MRs for Data tab'!$D$46,IF((ROW()-4)&lt;U$3,ROW()-5+U$2,""),0))</f>
        <v>44111300</v>
      </c>
      <c r="V4">
        <f ca="1">IF(ISERROR(OFFSET('MRs for Data tab'!$D$46,IF((ROW()-4)&lt;V$3,ROW()-5+V$2,""),0)),"",OFFSET('MRs for Data tab'!$D$46,IF((ROW()-4)&lt;V$3,ROW()-5+V$2,""),0))</f>
        <v>44110800</v>
      </c>
      <c r="W4">
        <f ca="1">IF(ISERROR(OFFSET('MRs for Data tab'!$D$46,IF((ROW()-4)&lt;W$3,ROW()-5+W$2,""),0)),"",OFFSET('MRs for Data tab'!$D$46,IF((ROW()-4)&lt;W$3,ROW()-5+W$2,""),0))</f>
        <v>44112900</v>
      </c>
      <c r="X4">
        <f ca="1">IF(ISERROR(OFFSET('MRs for Data tab'!$D$46,IF((ROW()-4)&lt;X$3,ROW()-5+X$2,""),0)),"",OFFSET('MRs for Data tab'!$D$46,IF((ROW()-4)&lt;X$3,ROW()-5+X$2,""),0))</f>
        <v>44112200</v>
      </c>
      <c r="Y4">
        <f ca="1">IF(ISERROR(OFFSET('MRs for Data tab'!$D$46,IF((ROW()-4)&lt;Y$3,ROW()-5+Y$2,""),0)),"",OFFSET('MRs for Data tab'!$D$46,IF((ROW()-4)&lt;Y$3,ROW()-5+Y$2,""),0))</f>
        <v>44512000</v>
      </c>
      <c r="Z4">
        <f ca="1">IF(ISERROR(OFFSET('MRs for Data tab'!$D$46,IF((ROW()-4)&lt;Z$3,ROW()-5+Z$2,""),0)),"",OFFSET('MRs for Data tab'!$D$46,IF((ROW()-4)&lt;Z$3,ROW()-5+Z$2,""),0))</f>
        <v>18164000</v>
      </c>
    </row>
    <row r="5" spans="1:26" ht="12.75">
      <c r="A5" s="232" t="s">
        <v>1202</v>
      </c>
      <c r="B5" s="231">
        <f>IF(COUNTIF(Confirmation!B:B,A5)&gt;=1,"",ROW())</f>
        <v>5</v>
      </c>
      <c r="C5">
        <f>IF(ISNUMBER(B5),(MAX($C$1:C4)+1),0)</f>
        <v>3</v>
      </c>
      <c r="D5">
        <f t="shared" si="0"/>
        <v>4</v>
      </c>
      <c r="E5" s="231" t="str">
        <f>IF(ISNA(MATCH(D5,$C$2:$C$21,0)),"",INDEX($A$2:$A$21,MATCH(D5,$C$2:$C$21,0)))</f>
        <v>MR14</v>
      </c>
      <c r="G5">
        <f ca="1">IF(ISERROR(OFFSET('MRs for Data tab'!$D$46,IF((ROW()-4)&lt;G$3,ROW()-5+G$2,""),0)),"",OFFSET('MRs for Data tab'!$D$46,IF((ROW()-4)&lt;G$3,ROW()-5+G$2,""),0))</f>
        <v>16156000</v>
      </c>
      <c r="H5">
        <f ca="1">IF(ISERROR(OFFSET('MRs for Data tab'!$D$46,IF((ROW()-4)&lt;H$3,ROW()-5+H$2,""),0)),"",OFFSET('MRs for Data tab'!$D$46,IF((ROW()-4)&lt;H$3,ROW()-5+H$2,""),0))</f>
        <v>16512000</v>
      </c>
      <c r="I5">
        <f ca="1">IF(ISERROR(OFFSET('MRs for Data tab'!$D$46,IF((ROW()-4)&lt;I$3,ROW()-5+I$2,""),0)),"",OFFSET('MRs for Data tab'!$D$46,IF((ROW()-4)&lt;I$3,ROW()-5+I$2,""),0))</f>
        <v>18151000</v>
      </c>
      <c r="J5">
        <f ca="1">IF(ISERROR(OFFSET('MRs for Data tab'!$D$46,IF((ROW()-4)&lt;J$3,ROW()-5+J$2,""),0)),"",OFFSET('MRs for Data tab'!$D$46,IF((ROW()-4)&lt;J$3,ROW()-5+J$2,""),0))</f>
        <v>34411000</v>
      </c>
      <c r="K5">
        <f ca="1">IF(ISERROR(OFFSET('MRs for Data tab'!$D$46,IF((ROW()-4)&lt;K$3,ROW()-5+K$2,""),0)),"",OFFSET('MRs for Data tab'!$D$46,IF((ROW()-4)&lt;K$3,ROW()-5+K$2,""),0))</f>
        <v>18163000</v>
      </c>
      <c r="L5">
        <f ca="1">IF(ISERROR(OFFSET('MRs for Data tab'!$D$46,IF((ROW()-4)&lt;L$3,ROW()-5+L$2,""),0)),"",OFFSET('MRs for Data tab'!$D$46,IF((ROW()-4)&lt;L$3,ROW()-5+L$2,""),0))</f>
        <v>26112100</v>
      </c>
      <c r="M5">
        <f ca="1">IF(ISERROR(OFFSET('MRs for Data tab'!$D$46,IF((ROW()-4)&lt;M$3,ROW()-5+M$2,""),0)),"",OFFSET('MRs for Data tab'!$D$46,IF((ROW()-4)&lt;M$3,ROW()-5+M$2,""),0))</f>
        <v>59122000</v>
      </c>
      <c r="N5">
        <f ca="1">IF(ISERROR(OFFSET('MRs for Data tab'!$D$46,IF((ROW()-4)&lt;N$3,ROW()-5+N$2,""),0)),"",OFFSET('MRs for Data tab'!$D$46,IF((ROW()-4)&lt;N$3,ROW()-5+N$2,""),0))</f>
        <v>51112000</v>
      </c>
      <c r="O5">
        <f ca="1">IF(ISERROR(OFFSET('MRs for Data tab'!$D$46,IF((ROW()-4)&lt;O$3,ROW()-5+O$2,""),0)),"",OFFSET('MRs for Data tab'!$D$46,IF((ROW()-4)&lt;O$3,ROW()-5+O$2,""),0))</f>
        <v>53553000</v>
      </c>
      <c r="P5">
        <f ca="1">IF(ISERROR(OFFSET('MRs for Data tab'!$D$46,IF((ROW()-4)&lt;P$3,ROW()-5+P$2,""),0)),"",OFFSET('MRs for Data tab'!$D$46,IF((ROW()-4)&lt;P$3,ROW()-5+P$2,""),0))</f>
        <v>61512000</v>
      </c>
      <c r="Q5">
        <f ca="1">IF(ISERROR(OFFSET('MRs for Data tab'!$D$46,IF((ROW()-4)&lt;Q$3,ROW()-5+Q$2,""),0)),"",OFFSET('MRs for Data tab'!$D$46,IF((ROW()-4)&lt;Q$3,ROW()-5+Q$2,""),0))</f>
        <v>58111000</v>
      </c>
      <c r="R5">
        <f ca="1">IF(ISERROR(OFFSET('MRs for Data tab'!$D$46,IF((ROW()-4)&lt;R$3,ROW()-5+R$2,""),0)),"",OFFSET('MRs for Data tab'!$D$46,IF((ROW()-4)&lt;R$3,ROW()-5+R$2,""),0))</f>
        <v>18170000</v>
      </c>
      <c r="S5">
        <f ca="1">IF(ISERROR(OFFSET('MRs for Data tab'!$D$46,IF((ROW()-4)&lt;S$3,ROW()-5+S$2,""),0)),"",OFFSET('MRs for Data tab'!$D$46,IF((ROW()-4)&lt;S$3,ROW()-5+S$2,""),0))</f>
        <v>44110200</v>
      </c>
      <c r="T5">
        <f ca="1">IF(ISERROR(OFFSET('MRs for Data tab'!$D$46,IF((ROW()-4)&lt;T$3,ROW()-5+T$2,""),0)),"",OFFSET('MRs for Data tab'!$D$46,IF((ROW()-4)&lt;T$3,ROW()-5+T$2,""),0))</f>
        <v>44110500</v>
      </c>
      <c r="U5">
        <f ca="1">IF(ISERROR(OFFSET('MRs for Data tab'!$D$46,IF((ROW()-4)&lt;U$3,ROW()-5+U$2,""),0)),"",OFFSET('MRs for Data tab'!$D$46,IF((ROW()-4)&lt;U$3,ROW()-5+U$2,""),0))</f>
        <v>44111400</v>
      </c>
      <c r="V5">
        <f ca="1">IF(ISERROR(OFFSET('MRs for Data tab'!$D$46,IF((ROW()-4)&lt;V$3,ROW()-5+V$2,""),0)),"",OFFSET('MRs for Data tab'!$D$46,IF((ROW()-4)&lt;V$3,ROW()-5+V$2,""),0))</f>
        <v>44110900</v>
      </c>
      <c r="W5">
        <f ca="1">IF(ISERROR(OFFSET('MRs for Data tab'!$D$46,IF((ROW()-4)&lt;W$3,ROW()-5+W$2,""),0)),"",OFFSET('MRs for Data tab'!$D$46,IF((ROW()-4)&lt;W$3,ROW()-5+W$2,""),0))</f>
        <v>26173450</v>
      </c>
      <c r="X5">
        <f ca="1">IF(ISERROR(OFFSET('MRs for Data tab'!$D$46,IF((ROW()-4)&lt;X$3,ROW()-5+X$2,""),0)),"",OFFSET('MRs for Data tab'!$D$46,IF((ROW()-4)&lt;X$3,ROW()-5+X$2,""),0))</f>
        <v>54154200</v>
      </c>
      <c r="Y5">
        <f ca="1">IF(ISERROR(OFFSET('MRs for Data tab'!$D$46,IF((ROW()-4)&lt;Y$3,ROW()-5+Y$2,""),0)),"",OFFSET('MRs for Data tab'!$D$46,IF((ROW()-4)&lt;Y$3,ROW()-5+Y$2,""),0))</f>
        <v>44513000</v>
      </c>
      <c r="Z5">
        <f ca="1">IF(ISERROR(OFFSET('MRs for Data tab'!$D$46,IF((ROW()-4)&lt;Z$3,ROW()-5+Z$2,""),0)),"",OFFSET('MRs for Data tab'!$D$46,IF((ROW()-4)&lt;Z$3,ROW()-5+Z$2,""),0))</f>
        <v>44113200</v>
      </c>
    </row>
    <row r="6" spans="1:26" ht="12.75">
      <c r="A6" s="232" t="s">
        <v>1203</v>
      </c>
      <c r="B6" s="231">
        <f>IF(COUNTIF(Confirmation!B:B,A6)&gt;=1,"",ROW())</f>
        <v>6</v>
      </c>
      <c r="C6">
        <f>IF(ISNUMBER(B6),(MAX($C$1:C5)+1),0)</f>
        <v>4</v>
      </c>
      <c r="D6">
        <f t="shared" si="0"/>
        <v>5</v>
      </c>
      <c r="E6" s="231" t="str">
        <f>IF(ISNA(MATCH(D6,$C$2:$C$21,0)),"",INDEX($A$2:$A$21,MATCH(D6,$C$2:$C$21,0)))</f>
        <v>MR15</v>
      </c>
      <c r="G6">
        <f ca="1">IF(ISERROR(OFFSET('MRs for Data tab'!$D$46,IF((ROW()-4)&lt;G$3,ROW()-5+G$2,""),0)),"",OFFSET('MRs for Data tab'!$D$46,IF((ROW()-4)&lt;G$3,ROW()-5+G$2,""),0))</f>
        <v>16157000</v>
      </c>
      <c r="H6">
        <f ca="1">IF(ISERROR(OFFSET('MRs for Data tab'!$D$46,IF((ROW()-4)&lt;H$3,ROW()-5+H$2,""),0)),"",OFFSET('MRs for Data tab'!$D$46,IF((ROW()-4)&lt;H$3,ROW()-5+H$2,""),0))</f>
        <v>16522000</v>
      </c>
      <c r="I6">
        <f ca="1">IF(ISERROR(OFFSET('MRs for Data tab'!$D$46,IF((ROW()-4)&lt;I$3,ROW()-5+I$2,""),0)),"",OFFSET('MRs for Data tab'!$D$46,IF((ROW()-4)&lt;I$3,ROW()-5+I$2,""),0))</f>
        <v>18152000</v>
      </c>
      <c r="J6">
        <f ca="1">IF(ISERROR(OFFSET('MRs for Data tab'!$D$46,IF((ROW()-4)&lt;J$3,ROW()-5+J$2,""),0)),"",OFFSET('MRs for Data tab'!$D$46,IF((ROW()-4)&lt;J$3,ROW()-5+J$2,""),0))</f>
        <v>34412000</v>
      </c>
      <c r="K6">
        <f ca="1">IF(ISERROR(OFFSET('MRs for Data tab'!$D$46,IF((ROW()-4)&lt;K$3,ROW()-5+K$2,""),0)),"",OFFSET('MRs for Data tab'!$D$46,IF((ROW()-4)&lt;K$3,ROW()-5+K$2,""),0))</f>
        <v>26141000</v>
      </c>
      <c r="L6">
        <f ca="1">IF(ISERROR(OFFSET('MRs for Data tab'!$D$46,IF((ROW()-4)&lt;L$3,ROW()-5+L$2,""),0)),"",OFFSET('MRs for Data tab'!$D$46,IF((ROW()-4)&lt;L$3,ROW()-5+L$2,""),0))</f>
        <v>26112200</v>
      </c>
      <c r="M6">
        <f ca="1">IF(ISERROR(OFFSET('MRs for Data tab'!$D$46,IF((ROW()-4)&lt;M$3,ROW()-5+M$2,""),0)),"",OFFSET('MRs for Data tab'!$D$46,IF((ROW()-4)&lt;M$3,ROW()-5+M$2,""),0))</f>
        <v>59124000</v>
      </c>
      <c r="N6">
        <f ca="1">IF(ISERROR(OFFSET('MRs for Data tab'!$D$46,IF((ROW()-4)&lt;N$3,ROW()-5+N$2,""),0)),"",OFFSET('MRs for Data tab'!$D$46,IF((ROW()-4)&lt;N$3,ROW()-5+N$2,""),0))</f>
        <v>51132000</v>
      </c>
      <c r="O6">
        <f ca="1">IF(ISERROR(OFFSET('MRs for Data tab'!$D$46,IF((ROW()-4)&lt;O$3,ROW()-5+O$2,""),0)),"",OFFSET('MRs for Data tab'!$D$46,IF((ROW()-4)&lt;O$3,ROW()-5+O$2,""),0))</f>
        <v>62521000</v>
      </c>
      <c r="P6">
        <f ca="1">IF(ISERROR(OFFSET('MRs for Data tab'!$D$46,IF((ROW()-4)&lt;P$3,ROW()-5+P$2,""),0)),"",OFFSET('MRs for Data tab'!$D$46,IF((ROW()-4)&lt;P$3,ROW()-5+P$2,""),0))</f>
        <v>61513000</v>
      </c>
      <c r="Q6">
        <f ca="1">IF(ISERROR(OFFSET('MRs for Data tab'!$D$46,IF((ROW()-4)&lt;Q$3,ROW()-5+Q$2,""),0)),"",OFFSET('MRs for Data tab'!$D$46,IF((ROW()-4)&lt;Q$3,ROW()-5+Q$2,""),0))</f>
        <v>58112000</v>
      </c>
      <c r="R6">
        <f ca="1">IF(ISERROR(OFFSET('MRs for Data tab'!$D$46,IF((ROW()-4)&lt;R$3,ROW()-5+R$2,""),0)),"",OFFSET('MRs for Data tab'!$D$46,IF((ROW()-4)&lt;R$3,ROW()-5+R$2,""),0))</f>
        <v>31131000</v>
      </c>
      <c r="S6">
        <f ca="1">IF(ISERROR(OFFSET('MRs for Data tab'!$D$46,IF((ROW()-4)&lt;S$3,ROW()-5+S$2,""),0)),"",OFFSET('MRs for Data tab'!$D$46,IF((ROW()-4)&lt;S$3,ROW()-5+S$2,""),0))</f>
        <v>44110700</v>
      </c>
      <c r="T6">
        <f ca="1">IF(ISERROR(OFFSET('MRs for Data tab'!$D$46,IF((ROW()-4)&lt;T$3,ROW()-5+T$2,""),0)),"",OFFSET('MRs for Data tab'!$D$46,IF((ROW()-4)&lt;T$3,ROW()-5+T$2,""),0))</f>
        <v>44110400</v>
      </c>
      <c r="U6">
        <f ca="1">IF(ISERROR(OFFSET('MRs for Data tab'!$D$46,IF((ROW()-4)&lt;U$3,ROW()-5+U$2,""),0)),"",OFFSET('MRs for Data tab'!$D$46,IF((ROW()-4)&lt;U$3,ROW()-5+U$2,""),0))</f>
        <v>44111500</v>
      </c>
      <c r="V6">
        <f ca="1">IF(ISERROR(OFFSET('MRs for Data tab'!$D$46,IF((ROW()-4)&lt;V$3,ROW()-5+V$2,""),0)),"",OFFSET('MRs for Data tab'!$D$46,IF((ROW()-4)&lt;V$3,ROW()-5+V$2,""),0))</f>
        <v>44111100</v>
      </c>
      <c r="W6">
        <f ca="1">IF(ISERROR(OFFSET('MRs for Data tab'!$D$46,IF((ROW()-4)&lt;W$3,ROW()-5+W$2,""),0)),"",OFFSET('MRs for Data tab'!$D$46,IF((ROW()-4)&lt;W$3,ROW()-5+W$2,""),0))</f>
        <v>54154800</v>
      </c>
      <c r="X6">
        <f ca="1">IF(ISERROR(OFFSET('MRs for Data tab'!$D$46,IF((ROW()-4)&lt;X$3,ROW()-5+X$2,""),0)),"",OFFSET('MRs for Data tab'!$D$46,IF((ROW()-4)&lt;X$3,ROW()-5+X$2,""),0))</f>
      </c>
      <c r="Y6">
        <f ca="1">IF(ISERROR(OFFSET('MRs for Data tab'!$D$46,IF((ROW()-4)&lt;Y$3,ROW()-5+Y$2,""),0)),"",OFFSET('MRs for Data tab'!$D$46,IF((ROW()-4)&lt;Y$3,ROW()-5+Y$2,""),0))</f>
        <v>44523000</v>
      </c>
      <c r="Z6">
        <f ca="1">IF(ISERROR(OFFSET('MRs for Data tab'!$D$46,IF((ROW()-4)&lt;Z$3,ROW()-5+Z$2,""),0)),"",OFFSET('MRs for Data tab'!$D$46,IF((ROW()-4)&lt;Z$3,ROW()-5+Z$2,""),0))</f>
        <v>44123200</v>
      </c>
    </row>
    <row r="7" spans="1:26" ht="12.75">
      <c r="A7" s="232" t="s">
        <v>1204</v>
      </c>
      <c r="B7" s="231">
        <f>IF(COUNTIF(Confirmation!B:B,A7)&gt;=1,"",ROW())</f>
        <v>7</v>
      </c>
      <c r="C7">
        <f>IF(ISNUMBER(B7),(MAX($C$1:C6)+1),0)</f>
        <v>5</v>
      </c>
      <c r="D7">
        <f t="shared" si="0"/>
        <v>6</v>
      </c>
      <c r="E7" s="231" t="str">
        <f>IF(ISNA(MATCH(D7,$C$2:$C$21,0)),"",INDEX($A$2:$A$21,MATCH(D7,$C$2:$C$21,0)))</f>
        <v>MR17</v>
      </c>
      <c r="G7">
        <f ca="1">IF(ISERROR(OFFSET('MRs for Data tab'!$D$46,IF((ROW()-4)&lt;G$3,ROW()-5+G$2,""),0)),"",OFFSET('MRs for Data tab'!$D$46,IF((ROW()-4)&lt;G$3,ROW()-5+G$2,""),0))</f>
        <v>16159000</v>
      </c>
      <c r="H7">
        <f ca="1">IF(ISERROR(OFFSET('MRs for Data tab'!$D$46,IF((ROW()-4)&lt;H$3,ROW()-5+H$2,""),0)),"",OFFSET('MRs for Data tab'!$D$46,IF((ROW()-4)&lt;H$3,ROW()-5+H$2,""),0))</f>
        <v>16532100</v>
      </c>
      <c r="I7">
        <f ca="1">IF(ISERROR(OFFSET('MRs for Data tab'!$D$46,IF((ROW()-4)&lt;I$3,ROW()-5+I$2,""),0)),"",OFFSET('MRs for Data tab'!$D$46,IF((ROW()-4)&lt;I$3,ROW()-5+I$2,""),0))</f>
        <v>18162000</v>
      </c>
      <c r="J7">
        <f ca="1">IF(ISERROR(OFFSET('MRs for Data tab'!$D$46,IF((ROW()-4)&lt;J$3,ROW()-5+J$2,""),0)),"",OFFSET('MRs for Data tab'!$D$46,IF((ROW()-4)&lt;J$3,ROW()-5+J$2,""),0))</f>
        <v>34413000</v>
      </c>
      <c r="K7">
        <f ca="1">IF(ISERROR(OFFSET('MRs for Data tab'!$D$46,IF((ROW()-4)&lt;K$3,ROW()-5+K$2,""),0)),"",OFFSET('MRs for Data tab'!$D$46,IF((ROW()-4)&lt;K$3,ROW()-5+K$2,""),0))</f>
      </c>
      <c r="L7">
        <f ca="1">IF(ISERROR(OFFSET('MRs for Data tab'!$D$46,IF((ROW()-4)&lt;L$3,ROW()-5+L$2,""),0)),"",OFFSET('MRs for Data tab'!$D$46,IF((ROW()-4)&lt;L$3,ROW()-5+L$2,""),0))</f>
        <v>26112000</v>
      </c>
      <c r="M7">
        <f ca="1">IF(ISERROR(OFFSET('MRs for Data tab'!$D$46,IF((ROW()-4)&lt;M$3,ROW()-5+M$2,""),0)),"",OFFSET('MRs for Data tab'!$D$46,IF((ROW()-4)&lt;M$3,ROW()-5+M$2,""),0))</f>
        <v>63311400</v>
      </c>
      <c r="N7">
        <f ca="1">IF(ISERROR(OFFSET('MRs for Data tab'!$D$46,IF((ROW()-4)&lt;N$3,ROW()-5+N$2,""),0)),"",OFFSET('MRs for Data tab'!$D$46,IF((ROW()-4)&lt;N$3,ROW()-5+N$2,""),0))</f>
        <v>51142000</v>
      </c>
      <c r="O7">
        <f ca="1">IF(ISERROR(OFFSET('MRs for Data tab'!$D$46,IF((ROW()-4)&lt;O$3,ROW()-5+O$2,""),0)),"",OFFSET('MRs for Data tab'!$D$46,IF((ROW()-4)&lt;O$3,ROW()-5+O$2,""),0))</f>
        <v>62522000</v>
      </c>
      <c r="P7">
        <f ca="1">IF(ISERROR(OFFSET('MRs for Data tab'!$D$46,IF((ROW()-4)&lt;P$3,ROW()-5+P$2,""),0)),"",OFFSET('MRs for Data tab'!$D$46,IF((ROW()-4)&lt;P$3,ROW()-5+P$2,""),0))</f>
        <v>61514000</v>
      </c>
      <c r="Q7">
        <f ca="1">IF(ISERROR(OFFSET('MRs for Data tab'!$D$46,IF((ROW()-4)&lt;Q$3,ROW()-5+Q$2,""),0)),"",OFFSET('MRs for Data tab'!$D$46,IF((ROW()-4)&lt;Q$3,ROW()-5+Q$2,""),0))</f>
        <v>58113000</v>
      </c>
      <c r="R7">
        <f ca="1">IF(ISERROR(OFFSET('MRs for Data tab'!$D$46,IF((ROW()-4)&lt;R$3,ROW()-5+R$2,""),0)),"",OFFSET('MRs for Data tab'!$D$46,IF((ROW()-4)&lt;R$3,ROW()-5+R$2,""),0))</f>
        <v>14912000</v>
      </c>
      <c r="S7">
        <f ca="1">IF(ISERROR(OFFSET('MRs for Data tab'!$D$46,IF((ROW()-4)&lt;S$3,ROW()-5+S$2,""),0)),"",OFFSET('MRs for Data tab'!$D$46,IF((ROW()-4)&lt;S$3,ROW()-5+S$2,""),0))</f>
        <v>44112100</v>
      </c>
      <c r="T7">
        <f ca="1">IF(ISERROR(OFFSET('MRs for Data tab'!$D$46,IF((ROW()-4)&lt;T$3,ROW()-5+T$2,""),0)),"",OFFSET('MRs for Data tab'!$D$46,IF((ROW()-4)&lt;T$3,ROW()-5+T$2,""),0))</f>
        <v>44111700</v>
      </c>
      <c r="U7">
        <f ca="1">IF(ISERROR(OFFSET('MRs for Data tab'!$D$46,IF((ROW()-4)&lt;U$3,ROW()-5+U$2,""),0)),"",OFFSET('MRs for Data tab'!$D$46,IF((ROW()-4)&lt;U$3,ROW()-5+U$2,""),0))</f>
        <v>44112300</v>
      </c>
      <c r="V7">
        <f ca="1">IF(ISERROR(OFFSET('MRs for Data tab'!$D$46,IF((ROW()-4)&lt;V$3,ROW()-5+V$2,""),0)),"",OFFSET('MRs for Data tab'!$D$46,IF((ROW()-4)&lt;V$3,ROW()-5+V$2,""),0))</f>
        <v>44111200</v>
      </c>
      <c r="W7">
        <f ca="1">IF(ISERROR(OFFSET('MRs for Data tab'!$D$46,IF((ROW()-4)&lt;W$3,ROW()-5+W$2,""),0)),"",OFFSET('MRs for Data tab'!$D$46,IF((ROW()-4)&lt;W$3,ROW()-5+W$2,""),0))</f>
      </c>
      <c r="X7">
        <f ca="1">IF(ISERROR(OFFSET('MRs for Data tab'!$D$46,IF((ROW()-4)&lt;X$3,ROW()-5+X$2,""),0)),"",OFFSET('MRs for Data tab'!$D$46,IF((ROW()-4)&lt;X$3,ROW()-5+X$2,""),0))</f>
      </c>
      <c r="Y7">
        <f ca="1">IF(ISERROR(OFFSET('MRs for Data tab'!$D$46,IF((ROW()-4)&lt;Y$3,ROW()-5+Y$2,""),0)),"",OFFSET('MRs for Data tab'!$D$46,IF((ROW()-4)&lt;Y$3,ROW()-5+Y$2,""),0))</f>
        <v>21214000</v>
      </c>
      <c r="Z7">
        <f ca="1">IF(ISERROR(OFFSET('MRs for Data tab'!$D$46,IF((ROW()-4)&lt;Z$3,ROW()-5+Z$2,""),0)),"",OFFSET('MRs for Data tab'!$D$46,IF((ROW()-4)&lt;Z$3,ROW()-5+Z$2,""),0))</f>
        <v>54118000</v>
      </c>
    </row>
    <row r="8" spans="1:26" ht="12.75">
      <c r="A8" s="232" t="s">
        <v>1213</v>
      </c>
      <c r="B8" s="231">
        <f>IF(COUNTIF(Confirmation!B:B,A8)&gt;=1,"",ROW())</f>
        <v>8</v>
      </c>
      <c r="C8">
        <f>IF(ISNUMBER(B8),(MAX($C$1:C7)+1),0)</f>
        <v>6</v>
      </c>
      <c r="D8">
        <f t="shared" si="0"/>
        <v>7</v>
      </c>
      <c r="E8" s="231" t="str">
        <f>IF(ISNA(MATCH(D8,$C$2:$C$21,0)),"",INDEX($A$2:$A$21,MATCH(D8,$C$2:$C$21,0)))</f>
        <v>MR18</v>
      </c>
      <c r="G8">
        <f ca="1">IF(ISERROR(OFFSET('MRs for Data tab'!$D$46,IF((ROW()-4)&lt;G$3,ROW()-5+G$2,""),0)),"",OFFSET('MRs for Data tab'!$D$46,IF((ROW()-4)&lt;G$3,ROW()-5+G$2,""),0))</f>
        <v>16161000</v>
      </c>
      <c r="H8">
        <f ca="1">IF(ISERROR(OFFSET('MRs for Data tab'!$D$46,IF((ROW()-4)&lt;H$3,ROW()-5+H$2,""),0)),"",OFFSET('MRs for Data tab'!$D$46,IF((ROW()-4)&lt;H$3,ROW()-5+H$2,""),0))</f>
        <v>16592100</v>
      </c>
      <c r="I8">
        <f ca="1">IF(ISERROR(OFFSET('MRs for Data tab'!$D$46,IF((ROW()-4)&lt;I$3,ROW()-5+I$2,""),0)),"",OFFSET('MRs for Data tab'!$D$46,IF((ROW()-4)&lt;I$3,ROW()-5+I$2,""),0))</f>
        <v>18162100</v>
      </c>
      <c r="J8">
        <f ca="1">IF(ISERROR(OFFSET('MRs for Data tab'!$D$46,IF((ROW()-4)&lt;J$3,ROW()-5+J$2,""),0)),"",OFFSET('MRs for Data tab'!$D$46,IF((ROW()-4)&lt;J$3,ROW()-5+J$2,""),0))</f>
        <v>34414000</v>
      </c>
      <c r="K8">
        <f ca="1">IF(ISERROR(OFFSET('MRs for Data tab'!$D$46,IF((ROW()-4)&lt;K$3,ROW()-5+K$2,""),0)),"",OFFSET('MRs for Data tab'!$D$46,IF((ROW()-4)&lt;K$3,ROW()-5+K$2,""),0))</f>
      </c>
      <c r="L8">
        <f ca="1">IF(ISERROR(OFFSET('MRs for Data tab'!$D$46,IF((ROW()-4)&lt;L$3,ROW()-5+L$2,""),0)),"",OFFSET('MRs for Data tab'!$D$46,IF((ROW()-4)&lt;L$3,ROW()-5+L$2,""),0))</f>
        <v>26173700</v>
      </c>
      <c r="M8">
        <f ca="1">IF(ISERROR(OFFSET('MRs for Data tab'!$D$46,IF((ROW()-4)&lt;M$3,ROW()-5+M$2,""),0)),"",OFFSET('MRs for Data tab'!$D$46,IF((ROW()-4)&lt;M$3,ROW()-5+M$2,""),0))</f>
      </c>
      <c r="N8">
        <f ca="1">IF(ISERROR(OFFSET('MRs for Data tab'!$D$46,IF((ROW()-4)&lt;N$3,ROW()-5+N$2,""),0)),"",OFFSET('MRs for Data tab'!$D$46,IF((ROW()-4)&lt;N$3,ROW()-5+N$2,""),0))</f>
        <v>51152000</v>
      </c>
      <c r="O8">
        <f ca="1">IF(ISERROR(OFFSET('MRs for Data tab'!$D$46,IF((ROW()-4)&lt;O$3,ROW()-5+O$2,""),0)),"",OFFSET('MRs for Data tab'!$D$46,IF((ROW()-4)&lt;O$3,ROW()-5+O$2,""),0))</f>
      </c>
      <c r="P8">
        <f ca="1">IF(ISERROR(OFFSET('MRs for Data tab'!$D$46,IF((ROW()-4)&lt;P$3,ROW()-5+P$2,""),0)),"",OFFSET('MRs for Data tab'!$D$46,IF((ROW()-4)&lt;P$3,ROW()-5+P$2,""),0))</f>
        <v>61517000</v>
      </c>
      <c r="Q8">
        <f ca="1">IF(ISERROR(OFFSET('MRs for Data tab'!$D$46,IF((ROW()-4)&lt;Q$3,ROW()-5+Q$2,""),0)),"",OFFSET('MRs for Data tab'!$D$46,IF((ROW()-4)&lt;Q$3,ROW()-5+Q$2,""),0))</f>
        <v>58114000</v>
      </c>
      <c r="R8">
        <f ca="1">IF(ISERROR(OFFSET('MRs for Data tab'!$D$46,IF((ROW()-4)&lt;R$3,ROW()-5+R$2,""),0)),"",OFFSET('MRs for Data tab'!$D$46,IF((ROW()-4)&lt;R$3,ROW()-5+R$2,""),0))</f>
      </c>
      <c r="S8">
        <f ca="1">IF(ISERROR(OFFSET('MRs for Data tab'!$D$46,IF((ROW()-4)&lt;S$3,ROW()-5+S$2,""),0)),"",OFFSET('MRs for Data tab'!$D$46,IF((ROW()-4)&lt;S$3,ROW()-5+S$2,""),0))</f>
        <v>44112500</v>
      </c>
      <c r="T8">
        <f ca="1">IF(ISERROR(OFFSET('MRs for Data tab'!$D$46,IF((ROW()-4)&lt;T$3,ROW()-5+T$2,""),0)),"",OFFSET('MRs for Data tab'!$D$46,IF((ROW()-4)&lt;T$3,ROW()-5+T$2,""),0))</f>
        <v>26173100</v>
      </c>
      <c r="U8">
        <f ca="1">IF(ISERROR(OFFSET('MRs for Data tab'!$D$46,IF((ROW()-4)&lt;U$3,ROW()-5+U$2,""),0)),"",OFFSET('MRs for Data tab'!$D$46,IF((ROW()-4)&lt;U$3,ROW()-5+U$2,""),0))</f>
        <v>44112400</v>
      </c>
      <c r="V8">
        <f ca="1">IF(ISERROR(OFFSET('MRs for Data tab'!$D$46,IF((ROW()-4)&lt;V$3,ROW()-5+V$2,""),0)),"",OFFSET('MRs for Data tab'!$D$46,IF((ROW()-4)&lt;V$3,ROW()-5+V$2,""),0))</f>
        <v>44111600</v>
      </c>
      <c r="W8">
        <f ca="1">IF(ISERROR(OFFSET('MRs for Data tab'!$D$46,IF((ROW()-4)&lt;W$3,ROW()-5+W$2,""),0)),"",OFFSET('MRs for Data tab'!$D$46,IF((ROW()-4)&lt;W$3,ROW()-5+W$2,""),0))</f>
      </c>
      <c r="X8">
        <f ca="1">IF(ISERROR(OFFSET('MRs for Data tab'!$D$46,IF((ROW()-4)&lt;X$3,ROW()-5+X$2,""),0)),"",OFFSET('MRs for Data tab'!$D$46,IF((ROW()-4)&lt;X$3,ROW()-5+X$2,""),0))</f>
      </c>
      <c r="Y8">
        <f ca="1">IF(ISERROR(OFFSET('MRs for Data tab'!$D$46,IF((ROW()-4)&lt;Y$3,ROW()-5+Y$2,""),0)),"",OFFSET('MRs for Data tab'!$D$46,IF((ROW()-4)&lt;Y$3,ROW()-5+Y$2,""),0))</f>
        <v>21221000</v>
      </c>
      <c r="Z8">
        <f ca="1">IF(ISERROR(OFFSET('MRs for Data tab'!$D$46,IF((ROW()-4)&lt;Z$3,ROW()-5+Z$2,""),0)),"",OFFSET('MRs for Data tab'!$D$46,IF((ROW()-4)&lt;Z$3,ROW()-5+Z$2,""),0))</f>
        <v>54158000</v>
      </c>
    </row>
    <row r="9" spans="1:26" ht="12.75">
      <c r="A9" s="232" t="s">
        <v>1214</v>
      </c>
      <c r="B9" s="231">
        <f>IF(COUNTIF(Confirmation!B:B,A9)&gt;=1,"",ROW())</f>
        <v>9</v>
      </c>
      <c r="C9">
        <f>IF(ISNUMBER(B9),(MAX($C$1:C8)+1),0)</f>
        <v>7</v>
      </c>
      <c r="D9">
        <f t="shared" si="0"/>
        <v>8</v>
      </c>
      <c r="E9" s="231" t="str">
        <f>IF(ISNA(MATCH(D9,$C$2:$C$21,0)),"",INDEX($A$2:$A$21,MATCH(D9,$C$2:$C$21,0)))</f>
        <v>MR19</v>
      </c>
      <c r="G9">
        <f ca="1">IF(ISERROR(OFFSET('MRs for Data tab'!$D$46,IF((ROW()-4)&lt;G$3,ROW()-5+G$2,""),0)),"",OFFSET('MRs for Data tab'!$D$46,IF((ROW()-4)&lt;G$3,ROW()-5+G$2,""),0))</f>
        <v>16169000</v>
      </c>
      <c r="H9">
        <f ca="1">IF(ISERROR(OFFSET('MRs for Data tab'!$D$46,IF((ROW()-4)&lt;H$3,ROW()-5+H$2,""),0)),"",OFFSET('MRs for Data tab'!$D$46,IF((ROW()-4)&lt;H$3,ROW()-5+H$2,""),0))</f>
        <v>16912000</v>
      </c>
      <c r="I9">
        <f ca="1">IF(ISERROR(OFFSET('MRs for Data tab'!$D$46,IF((ROW()-4)&lt;I$3,ROW()-5+I$2,""),0)),"",OFFSET('MRs for Data tab'!$D$46,IF((ROW()-4)&lt;I$3,ROW()-5+I$2,""),0))</f>
        <v>18162200</v>
      </c>
      <c r="J9">
        <f ca="1">IF(ISERROR(OFFSET('MRs for Data tab'!$D$46,IF((ROW()-4)&lt;J$3,ROW()-5+J$2,""),0)),"",OFFSET('MRs for Data tab'!$D$46,IF((ROW()-4)&lt;J$3,ROW()-5+J$2,""),0))</f>
      </c>
      <c r="K9">
        <f ca="1">IF(ISERROR(OFFSET('MRs for Data tab'!$D$46,IF((ROW()-4)&lt;K$3,ROW()-5+K$2,""),0)),"",OFFSET('MRs for Data tab'!$D$46,IF((ROW()-4)&lt;K$3,ROW()-5+K$2,""),0))</f>
      </c>
      <c r="L9">
        <f ca="1">IF(ISERROR(OFFSET('MRs for Data tab'!$D$46,IF((ROW()-4)&lt;L$3,ROW()-5+L$2,""),0)),"",OFFSET('MRs for Data tab'!$D$46,IF((ROW()-4)&lt;L$3,ROW()-5+L$2,""),0))</f>
        <v>31119000</v>
      </c>
      <c r="M9">
        <f ca="1">IF(ISERROR(OFFSET('MRs for Data tab'!$D$46,IF((ROW()-4)&lt;M$3,ROW()-5+M$2,""),0)),"",OFFSET('MRs for Data tab'!$D$46,IF((ROW()-4)&lt;M$3,ROW()-5+M$2,""),0))</f>
      </c>
      <c r="N9">
        <f ca="1">IF(ISERROR(OFFSET('MRs for Data tab'!$D$46,IF((ROW()-4)&lt;N$3,ROW()-5+N$2,""),0)),"",OFFSET('MRs for Data tab'!$D$46,IF((ROW()-4)&lt;N$3,ROW()-5+N$2,""),0))</f>
      </c>
      <c r="O9">
        <f ca="1">IF(ISERROR(OFFSET('MRs for Data tab'!$D$46,IF((ROW()-4)&lt;O$3,ROW()-5+O$2,""),0)),"",OFFSET('MRs for Data tab'!$D$46,IF((ROW()-4)&lt;O$3,ROW()-5+O$2,""),0))</f>
      </c>
      <c r="P9">
        <f ca="1">IF(ISERROR(OFFSET('MRs for Data tab'!$D$46,IF((ROW()-4)&lt;P$3,ROW()-5+P$2,""),0)),"",OFFSET('MRs for Data tab'!$D$46,IF((ROW()-4)&lt;P$3,ROW()-5+P$2,""),0))</f>
        <v>61523000</v>
      </c>
      <c r="Q9">
        <f ca="1">IF(ISERROR(OFFSET('MRs for Data tab'!$D$46,IF((ROW()-4)&lt;Q$3,ROW()-5+Q$2,""),0)),"",OFFSET('MRs for Data tab'!$D$46,IF((ROW()-4)&lt;Q$3,ROW()-5+Q$2,""),0))</f>
      </c>
      <c r="R9">
        <f ca="1">IF(ISERROR(OFFSET('MRs for Data tab'!$D$46,IF((ROW()-4)&lt;R$3,ROW()-5+R$2,""),0)),"",OFFSET('MRs for Data tab'!$D$46,IF((ROW()-4)&lt;R$3,ROW()-5+R$2,""),0))</f>
      </c>
      <c r="S9">
        <f ca="1">IF(ISERROR(OFFSET('MRs for Data tab'!$D$46,IF((ROW()-4)&lt;S$3,ROW()-5+S$2,""),0)),"",OFFSET('MRs for Data tab'!$D$46,IF((ROW()-4)&lt;S$3,ROW()-5+S$2,""),0))</f>
        <v>44112600</v>
      </c>
      <c r="T9">
        <f ca="1">IF(ISERROR(OFFSET('MRs for Data tab'!$D$46,IF((ROW()-4)&lt;T$3,ROW()-5+T$2,""),0)),"",OFFSET('MRs for Data tab'!$D$46,IF((ROW()-4)&lt;T$3,ROW()-5+T$2,""),0))</f>
        <v>26173200</v>
      </c>
      <c r="U9">
        <f ca="1">IF(ISERROR(OFFSET('MRs for Data tab'!$D$46,IF((ROW()-4)&lt;U$3,ROW()-5+U$2,""),0)),"",OFFSET('MRs for Data tab'!$D$46,IF((ROW()-4)&lt;U$3,ROW()-5+U$2,""),0))</f>
        <v>26173400</v>
      </c>
      <c r="V9">
        <f ca="1">IF(ISERROR(OFFSET('MRs for Data tab'!$D$46,IF((ROW()-4)&lt;V$3,ROW()-5+V$2,""),0)),"",OFFSET('MRs for Data tab'!$D$46,IF((ROW()-4)&lt;V$3,ROW()-5+V$2,""),0))</f>
        <v>54152800</v>
      </c>
      <c r="W9">
        <f ca="1">IF(ISERROR(OFFSET('MRs for Data tab'!$D$46,IF((ROW()-4)&lt;W$3,ROW()-5+W$2,""),0)),"",OFFSET('MRs for Data tab'!$D$46,IF((ROW()-4)&lt;W$3,ROW()-5+W$2,""),0))</f>
      </c>
      <c r="X9">
        <f ca="1">IF(ISERROR(OFFSET('MRs for Data tab'!$D$46,IF((ROW()-4)&lt;X$3,ROW()-5+X$2,""),0)),"",OFFSET('MRs for Data tab'!$D$46,IF((ROW()-4)&lt;X$3,ROW()-5+X$2,""),0))</f>
      </c>
      <c r="Y9">
        <f ca="1">IF(ISERROR(OFFSET('MRs for Data tab'!$D$46,IF((ROW()-4)&lt;Y$3,ROW()-5+Y$2,""),0)),"",OFFSET('MRs for Data tab'!$D$46,IF((ROW()-4)&lt;Y$3,ROW()-5+Y$2,""),0))</f>
        <v>21224000</v>
      </c>
      <c r="Z9">
        <f ca="1">IF(ISERROR(OFFSET('MRs for Data tab'!$D$46,IF((ROW()-4)&lt;Z$3,ROW()-5+Z$2,""),0)),"",OFFSET('MRs for Data tab'!$D$46,IF((ROW()-4)&lt;Z$3,ROW()-5+Z$2,""),0))</f>
      </c>
    </row>
    <row r="10" spans="1:26" ht="12.75">
      <c r="A10" s="232" t="s">
        <v>1212</v>
      </c>
      <c r="B10" s="231">
        <f>IF(COUNTIF(Confirmation!B:B,A10)&gt;=1,"",ROW())</f>
        <v>10</v>
      </c>
      <c r="C10">
        <f>IF(ISNUMBER(B10),(MAX($C$1:C9)+1),0)</f>
        <v>8</v>
      </c>
      <c r="D10">
        <f t="shared" si="0"/>
        <v>9</v>
      </c>
      <c r="E10" s="231" t="str">
        <f>IF(ISNA(MATCH(D10,$C$2:$C$21,0)),"",INDEX($A$2:$A$21,MATCH(D10,$C$2:$C$21,0)))</f>
        <v>MR20</v>
      </c>
      <c r="G10">
        <f ca="1">IF(ISERROR(OFFSET('MRs for Data tab'!$D$46,IF((ROW()-4)&lt;G$3,ROW()-5+G$2,""),0)),"",OFFSET('MRs for Data tab'!$D$46,IF((ROW()-4)&lt;G$3,ROW()-5+G$2,""),0))</f>
        <v>18155000</v>
      </c>
      <c r="H10">
        <f ca="1">IF(ISERROR(OFFSET('MRs for Data tab'!$D$46,IF((ROW()-4)&lt;H$3,ROW()-5+H$2,""),0)),"",OFFSET('MRs for Data tab'!$D$46,IF((ROW()-4)&lt;H$3,ROW()-5+H$2,""),0))</f>
        <v>18158000</v>
      </c>
      <c r="I10">
        <f ca="1">IF(ISERROR(OFFSET('MRs for Data tab'!$D$46,IF((ROW()-4)&lt;I$3,ROW()-5+I$2,""),0)),"",OFFSET('MRs for Data tab'!$D$46,IF((ROW()-4)&lt;I$3,ROW()-5+I$2,""),0))</f>
        <v>23131000</v>
      </c>
      <c r="J10">
        <f ca="1">IF(ISERROR(OFFSET('MRs for Data tab'!$D$46,IF((ROW()-4)&lt;J$3,ROW()-5+J$2,""),0)),"",OFFSET('MRs for Data tab'!$D$46,IF((ROW()-4)&lt;J$3,ROW()-5+J$2,""),0))</f>
      </c>
      <c r="K10">
        <f ca="1">IF(ISERROR(OFFSET('MRs for Data tab'!$D$46,IF((ROW()-4)&lt;K$3,ROW()-5+K$2,""),0)),"",OFFSET('MRs for Data tab'!$D$46,IF((ROW()-4)&lt;K$3,ROW()-5+K$2,""),0))</f>
      </c>
      <c r="L10">
        <f ca="1">IF(ISERROR(OFFSET('MRs for Data tab'!$D$46,IF((ROW()-4)&lt;L$3,ROW()-5+L$2,""),0)),"",OFFSET('MRs for Data tab'!$D$46,IF((ROW()-4)&lt;L$3,ROW()-5+L$2,""),0))</f>
        <v>34712000</v>
      </c>
      <c r="M10">
        <f ca="1">IF(ISERROR(OFFSET('MRs for Data tab'!$D$46,IF((ROW()-4)&lt;M$3,ROW()-5+M$2,""),0)),"",OFFSET('MRs for Data tab'!$D$46,IF((ROW()-4)&lt;M$3,ROW()-5+M$2,""),0))</f>
      </c>
      <c r="N10">
        <f ca="1">IF(ISERROR(OFFSET('MRs for Data tab'!$D$46,IF((ROW()-4)&lt;N$3,ROW()-5+N$2,""),0)),"",OFFSET('MRs for Data tab'!$D$46,IF((ROW()-4)&lt;N$3,ROW()-5+N$2,""),0))</f>
      </c>
      <c r="O10">
        <f ca="1">IF(ISERROR(OFFSET('MRs for Data tab'!$D$46,IF((ROW()-4)&lt;O$3,ROW()-5+O$2,""),0)),"",OFFSET('MRs for Data tab'!$D$46,IF((ROW()-4)&lt;O$3,ROW()-5+O$2,""),0))</f>
      </c>
      <c r="P10">
        <f ca="1">IF(ISERROR(OFFSET('MRs for Data tab'!$D$46,IF((ROW()-4)&lt;P$3,ROW()-5+P$2,""),0)),"",OFFSET('MRs for Data tab'!$D$46,IF((ROW()-4)&lt;P$3,ROW()-5+P$2,""),0))</f>
        <v>61524000</v>
      </c>
      <c r="Q10">
        <f ca="1">IF(ISERROR(OFFSET('MRs for Data tab'!$D$46,IF((ROW()-4)&lt;Q$3,ROW()-5+Q$2,""),0)),"",OFFSET('MRs for Data tab'!$D$46,IF((ROW()-4)&lt;Q$3,ROW()-5+Q$2,""),0))</f>
      </c>
      <c r="R10">
        <f ca="1">IF(ISERROR(OFFSET('MRs for Data tab'!$D$46,IF((ROW()-4)&lt;R$3,ROW()-5+R$2,""),0)),"",OFFSET('MRs for Data tab'!$D$46,IF((ROW()-4)&lt;R$3,ROW()-5+R$2,""),0))</f>
      </c>
      <c r="S10">
        <f ca="1">IF(ISERROR(OFFSET('MRs for Data tab'!$D$46,IF((ROW()-4)&lt;S$3,ROW()-5+S$2,""),0)),"",OFFSET('MRs for Data tab'!$D$46,IF((ROW()-4)&lt;S$3,ROW()-5+S$2,""),0))</f>
        <v>44112700</v>
      </c>
      <c r="T10">
        <f ca="1">IF(ISERROR(OFFSET('MRs for Data tab'!$D$46,IF((ROW()-4)&lt;T$3,ROW()-5+T$2,""),0)),"",OFFSET('MRs for Data tab'!$D$46,IF((ROW()-4)&lt;T$3,ROW()-5+T$2,""),0))</f>
        <v>26173460</v>
      </c>
      <c r="U10">
        <f ca="1">IF(ISERROR(OFFSET('MRs for Data tab'!$D$46,IF((ROW()-4)&lt;U$3,ROW()-5+U$2,""),0)),"",OFFSET('MRs for Data tab'!$D$46,IF((ROW()-4)&lt;U$3,ROW()-5+U$2,""),0))</f>
        <v>26173600</v>
      </c>
      <c r="V10">
        <f ca="1">IF(ISERROR(OFFSET('MRs for Data tab'!$D$46,IF((ROW()-4)&lt;V$3,ROW()-5+V$2,""),0)),"",OFFSET('MRs for Data tab'!$D$46,IF((ROW()-4)&lt;V$3,ROW()-5+V$2,""),0))</f>
        <v>54152900</v>
      </c>
      <c r="W10">
        <f ca="1">IF(ISERROR(OFFSET('MRs for Data tab'!$D$46,IF((ROW()-4)&lt;W$3,ROW()-5+W$2,""),0)),"",OFFSET('MRs for Data tab'!$D$46,IF((ROW()-4)&lt;W$3,ROW()-5+W$2,""),0))</f>
      </c>
      <c r="X10">
        <f ca="1">IF(ISERROR(OFFSET('MRs for Data tab'!$D$46,IF((ROW()-4)&lt;X$3,ROW()-5+X$2,""),0)),"",OFFSET('MRs for Data tab'!$D$46,IF((ROW()-4)&lt;X$3,ROW()-5+X$2,""),0))</f>
      </c>
      <c r="Y10">
        <f ca="1">IF(ISERROR(OFFSET('MRs for Data tab'!$D$46,IF((ROW()-4)&lt;Y$3,ROW()-5+Y$2,""),0)),"",OFFSET('MRs for Data tab'!$D$46,IF((ROW()-4)&lt;Y$3,ROW()-5+Y$2,""),0))</f>
        <v>21241000</v>
      </c>
      <c r="Z10">
        <f ca="1">IF(ISERROR(OFFSET('MRs for Data tab'!$D$46,IF((ROW()-4)&lt;Z$3,ROW()-5+Z$2,""),0)),"",OFFSET('MRs for Data tab'!$D$46,IF((ROW()-4)&lt;Z$3,ROW()-5+Z$2,""),0))</f>
      </c>
    </row>
    <row r="11" spans="1:26" ht="12.75">
      <c r="A11" s="232" t="s">
        <v>1211</v>
      </c>
      <c r="B11" s="231">
        <f>IF(COUNTIF(Confirmation!B:B,A11)&gt;=1,"",ROW())</f>
        <v>11</v>
      </c>
      <c r="C11">
        <f>IF(ISNUMBER(B11),(MAX($C$1:C10)+1),0)</f>
        <v>9</v>
      </c>
      <c r="D11">
        <f t="shared" si="0"/>
        <v>10</v>
      </c>
      <c r="E11" s="231" t="str">
        <f>IF(ISNA(MATCH(D11,$C$2:$C$21,0)),"",INDEX($A$2:$A$21,MATCH(D11,$C$2:$C$21,0)))</f>
        <v>MR21</v>
      </c>
      <c r="G11">
        <f ca="1">IF(ISERROR(OFFSET('MRs for Data tab'!$D$46,IF((ROW()-4)&lt;G$3,ROW()-5+G$2,""),0)),"",OFFSET('MRs for Data tab'!$D$46,IF((ROW()-4)&lt;G$3,ROW()-5+G$2,""),0))</f>
        <v>18156000</v>
      </c>
      <c r="H11">
        <f ca="1">IF(ISERROR(OFFSET('MRs for Data tab'!$D$46,IF((ROW()-4)&lt;H$3,ROW()-5+H$2,""),0)),"",OFFSET('MRs for Data tab'!$D$46,IF((ROW()-4)&lt;H$3,ROW()-5+H$2,""),0))</f>
        <v>18414000</v>
      </c>
      <c r="I11">
        <f ca="1">IF(ISERROR(OFFSET('MRs for Data tab'!$D$46,IF((ROW()-4)&lt;I$3,ROW()-5+I$2,""),0)),"",OFFSET('MRs for Data tab'!$D$46,IF((ROW()-4)&lt;I$3,ROW()-5+I$2,""),0))</f>
        <v>26131000</v>
      </c>
      <c r="J11">
        <f ca="1">IF(ISERROR(OFFSET('MRs for Data tab'!$D$46,IF((ROW()-4)&lt;J$3,ROW()-5+J$2,""),0)),"",OFFSET('MRs for Data tab'!$D$46,IF((ROW()-4)&lt;J$3,ROW()-5+J$2,""),0))</f>
      </c>
      <c r="K11">
        <f ca="1">IF(ISERROR(OFFSET('MRs for Data tab'!$D$46,IF((ROW()-4)&lt;K$3,ROW()-5+K$2,""),0)),"",OFFSET('MRs for Data tab'!$D$46,IF((ROW()-4)&lt;K$3,ROW()-5+K$2,""),0))</f>
      </c>
      <c r="L11">
        <f ca="1">IF(ISERROR(OFFSET('MRs for Data tab'!$D$46,IF((ROW()-4)&lt;L$3,ROW()-5+L$2,""),0)),"",OFFSET('MRs for Data tab'!$D$46,IF((ROW()-4)&lt;L$3,ROW()-5+L$2,""),0))</f>
        <v>41562000</v>
      </c>
      <c r="M11">
        <f ca="1">IF(ISERROR(OFFSET('MRs for Data tab'!$D$46,IF((ROW()-4)&lt;M$3,ROW()-5+M$2,""),0)),"",OFFSET('MRs for Data tab'!$D$46,IF((ROW()-4)&lt;M$3,ROW()-5+M$2,""),0))</f>
      </c>
      <c r="N11">
        <f ca="1">IF(ISERROR(OFFSET('MRs for Data tab'!$D$46,IF((ROW()-4)&lt;N$3,ROW()-5+N$2,""),0)),"",OFFSET('MRs for Data tab'!$D$46,IF((ROW()-4)&lt;N$3,ROW()-5+N$2,""),0))</f>
      </c>
      <c r="O11">
        <f ca="1">IF(ISERROR(OFFSET('MRs for Data tab'!$D$46,IF((ROW()-4)&lt;O$3,ROW()-5+O$2,""),0)),"",OFFSET('MRs for Data tab'!$D$46,IF((ROW()-4)&lt;O$3,ROW()-5+O$2,""),0))</f>
      </c>
      <c r="P11">
        <f ca="1">IF(ISERROR(OFFSET('MRs for Data tab'!$D$46,IF((ROW()-4)&lt;P$3,ROW()-5+P$2,""),0)),"",OFFSET('MRs for Data tab'!$D$46,IF((ROW()-4)&lt;P$3,ROW()-5+P$2,""),0))</f>
        <v>62511000</v>
      </c>
      <c r="Q11">
        <f ca="1">IF(ISERROR(OFFSET('MRs for Data tab'!$D$46,IF((ROW()-4)&lt;Q$3,ROW()-5+Q$2,""),0)),"",OFFSET('MRs for Data tab'!$D$46,IF((ROW()-4)&lt;Q$3,ROW()-5+Q$2,""),0))</f>
      </c>
      <c r="R11">
        <f ca="1">IF(ISERROR(OFFSET('MRs for Data tab'!$D$46,IF((ROW()-4)&lt;R$3,ROW()-5+R$2,""),0)),"",OFFSET('MRs for Data tab'!$D$46,IF((ROW()-4)&lt;R$3,ROW()-5+R$2,""),0))</f>
      </c>
      <c r="S11">
        <f ca="1">IF(ISERROR(OFFSET('MRs for Data tab'!$D$46,IF((ROW()-4)&lt;S$3,ROW()-5+S$2,""),0)),"",OFFSET('MRs for Data tab'!$D$46,IF((ROW()-4)&lt;S$3,ROW()-5+S$2,""),0))</f>
        <v>44112800</v>
      </c>
      <c r="T11">
        <f ca="1">IF(ISERROR(OFFSET('MRs for Data tab'!$D$46,IF((ROW()-4)&lt;T$3,ROW()-5+T$2,""),0)),"",OFFSET('MRs for Data tab'!$D$46,IF((ROW()-4)&lt;T$3,ROW()-5+T$2,""),0))</f>
        <v>54152300</v>
      </c>
      <c r="U11">
        <f ca="1">IF(ISERROR(OFFSET('MRs for Data tab'!$D$46,IF((ROW()-4)&lt;U$3,ROW()-5+U$2,""),0)),"",OFFSET('MRs for Data tab'!$D$46,IF((ROW()-4)&lt;U$3,ROW()-5+U$2,""),0))</f>
        <v>54153300</v>
      </c>
      <c r="V11">
        <f ca="1">IF(ISERROR(OFFSET('MRs for Data tab'!$D$46,IF((ROW()-4)&lt;V$3,ROW()-5+V$2,""),0)),"",OFFSET('MRs for Data tab'!$D$46,IF((ROW()-4)&lt;V$3,ROW()-5+V$2,""),0))</f>
        <v>54153100</v>
      </c>
      <c r="W11">
        <f ca="1">IF(ISERROR(OFFSET('MRs for Data tab'!$D$46,IF((ROW()-4)&lt;W$3,ROW()-5+W$2,""),0)),"",OFFSET('MRs for Data tab'!$D$46,IF((ROW()-4)&lt;W$3,ROW()-5+W$2,""),0))</f>
      </c>
      <c r="X11">
        <f ca="1">IF(ISERROR(OFFSET('MRs for Data tab'!$D$46,IF((ROW()-4)&lt;X$3,ROW()-5+X$2,""),0)),"",OFFSET('MRs for Data tab'!$D$46,IF((ROW()-4)&lt;X$3,ROW()-5+X$2,""),0))</f>
      </c>
      <c r="Y11">
        <f ca="1">IF(ISERROR(OFFSET('MRs for Data tab'!$D$46,IF((ROW()-4)&lt;Y$3,ROW()-5+Y$2,""),0)),"",OFFSET('MRs for Data tab'!$D$46,IF((ROW()-4)&lt;Y$3,ROW()-5+Y$2,""),0))</f>
        <v>21242000</v>
      </c>
      <c r="Z11">
        <f ca="1">IF(ISERROR(OFFSET('MRs for Data tab'!$D$46,IF((ROW()-4)&lt;Z$3,ROW()-5+Z$2,""),0)),"",OFFSET('MRs for Data tab'!$D$46,IF((ROW()-4)&lt;Z$3,ROW()-5+Z$2,""),0))</f>
      </c>
    </row>
    <row r="12" spans="1:26" ht="12.75">
      <c r="A12" s="232" t="s">
        <v>1299</v>
      </c>
      <c r="B12" s="231">
        <f>IF(COUNTIF(Confirmation!B:B,A12)&gt;=1,"",ROW())</f>
        <v>12</v>
      </c>
      <c r="C12">
        <f>IF(ISNUMBER(B12),(MAX($C$1:C11)+1),0)</f>
        <v>10</v>
      </c>
      <c r="D12">
        <f t="shared" si="0"/>
        <v>11</v>
      </c>
      <c r="E12" s="231" t="str">
        <f>IF(ISNA(MATCH(D12,$C$2:$C$21,0)),"",INDEX($A$2:$A$21,MATCH(D12,$C$2:$C$21,0)))</f>
        <v>MR22</v>
      </c>
      <c r="G12">
        <f ca="1">IF(ISERROR(OFFSET('MRs for Data tab'!$D$46,IF((ROW()-4)&lt;G$3,ROW()-5+G$2,""),0)),"",OFFSET('MRs for Data tab'!$D$46,IF((ROW()-4)&lt;G$3,ROW()-5+G$2,""),0))</f>
        <v>18157000</v>
      </c>
      <c r="H12">
        <f ca="1">IF(ISERROR(OFFSET('MRs for Data tab'!$D$46,IF((ROW()-4)&lt;H$3,ROW()-5+H$2,""),0)),"",OFFSET('MRs for Data tab'!$D$46,IF((ROW()-4)&lt;H$3,ROW()-5+H$2,""),0))</f>
        <v>18511000</v>
      </c>
      <c r="I12">
        <f ca="1">IF(ISERROR(OFFSET('MRs for Data tab'!$D$46,IF((ROW()-4)&lt;I$3,ROW()-5+I$2,""),0)),"",OFFSET('MRs for Data tab'!$D$46,IF((ROW()-4)&lt;I$3,ROW()-5+I$2,""),0))</f>
        <v>26132000</v>
      </c>
      <c r="J12">
        <f ca="1">IF(ISERROR(OFFSET('MRs for Data tab'!$D$46,IF((ROW()-4)&lt;J$3,ROW()-5+J$2,""),0)),"",OFFSET('MRs for Data tab'!$D$46,IF((ROW()-4)&lt;J$3,ROW()-5+J$2,""),0))</f>
      </c>
      <c r="K12">
        <f ca="1">IF(ISERROR(OFFSET('MRs for Data tab'!$D$46,IF((ROW()-4)&lt;K$3,ROW()-5+K$2,""),0)),"",OFFSET('MRs for Data tab'!$D$46,IF((ROW()-4)&lt;K$3,ROW()-5+K$2,""),0))</f>
      </c>
      <c r="L12">
        <f ca="1">IF(ISERROR(OFFSET('MRs for Data tab'!$D$46,IF((ROW()-4)&lt;L$3,ROW()-5+L$2,""),0)),"",OFFSET('MRs for Data tab'!$D$46,IF((ROW()-4)&lt;L$3,ROW()-5+L$2,""),0))</f>
        <v>41566000</v>
      </c>
      <c r="M12">
        <f ca="1">IF(ISERROR(OFFSET('MRs for Data tab'!$D$46,IF((ROW()-4)&lt;M$3,ROW()-5+M$2,""),0)),"",OFFSET('MRs for Data tab'!$D$46,IF((ROW()-4)&lt;M$3,ROW()-5+M$2,""),0))</f>
      </c>
      <c r="N12">
        <f ca="1">IF(ISERROR(OFFSET('MRs for Data tab'!$D$46,IF((ROW()-4)&lt;N$3,ROW()-5+N$2,""),0)),"",OFFSET('MRs for Data tab'!$D$46,IF((ROW()-4)&lt;N$3,ROW()-5+N$2,""),0))</f>
      </c>
      <c r="O12">
        <f ca="1">IF(ISERROR(OFFSET('MRs for Data tab'!$D$46,IF((ROW()-4)&lt;O$3,ROW()-5+O$2,""),0)),"",OFFSET('MRs for Data tab'!$D$46,IF((ROW()-4)&lt;O$3,ROW()-5+O$2,""),0))</f>
      </c>
      <c r="P12">
        <f ca="1">IF(ISERROR(OFFSET('MRs for Data tab'!$D$46,IF((ROW()-4)&lt;P$3,ROW()-5+P$2,""),0)),"",OFFSET('MRs for Data tab'!$D$46,IF((ROW()-4)&lt;P$3,ROW()-5+P$2,""),0))</f>
        <v>62512000</v>
      </c>
      <c r="Q12">
        <f ca="1">IF(ISERROR(OFFSET('MRs for Data tab'!$D$46,IF((ROW()-4)&lt;Q$3,ROW()-5+Q$2,""),0)),"",OFFSET('MRs for Data tab'!$D$46,IF((ROW()-4)&lt;Q$3,ROW()-5+Q$2,""),0))</f>
      </c>
      <c r="R12">
        <f ca="1">IF(ISERROR(OFFSET('MRs for Data tab'!$D$46,IF((ROW()-4)&lt;R$3,ROW()-5+R$2,""),0)),"",OFFSET('MRs for Data tab'!$D$46,IF((ROW()-4)&lt;R$3,ROW()-5+R$2,""),0))</f>
      </c>
      <c r="S12">
        <f ca="1">IF(ISERROR(OFFSET('MRs for Data tab'!$D$46,IF((ROW()-4)&lt;S$3,ROW()-5+S$2,""),0)),"",OFFSET('MRs for Data tab'!$D$46,IF((ROW()-4)&lt;S$3,ROW()-5+S$2,""),0))</f>
        <v>54154700</v>
      </c>
      <c r="T12">
        <f ca="1">IF(ISERROR(OFFSET('MRs for Data tab'!$D$46,IF((ROW()-4)&lt;T$3,ROW()-5+T$2,""),0)),"",OFFSET('MRs for Data tab'!$D$46,IF((ROW()-4)&lt;T$3,ROW()-5+T$2,""),0))</f>
        <v>54152400</v>
      </c>
      <c r="U12">
        <f ca="1">IF(ISERROR(OFFSET('MRs for Data tab'!$D$46,IF((ROW()-4)&lt;U$3,ROW()-5+U$2,""),0)),"",OFFSET('MRs for Data tab'!$D$46,IF((ROW()-4)&lt;U$3,ROW()-5+U$2,""),0))</f>
        <v>54153400</v>
      </c>
      <c r="V12">
        <f ca="1">IF(ISERROR(OFFSET('MRs for Data tab'!$D$46,IF((ROW()-4)&lt;V$3,ROW()-5+V$2,""),0)),"",OFFSET('MRs for Data tab'!$D$46,IF((ROW()-4)&lt;V$3,ROW()-5+V$2,""),0))</f>
        <v>54153200</v>
      </c>
      <c r="W12">
        <f ca="1">IF(ISERROR(OFFSET('MRs for Data tab'!$D$46,IF((ROW()-4)&lt;W$3,ROW()-5+W$2,""),0)),"",OFFSET('MRs for Data tab'!$D$46,IF((ROW()-4)&lt;W$3,ROW()-5+W$2,""),0))</f>
      </c>
      <c r="X12">
        <f ca="1">IF(ISERROR(OFFSET('MRs for Data tab'!$D$46,IF((ROW()-4)&lt;X$3,ROW()-5+X$2,""),0)),"",OFFSET('MRs for Data tab'!$D$46,IF((ROW()-4)&lt;X$3,ROW()-5+X$2,""),0))</f>
      </c>
      <c r="Y12">
        <f ca="1">IF(ISERROR(OFFSET('MRs for Data tab'!$D$46,IF((ROW()-4)&lt;Y$3,ROW()-5+Y$2,""),0)),"",OFFSET('MRs for Data tab'!$D$46,IF((ROW()-4)&lt;Y$3,ROW()-5+Y$2,""),0))</f>
        <v>21321000</v>
      </c>
      <c r="Z12">
        <f ca="1">IF(ISERROR(OFFSET('MRs for Data tab'!$D$46,IF((ROW()-4)&lt;Z$3,ROW()-5+Z$2,""),0)),"",OFFSET('MRs for Data tab'!$D$46,IF((ROW()-4)&lt;Z$3,ROW()-5+Z$2,""),0))</f>
      </c>
    </row>
    <row r="13" spans="1:26" ht="12.75">
      <c r="A13" s="232" t="s">
        <v>1209</v>
      </c>
      <c r="B13" s="231">
        <f>IF(COUNTIF(Confirmation!B:B,A13)&gt;=1,"",ROW())</f>
        <v>13</v>
      </c>
      <c r="C13">
        <f>IF(ISNUMBER(B13),(MAX($C$1:C12)+1),0)</f>
        <v>11</v>
      </c>
      <c r="D13">
        <f t="shared" si="0"/>
        <v>12</v>
      </c>
      <c r="E13" s="231" t="str">
        <f>IF(ISNA(MATCH(D13,$C$2:$C$21,0)),"",INDEX($A$2:$A$21,MATCH(D13,$C$2:$C$21,0)))</f>
        <v>MR23</v>
      </c>
      <c r="G13">
        <f ca="1">IF(ISERROR(OFFSET('MRs for Data tab'!$D$46,IF((ROW()-4)&lt;G$3,ROW()-5+G$2,""),0)),"",OFFSET('MRs for Data tab'!$D$46,IF((ROW()-4)&lt;G$3,ROW()-5+G$2,""),0))</f>
        <v>18159000</v>
      </c>
      <c r="H13">
        <f ca="1">IF(ISERROR(OFFSET('MRs for Data tab'!$D$46,IF((ROW()-4)&lt;H$3,ROW()-5+H$2,""),0)),"",OFFSET('MRs for Data tab'!$D$46,IF((ROW()-4)&lt;H$3,ROW()-5+H$2,""),0))</f>
        <v>18521000</v>
      </c>
      <c r="I13">
        <f ca="1">IF(ISERROR(OFFSET('MRs for Data tab'!$D$46,IF((ROW()-4)&lt;I$3,ROW()-5+I$2,""),0)),"",OFFSET('MRs for Data tab'!$D$46,IF((ROW()-4)&lt;I$3,ROW()-5+I$2,""),0))</f>
        <v>26133000</v>
      </c>
      <c r="J13">
        <f ca="1">IF(ISERROR(OFFSET('MRs for Data tab'!$D$46,IF((ROW()-4)&lt;J$3,ROW()-5+J$2,""),0)),"",OFFSET('MRs for Data tab'!$D$46,IF((ROW()-4)&lt;J$3,ROW()-5+J$2,""),0))</f>
      </c>
      <c r="K13">
        <f ca="1">IF(ISERROR(OFFSET('MRs for Data tab'!$D$46,IF((ROW()-4)&lt;K$3,ROW()-5+K$2,""),0)),"",OFFSET('MRs for Data tab'!$D$46,IF((ROW()-4)&lt;K$3,ROW()-5+K$2,""),0))</f>
      </c>
      <c r="L13">
        <f ca="1">IF(ISERROR(OFFSET('MRs for Data tab'!$D$46,IF((ROW()-4)&lt;L$3,ROW()-5+L$2,""),0)),"",OFFSET('MRs for Data tab'!$D$46,IF((ROW()-4)&lt;L$3,ROW()-5+L$2,""),0))</f>
        <v>41567000</v>
      </c>
      <c r="M13">
        <f ca="1">IF(ISERROR(OFFSET('MRs for Data tab'!$D$46,IF((ROW()-4)&lt;M$3,ROW()-5+M$2,""),0)),"",OFFSET('MRs for Data tab'!$D$46,IF((ROW()-4)&lt;M$3,ROW()-5+M$2,""),0))</f>
      </c>
      <c r="N13">
        <f ca="1">IF(ISERROR(OFFSET('MRs for Data tab'!$D$46,IF((ROW()-4)&lt;N$3,ROW()-5+N$2,""),0)),"",OFFSET('MRs for Data tab'!$D$46,IF((ROW()-4)&lt;N$3,ROW()-5+N$2,""),0))</f>
      </c>
      <c r="O13">
        <f ca="1">IF(ISERROR(OFFSET('MRs for Data tab'!$D$46,IF((ROW()-4)&lt;O$3,ROW()-5+O$2,""),0)),"",OFFSET('MRs for Data tab'!$D$46,IF((ROW()-4)&lt;O$3,ROW()-5+O$2,""),0))</f>
      </c>
      <c r="P13">
        <f ca="1">IF(ISERROR(OFFSET('MRs for Data tab'!$D$46,IF((ROW()-4)&lt;P$3,ROW()-5+P$2,""),0)),"",OFFSET('MRs for Data tab'!$D$46,IF((ROW()-4)&lt;P$3,ROW()-5+P$2,""),0))</f>
        <v>62513000</v>
      </c>
      <c r="Q13">
        <f ca="1">IF(ISERROR(OFFSET('MRs for Data tab'!$D$46,IF((ROW()-4)&lt;Q$3,ROW()-5+Q$2,""),0)),"",OFFSET('MRs for Data tab'!$D$46,IF((ROW()-4)&lt;Q$3,ROW()-5+Q$2,""),0))</f>
      </c>
      <c r="R13">
        <f ca="1">IF(ISERROR(OFFSET('MRs for Data tab'!$D$46,IF((ROW()-4)&lt;R$3,ROW()-5+R$2,""),0)),"",OFFSET('MRs for Data tab'!$D$46,IF((ROW()-4)&lt;R$3,ROW()-5+R$2,""),0))</f>
      </c>
      <c r="S13">
        <f ca="1">IF(ISERROR(OFFSET('MRs for Data tab'!$D$46,IF((ROW()-4)&lt;S$3,ROW()-5+S$2,""),0)),"",OFFSET('MRs for Data tab'!$D$46,IF((ROW()-4)&lt;S$3,ROW()-5+S$2,""),0))</f>
        <v>54154300</v>
      </c>
      <c r="T13">
        <f ca="1">IF(ISERROR(OFFSET('MRs for Data tab'!$D$46,IF((ROW()-4)&lt;T$3,ROW()-5+T$2,""),0)),"",OFFSET('MRs for Data tab'!$D$46,IF((ROW()-4)&lt;T$3,ROW()-5+T$2,""),0))</f>
        <v>54152500</v>
      </c>
      <c r="U13">
        <f ca="1">IF(ISERROR(OFFSET('MRs for Data tab'!$D$46,IF((ROW()-4)&lt;U$3,ROW()-5+U$2,""),0)),"",OFFSET('MRs for Data tab'!$D$46,IF((ROW()-4)&lt;U$3,ROW()-5+U$2,""),0))</f>
        <v>54153500</v>
      </c>
      <c r="V13">
        <f ca="1">IF(ISERROR(OFFSET('MRs for Data tab'!$D$46,IF((ROW()-4)&lt;V$3,ROW()-5+V$2,""),0)),"",OFFSET('MRs for Data tab'!$D$46,IF((ROW()-4)&lt;V$3,ROW()-5+V$2,""),0))</f>
        <v>54153600</v>
      </c>
      <c r="W13">
        <f ca="1">IF(ISERROR(OFFSET('MRs for Data tab'!$D$46,IF((ROW()-4)&lt;W$3,ROW()-5+W$2,""),0)),"",OFFSET('MRs for Data tab'!$D$46,IF((ROW()-4)&lt;W$3,ROW()-5+W$2,""),0))</f>
      </c>
      <c r="X13">
        <f ca="1">IF(ISERROR(OFFSET('MRs for Data tab'!$D$46,IF((ROW()-4)&lt;X$3,ROW()-5+X$2,""),0)),"",OFFSET('MRs for Data tab'!$D$46,IF((ROW()-4)&lt;X$3,ROW()-5+X$2,""),0))</f>
      </c>
      <c r="Y13">
        <f ca="1">IF(ISERROR(OFFSET('MRs for Data tab'!$D$46,IF((ROW()-4)&lt;Y$3,ROW()-5+Y$2,""),0)),"",OFFSET('MRs for Data tab'!$D$46,IF((ROW()-4)&lt;Y$3,ROW()-5+Y$2,""),0))</f>
        <v>21324000</v>
      </c>
      <c r="Z13">
        <f ca="1">IF(ISERROR(OFFSET('MRs for Data tab'!$D$46,IF((ROW()-4)&lt;Z$3,ROW()-5+Z$2,""),0)),"",OFFSET('MRs for Data tab'!$D$46,IF((ROW()-4)&lt;Z$3,ROW()-5+Z$2,""),0))</f>
      </c>
    </row>
    <row r="14" spans="1:26" ht="12.75">
      <c r="A14" s="232" t="s">
        <v>1208</v>
      </c>
      <c r="B14" s="231">
        <f>IF(COUNTIF(Confirmation!B:B,A14)&gt;=1,"",ROW())</f>
        <v>14</v>
      </c>
      <c r="C14">
        <f>IF(ISNUMBER(B14),(MAX($C$1:C13)+1),0)</f>
        <v>12</v>
      </c>
      <c r="D14">
        <f t="shared" si="0"/>
        <v>13</v>
      </c>
      <c r="E14" s="231" t="str">
        <f>IF(ISNA(MATCH(D14,$C$2:$C$21,0)),"",INDEX($A$2:$A$21,MATCH(D14,$C$2:$C$21,0)))</f>
        <v>MR24</v>
      </c>
      <c r="G14">
        <f ca="1">IF(ISERROR(OFFSET('MRs for Data tab'!$D$46,IF((ROW()-4)&lt;G$3,ROW()-5+G$2,""),0)),"",OFFSET('MRs for Data tab'!$D$46,IF((ROW()-4)&lt;G$3,ROW()-5+G$2,""),0))</f>
        <v>18161000</v>
      </c>
      <c r="H14">
        <f ca="1">IF(ISERROR(OFFSET('MRs for Data tab'!$D$46,IF((ROW()-4)&lt;H$3,ROW()-5+H$2,""),0)),"",OFFSET('MRs for Data tab'!$D$46,IF((ROW()-4)&lt;H$3,ROW()-5+H$2,""),0))</f>
        <v>18531000</v>
      </c>
      <c r="I14">
        <f ca="1">IF(ISERROR(OFFSET('MRs for Data tab'!$D$46,IF((ROW()-4)&lt;I$3,ROW()-5+I$2,""),0)),"",OFFSET('MRs for Data tab'!$D$46,IF((ROW()-4)&lt;I$3,ROW()-5+I$2,""),0))</f>
      </c>
      <c r="J14">
        <f ca="1">IF(ISERROR(OFFSET('MRs for Data tab'!$D$46,IF((ROW()-4)&lt;J$3,ROW()-5+J$2,""),0)),"",OFFSET('MRs for Data tab'!$D$46,IF((ROW()-4)&lt;J$3,ROW()-5+J$2,""),0))</f>
      </c>
      <c r="K14">
        <f ca="1">IF(ISERROR(OFFSET('MRs for Data tab'!$D$46,IF((ROW()-4)&lt;K$3,ROW()-5+K$2,""),0)),"",OFFSET('MRs for Data tab'!$D$46,IF((ROW()-4)&lt;K$3,ROW()-5+K$2,""),0))</f>
      </c>
      <c r="L14">
        <f ca="1">IF(ISERROR(OFFSET('MRs for Data tab'!$D$46,IF((ROW()-4)&lt;L$3,ROW()-5+L$2,""),0)),"",OFFSET('MRs for Data tab'!$D$46,IF((ROW()-4)&lt;L$3,ROW()-5+L$2,""),0))</f>
        <v>41569000</v>
      </c>
      <c r="M14">
        <f ca="1">IF(ISERROR(OFFSET('MRs for Data tab'!$D$46,IF((ROW()-4)&lt;M$3,ROW()-5+M$2,""),0)),"",OFFSET('MRs for Data tab'!$D$46,IF((ROW()-4)&lt;M$3,ROW()-5+M$2,""),0))</f>
      </c>
      <c r="N14">
        <f ca="1">IF(ISERROR(OFFSET('MRs for Data tab'!$D$46,IF((ROW()-4)&lt;N$3,ROW()-5+N$2,""),0)),"",OFFSET('MRs for Data tab'!$D$46,IF((ROW()-4)&lt;N$3,ROW()-5+N$2,""),0))</f>
      </c>
      <c r="O14">
        <f ca="1">IF(ISERROR(OFFSET('MRs for Data tab'!$D$46,IF((ROW()-4)&lt;O$3,ROW()-5+O$2,""),0)),"",OFFSET('MRs for Data tab'!$D$46,IF((ROW()-4)&lt;O$3,ROW()-5+O$2,""),0))</f>
      </c>
      <c r="P14">
        <f ca="1">IF(ISERROR(OFFSET('MRs for Data tab'!$D$46,IF((ROW()-4)&lt;P$3,ROW()-5+P$2,""),0)),"",OFFSET('MRs for Data tab'!$D$46,IF((ROW()-4)&lt;P$3,ROW()-5+P$2,""),0))</f>
        <v>62517000</v>
      </c>
      <c r="Q14">
        <f ca="1">IF(ISERROR(OFFSET('MRs for Data tab'!$D$46,IF((ROW()-4)&lt;Q$3,ROW()-5+Q$2,""),0)),"",OFFSET('MRs for Data tab'!$D$46,IF((ROW()-4)&lt;Q$3,ROW()-5+Q$2,""),0))</f>
      </c>
      <c r="R14">
        <f ca="1">IF(ISERROR(OFFSET('MRs for Data tab'!$D$46,IF((ROW()-4)&lt;R$3,ROW()-5+R$2,""),0)),"",OFFSET('MRs for Data tab'!$D$46,IF((ROW()-4)&lt;R$3,ROW()-5+R$2,""),0))</f>
      </c>
      <c r="S14">
        <f ca="1">IF(ISERROR(OFFSET('MRs for Data tab'!$D$46,IF((ROW()-4)&lt;S$3,ROW()-5+S$2,""),0)),"",OFFSET('MRs for Data tab'!$D$46,IF((ROW()-4)&lt;S$3,ROW()-5+S$2,""),0))</f>
        <v>54152100</v>
      </c>
      <c r="T14">
        <f ca="1">IF(ISERROR(OFFSET('MRs for Data tab'!$D$46,IF((ROW()-4)&lt;T$3,ROW()-5+T$2,""),0)),"",OFFSET('MRs for Data tab'!$D$46,IF((ROW()-4)&lt;T$3,ROW()-5+T$2,""),0))</f>
        <v>54153700</v>
      </c>
      <c r="U14">
        <f ca="1">IF(ISERROR(OFFSET('MRs for Data tab'!$D$46,IF((ROW()-4)&lt;U$3,ROW()-5+U$2,""),0)),"",OFFSET('MRs for Data tab'!$D$46,IF((ROW()-4)&lt;U$3,ROW()-5+U$2,""),0))</f>
        <v>54153900</v>
      </c>
      <c r="V14">
        <f ca="1">IF(ISERROR(OFFSET('MRs for Data tab'!$D$46,IF((ROW()-4)&lt;V$3,ROW()-5+V$2,""),0)),"",OFFSET('MRs for Data tab'!$D$46,IF((ROW()-4)&lt;V$3,ROW()-5+V$2,""),0))</f>
      </c>
      <c r="W14">
        <f ca="1">IF(ISERROR(OFFSET('MRs for Data tab'!$D$46,IF((ROW()-4)&lt;W$3,ROW()-5+W$2,""),0)),"",OFFSET('MRs for Data tab'!$D$46,IF((ROW()-4)&lt;W$3,ROW()-5+W$2,""),0))</f>
      </c>
      <c r="X14">
        <f ca="1">IF(ISERROR(OFFSET('MRs for Data tab'!$D$46,IF((ROW()-4)&lt;X$3,ROW()-5+X$2,""),0)),"",OFFSET('MRs for Data tab'!$D$46,IF((ROW()-4)&lt;X$3,ROW()-5+X$2,""),0))</f>
      </c>
      <c r="Y14">
        <f ca="1">IF(ISERROR(OFFSET('MRs for Data tab'!$D$46,IF((ROW()-4)&lt;Y$3,ROW()-5+Y$2,""),0)),"",OFFSET('MRs for Data tab'!$D$46,IF((ROW()-4)&lt;Y$3,ROW()-5+Y$2,""),0))</f>
        <v>21342000</v>
      </c>
      <c r="Z14">
        <f ca="1">IF(ISERROR(OFFSET('MRs for Data tab'!$D$46,IF((ROW()-4)&lt;Z$3,ROW()-5+Z$2,""),0)),"",OFFSET('MRs for Data tab'!$D$46,IF((ROW()-4)&lt;Z$3,ROW()-5+Z$2,""),0))</f>
      </c>
    </row>
    <row r="15" spans="1:26" ht="12.75">
      <c r="A15" s="232" t="s">
        <v>1300</v>
      </c>
      <c r="B15" s="231">
        <f>IF(COUNTIF(Confirmation!B:B,A15)&gt;=1,"",ROW())</f>
        <v>15</v>
      </c>
      <c r="C15">
        <f>IF(ISNUMBER(B15),(MAX($C$1:C14)+1),0)</f>
        <v>13</v>
      </c>
      <c r="D15">
        <f t="shared" si="0"/>
        <v>14</v>
      </c>
      <c r="E15" s="231" t="str">
        <f>IF(ISNA(MATCH(D15,$C$2:$C$21,0)),"",INDEX($A$2:$A$21,MATCH(D15,$C$2:$C$21,0)))</f>
        <v>MR25</v>
      </c>
      <c r="G15">
        <f ca="1">IF(ISERROR(OFFSET('MRs for Data tab'!$D$46,IF((ROW()-4)&lt;G$3,ROW()-5+G$2,""),0)),"",OFFSET('MRs for Data tab'!$D$46,IF((ROW()-4)&lt;G$3,ROW()-5+G$2,""),0))</f>
        <v>18165100</v>
      </c>
      <c r="H15">
        <f ca="1">IF(ISERROR(OFFSET('MRs for Data tab'!$D$46,IF((ROW()-4)&lt;H$3,ROW()-5+H$2,""),0)),"",OFFSET('MRs for Data tab'!$D$46,IF((ROW()-4)&lt;H$3,ROW()-5+H$2,""),0))</f>
        <v>18592000</v>
      </c>
      <c r="I15">
        <f ca="1">IF(ISERROR(OFFSET('MRs for Data tab'!$D$46,IF((ROW()-4)&lt;I$3,ROW()-5+I$2,""),0)),"",OFFSET('MRs for Data tab'!$D$46,IF((ROW()-4)&lt;I$3,ROW()-5+I$2,""),0))</f>
      </c>
      <c r="J15">
        <f ca="1">IF(ISERROR(OFFSET('MRs for Data tab'!$D$46,IF((ROW()-4)&lt;J$3,ROW()-5+J$2,""),0)),"",OFFSET('MRs for Data tab'!$D$46,IF((ROW()-4)&lt;J$3,ROW()-5+J$2,""),0))</f>
      </c>
      <c r="K15">
        <f ca="1">IF(ISERROR(OFFSET('MRs for Data tab'!$D$46,IF((ROW()-4)&lt;K$3,ROW()-5+K$2,""),0)),"",OFFSET('MRs for Data tab'!$D$46,IF((ROW()-4)&lt;K$3,ROW()-5+K$2,""),0))</f>
      </c>
      <c r="L15">
        <f ca="1">IF(ISERROR(OFFSET('MRs for Data tab'!$D$46,IF((ROW()-4)&lt;L$3,ROW()-5+L$2,""),0)),"",OFFSET('MRs for Data tab'!$D$46,IF((ROW()-4)&lt;L$3,ROW()-5+L$2,""),0))</f>
        <v>44111000</v>
      </c>
      <c r="M15">
        <f ca="1">IF(ISERROR(OFFSET('MRs for Data tab'!$D$46,IF((ROW()-4)&lt;M$3,ROW()-5+M$2,""),0)),"",OFFSET('MRs for Data tab'!$D$46,IF((ROW()-4)&lt;M$3,ROW()-5+M$2,""),0))</f>
      </c>
      <c r="N15">
        <f ca="1">IF(ISERROR(OFFSET('MRs for Data tab'!$D$46,IF((ROW()-4)&lt;N$3,ROW()-5+N$2,""),0)),"",OFFSET('MRs for Data tab'!$D$46,IF((ROW()-4)&lt;N$3,ROW()-5+N$2,""),0))</f>
      </c>
      <c r="O15">
        <f ca="1">IF(ISERROR(OFFSET('MRs for Data tab'!$D$46,IF((ROW()-4)&lt;O$3,ROW()-5+O$2,""),0)),"",OFFSET('MRs for Data tab'!$D$46,IF((ROW()-4)&lt;O$3,ROW()-5+O$2,""),0))</f>
      </c>
      <c r="P15">
        <f ca="1">IF(ISERROR(OFFSET('MRs for Data tab'!$D$46,IF((ROW()-4)&lt;P$3,ROW()-5+P$2,""),0)),"",OFFSET('MRs for Data tab'!$D$46,IF((ROW()-4)&lt;P$3,ROW()-5+P$2,""),0))</f>
        <v>63311200</v>
      </c>
      <c r="Q15">
        <f ca="1">IF(ISERROR(OFFSET('MRs for Data tab'!$D$46,IF((ROW()-4)&lt;Q$3,ROW()-5+Q$2,""),0)),"",OFFSET('MRs for Data tab'!$D$46,IF((ROW()-4)&lt;Q$3,ROW()-5+Q$2,""),0))</f>
      </c>
      <c r="R15">
        <f ca="1">IF(ISERROR(OFFSET('MRs for Data tab'!$D$46,IF((ROW()-4)&lt;R$3,ROW()-5+R$2,""),0)),"",OFFSET('MRs for Data tab'!$D$46,IF((ROW()-4)&lt;R$3,ROW()-5+R$2,""),0))</f>
      </c>
      <c r="S15">
        <f ca="1">IF(ISERROR(OFFSET('MRs for Data tab'!$D$46,IF((ROW()-4)&lt;S$3,ROW()-5+S$2,""),0)),"",OFFSET('MRs for Data tab'!$D$46,IF((ROW()-4)&lt;S$3,ROW()-5+S$2,""),0))</f>
        <v>54152200</v>
      </c>
      <c r="T15">
        <f ca="1">IF(ISERROR(OFFSET('MRs for Data tab'!$D$46,IF((ROW()-4)&lt;T$3,ROW()-5+T$2,""),0)),"",OFFSET('MRs for Data tab'!$D$46,IF((ROW()-4)&lt;T$3,ROW()-5+T$2,""),0))</f>
      </c>
      <c r="U15">
        <f ca="1">IF(ISERROR(OFFSET('MRs for Data tab'!$D$46,IF((ROW()-4)&lt;U$3,ROW()-5+U$2,""),0)),"",OFFSET('MRs for Data tab'!$D$46,IF((ROW()-4)&lt;U$3,ROW()-5+U$2,""),0))</f>
        <v>54154100</v>
      </c>
      <c r="V15">
        <f ca="1">IF(ISERROR(OFFSET('MRs for Data tab'!$D$46,IF((ROW()-4)&lt;V$3,ROW()-5+V$2,""),0)),"",OFFSET('MRs for Data tab'!$D$46,IF((ROW()-4)&lt;V$3,ROW()-5+V$2,""),0))</f>
      </c>
      <c r="W15">
        <f ca="1">IF(ISERROR(OFFSET('MRs for Data tab'!$D$46,IF((ROW()-4)&lt;W$3,ROW()-5+W$2,""),0)),"",OFFSET('MRs for Data tab'!$D$46,IF((ROW()-4)&lt;W$3,ROW()-5+W$2,""),0))</f>
      </c>
      <c r="X15">
        <f ca="1">IF(ISERROR(OFFSET('MRs for Data tab'!$D$46,IF((ROW()-4)&lt;X$3,ROW()-5+X$2,""),0)),"",OFFSET('MRs for Data tab'!$D$46,IF((ROW()-4)&lt;X$3,ROW()-5+X$2,""),0))</f>
      </c>
      <c r="Y15">
        <f ca="1">IF(ISERROR(OFFSET('MRs for Data tab'!$D$46,IF((ROW()-4)&lt;Y$3,ROW()-5+Y$2,""),0)),"",OFFSET('MRs for Data tab'!$D$46,IF((ROW()-4)&lt;Y$3,ROW()-5+Y$2,""),0))</f>
        <v>51113000</v>
      </c>
      <c r="Z15">
        <f ca="1">IF(ISERROR(OFFSET('MRs for Data tab'!$D$46,IF((ROW()-4)&lt;Z$3,ROW()-5+Z$2,""),0)),"",OFFSET('MRs for Data tab'!$D$46,IF((ROW()-4)&lt;Z$3,ROW()-5+Z$2,""),0))</f>
      </c>
    </row>
    <row r="16" spans="1:26" ht="12.75">
      <c r="A16" s="232" t="s">
        <v>1207</v>
      </c>
      <c r="B16" s="231">
        <f>IF(COUNTIF(Confirmation!B:B,A16)&gt;=1,"",ROW())</f>
        <v>16</v>
      </c>
      <c r="C16">
        <f>IF(ISNUMBER(B16),(MAX($C$1:C15)+1),0)</f>
        <v>14</v>
      </c>
      <c r="D16">
        <f t="shared" si="0"/>
        <v>15</v>
      </c>
      <c r="E16" s="231" t="str">
        <f>IF(ISNA(MATCH(D16,$C$2:$C$21,0)),"",INDEX($A$2:$A$21,MATCH(D16,$C$2:$C$21,0)))</f>
        <v>MR26</v>
      </c>
      <c r="G16">
        <f ca="1">IF(ISERROR(OFFSET('MRs for Data tab'!$D$46,IF((ROW()-4)&lt;G$3,ROW()-5+G$2,""),0)),"",OFFSET('MRs for Data tab'!$D$46,IF((ROW()-4)&lt;G$3,ROW()-5+G$2,""),0))</f>
        <v>18166000</v>
      </c>
      <c r="H16">
        <f ca="1">IF(ISERROR(OFFSET('MRs for Data tab'!$D$46,IF((ROW()-4)&lt;H$3,ROW()-5+H$2,""),0)),"",OFFSET('MRs for Data tab'!$D$46,IF((ROW()-4)&lt;H$3,ROW()-5+H$2,""),0))</f>
        <v>18911000</v>
      </c>
      <c r="I16">
        <f ca="1">IF(ISERROR(OFFSET('MRs for Data tab'!$D$46,IF((ROW()-4)&lt;I$3,ROW()-5+I$2,""),0)),"",OFFSET('MRs for Data tab'!$D$46,IF((ROW()-4)&lt;I$3,ROW()-5+I$2,""),0))</f>
      </c>
      <c r="J16">
        <f ca="1">IF(ISERROR(OFFSET('MRs for Data tab'!$D$46,IF((ROW()-4)&lt;J$3,ROW()-5+J$2,""),0)),"",OFFSET('MRs for Data tab'!$D$46,IF((ROW()-4)&lt;J$3,ROW()-5+J$2,""),0))</f>
      </c>
      <c r="K16">
        <f ca="1">IF(ISERROR(OFFSET('MRs for Data tab'!$D$46,IF((ROW()-4)&lt;K$3,ROW()-5+K$2,""),0)),"",OFFSET('MRs for Data tab'!$D$46,IF((ROW()-4)&lt;K$3,ROW()-5+K$2,""),0))</f>
      </c>
      <c r="L16">
        <f ca="1">IF(ISERROR(OFFSET('MRs for Data tab'!$D$46,IF((ROW()-4)&lt;L$3,ROW()-5+L$2,""),0)),"",OFFSET('MRs for Data tab'!$D$46,IF((ROW()-4)&lt;L$3,ROW()-5+L$2,""),0))</f>
        <v>44111900</v>
      </c>
      <c r="M16">
        <f ca="1">IF(ISERROR(OFFSET('MRs for Data tab'!$D$46,IF((ROW()-4)&lt;M$3,ROW()-5+M$2,""),0)),"",OFFSET('MRs for Data tab'!$D$46,IF((ROW()-4)&lt;M$3,ROW()-5+M$2,""),0))</f>
      </c>
      <c r="N16">
        <f ca="1">IF(ISERROR(OFFSET('MRs for Data tab'!$D$46,IF((ROW()-4)&lt;N$3,ROW()-5+N$2,""),0)),"",OFFSET('MRs for Data tab'!$D$46,IF((ROW()-4)&lt;N$3,ROW()-5+N$2,""),0))</f>
      </c>
      <c r="O16">
        <f ca="1">IF(ISERROR(OFFSET('MRs for Data tab'!$D$46,IF((ROW()-4)&lt;O$3,ROW()-5+O$2,""),0)),"",OFFSET('MRs for Data tab'!$D$46,IF((ROW()-4)&lt;O$3,ROW()-5+O$2,""),0))</f>
      </c>
      <c r="P16">
        <f ca="1">IF(ISERROR(OFFSET('MRs for Data tab'!$D$46,IF((ROW()-4)&lt;P$3,ROW()-5+P$2,""),0)),"",OFFSET('MRs for Data tab'!$D$46,IF((ROW()-4)&lt;P$3,ROW()-5+P$2,""),0))</f>
        <v>62519000</v>
      </c>
      <c r="Q16">
        <f ca="1">IF(ISERROR(OFFSET('MRs for Data tab'!$D$46,IF((ROW()-4)&lt;Q$3,ROW()-5+Q$2,""),0)),"",OFFSET('MRs for Data tab'!$D$46,IF((ROW()-4)&lt;Q$3,ROW()-5+Q$2,""),0))</f>
      </c>
      <c r="R16">
        <f ca="1">IF(ISERROR(OFFSET('MRs for Data tab'!$D$46,IF((ROW()-4)&lt;R$3,ROW()-5+R$2,""),0)),"",OFFSET('MRs for Data tab'!$D$46,IF((ROW()-4)&lt;R$3,ROW()-5+R$2,""),0))</f>
      </c>
      <c r="S16">
        <f ca="1">IF(ISERROR(OFFSET('MRs for Data tab'!$D$46,IF((ROW()-4)&lt;S$3,ROW()-5+S$2,""),0)),"",OFFSET('MRs for Data tab'!$D$46,IF((ROW()-4)&lt;S$3,ROW()-5+S$2,""),0))</f>
        <v>54152700</v>
      </c>
      <c r="T16">
        <f ca="1">IF(ISERROR(OFFSET('MRs for Data tab'!$D$46,IF((ROW()-4)&lt;T$3,ROW()-5+T$2,""),0)),"",OFFSET('MRs for Data tab'!$D$46,IF((ROW()-4)&lt;T$3,ROW()-5+T$2,""),0))</f>
      </c>
      <c r="U16">
        <f ca="1">IF(ISERROR(OFFSET('MRs for Data tab'!$D$46,IF((ROW()-4)&lt;U$3,ROW()-5+U$2,""),0)),"",OFFSET('MRs for Data tab'!$D$46,IF((ROW()-4)&lt;U$3,ROW()-5+U$2,""),0))</f>
      </c>
      <c r="V16">
        <f ca="1">IF(ISERROR(OFFSET('MRs for Data tab'!$D$46,IF((ROW()-4)&lt;V$3,ROW()-5+V$2,""),0)),"",OFFSET('MRs for Data tab'!$D$46,IF((ROW()-4)&lt;V$3,ROW()-5+V$2,""),0))</f>
      </c>
      <c r="W16">
        <f ca="1">IF(ISERROR(OFFSET('MRs for Data tab'!$D$46,IF((ROW()-4)&lt;W$3,ROW()-5+W$2,""),0)),"",OFFSET('MRs for Data tab'!$D$46,IF((ROW()-4)&lt;W$3,ROW()-5+W$2,""),0))</f>
      </c>
      <c r="X16">
        <f ca="1">IF(ISERROR(OFFSET('MRs for Data tab'!$D$46,IF((ROW()-4)&lt;X$3,ROW()-5+X$2,""),0)),"",OFFSET('MRs for Data tab'!$D$46,IF((ROW()-4)&lt;X$3,ROW()-5+X$2,""),0))</f>
      </c>
      <c r="Y16">
        <f ca="1">IF(ISERROR(OFFSET('MRs for Data tab'!$D$46,IF((ROW()-4)&lt;Y$3,ROW()-5+Y$2,""),0)),"",OFFSET('MRs for Data tab'!$D$46,IF((ROW()-4)&lt;Y$3,ROW()-5+Y$2,""),0))</f>
        <v>51133000</v>
      </c>
      <c r="Z16">
        <f ca="1">IF(ISERROR(OFFSET('MRs for Data tab'!$D$46,IF((ROW()-4)&lt;Z$3,ROW()-5+Z$2,""),0)),"",OFFSET('MRs for Data tab'!$D$46,IF((ROW()-4)&lt;Z$3,ROW()-5+Z$2,""),0))</f>
      </c>
    </row>
    <row r="17" spans="1:26" ht="12.75">
      <c r="A17" s="232" t="s">
        <v>1206</v>
      </c>
      <c r="B17" s="231">
        <f>IF(COUNTIF(Confirmation!B:B,A17)&gt;=1,"",ROW())</f>
        <v>17</v>
      </c>
      <c r="C17">
        <f>IF(ISNUMBER(B17),(MAX($C$1:C16)+1),0)</f>
        <v>15</v>
      </c>
      <c r="D17">
        <f t="shared" si="0"/>
        <v>16</v>
      </c>
      <c r="E17" s="231" t="str">
        <f>IF(ISNA(MATCH(D17,$C$2:$C$21,0)),"",INDEX($A$2:$A$21,MATCH(D17,$C$2:$C$21,0)))</f>
        <v>MR27</v>
      </c>
      <c r="G17">
        <f ca="1">IF(ISERROR(OFFSET('MRs for Data tab'!$D$46,IF((ROW()-4)&lt;G$3,ROW()-5+G$2,""),0)),"",OFFSET('MRs for Data tab'!$D$46,IF((ROW()-4)&lt;G$3,ROW()-5+G$2,""),0))</f>
        <v>18169000</v>
      </c>
      <c r="H17">
        <f ca="1">IF(ISERROR(OFFSET('MRs for Data tab'!$D$46,IF((ROW()-4)&lt;H$3,ROW()-5+H$2,""),0)),"",OFFSET('MRs for Data tab'!$D$46,IF((ROW()-4)&lt;H$3,ROW()-5+H$2,""),0))</f>
        <v>44613000</v>
      </c>
      <c r="I17">
        <f ca="1">IF(ISERROR(OFFSET('MRs for Data tab'!$D$46,IF((ROW()-4)&lt;I$3,ROW()-5+I$2,""),0)),"",OFFSET('MRs for Data tab'!$D$46,IF((ROW()-4)&lt;I$3,ROW()-5+I$2,""),0))</f>
      </c>
      <c r="J17">
        <f ca="1">IF(ISERROR(OFFSET('MRs for Data tab'!$D$46,IF((ROW()-4)&lt;J$3,ROW()-5+J$2,""),0)),"",OFFSET('MRs for Data tab'!$D$46,IF((ROW()-4)&lt;J$3,ROW()-5+J$2,""),0))</f>
      </c>
      <c r="K17">
        <f ca="1">IF(ISERROR(OFFSET('MRs for Data tab'!$D$46,IF((ROW()-4)&lt;K$3,ROW()-5+K$2,""),0)),"",OFFSET('MRs for Data tab'!$D$46,IF((ROW()-4)&lt;K$3,ROW()-5+K$2,""),0))</f>
      </c>
      <c r="L17">
        <f ca="1">IF(ISERROR(OFFSET('MRs for Data tab'!$D$46,IF((ROW()-4)&lt;L$3,ROW()-5+L$2,""),0)),"",OFFSET('MRs for Data tab'!$D$46,IF((ROW()-4)&lt;L$3,ROW()-5+L$2,""),0))</f>
        <v>44112000</v>
      </c>
      <c r="M17">
        <f ca="1">IF(ISERROR(OFFSET('MRs for Data tab'!$D$46,IF((ROW()-4)&lt;M$3,ROW()-5+M$2,""),0)),"",OFFSET('MRs for Data tab'!$D$46,IF((ROW()-4)&lt;M$3,ROW()-5+M$2,""),0))</f>
      </c>
      <c r="N17">
        <f ca="1">IF(ISERROR(OFFSET('MRs for Data tab'!$D$46,IF((ROW()-4)&lt;N$3,ROW()-5+N$2,""),0)),"",OFFSET('MRs for Data tab'!$D$46,IF((ROW()-4)&lt;N$3,ROW()-5+N$2,""),0))</f>
      </c>
      <c r="O17">
        <f ca="1">IF(ISERROR(OFFSET('MRs for Data tab'!$D$46,IF((ROW()-4)&lt;O$3,ROW()-5+O$2,""),0)),"",OFFSET('MRs for Data tab'!$D$46,IF((ROW()-4)&lt;O$3,ROW()-5+O$2,""),0))</f>
      </c>
      <c r="P17">
        <f ca="1">IF(ISERROR(OFFSET('MRs for Data tab'!$D$46,IF((ROW()-4)&lt;P$3,ROW()-5+P$2,""),0)),"",OFFSET('MRs for Data tab'!$D$46,IF((ROW()-4)&lt;P$3,ROW()-5+P$2,""),0))</f>
      </c>
      <c r="Q17">
        <f ca="1">IF(ISERROR(OFFSET('MRs for Data tab'!$D$46,IF((ROW()-4)&lt;Q$3,ROW()-5+Q$2,""),0)),"",OFFSET('MRs for Data tab'!$D$46,IF((ROW()-4)&lt;Q$3,ROW()-5+Q$2,""),0))</f>
      </c>
      <c r="R17">
        <f ca="1">IF(ISERROR(OFFSET('MRs for Data tab'!$D$46,IF((ROW()-4)&lt;R$3,ROW()-5+R$2,""),0)),"",OFFSET('MRs for Data tab'!$D$46,IF((ROW()-4)&lt;R$3,ROW()-5+R$2,""),0))</f>
      </c>
      <c r="S17">
        <f ca="1">IF(ISERROR(OFFSET('MRs for Data tab'!$D$46,IF((ROW()-4)&lt;S$3,ROW()-5+S$2,""),0)),"",OFFSET('MRs for Data tab'!$D$46,IF((ROW()-4)&lt;S$3,ROW()-5+S$2,""),0))</f>
        <v>54154400</v>
      </c>
      <c r="T17">
        <f ca="1">IF(ISERROR(OFFSET('MRs for Data tab'!$D$46,IF((ROW()-4)&lt;T$3,ROW()-5+T$2,""),0)),"",OFFSET('MRs for Data tab'!$D$46,IF((ROW()-4)&lt;T$3,ROW()-5+T$2,""),0))</f>
      </c>
      <c r="U17">
        <f ca="1">IF(ISERROR(OFFSET('MRs for Data tab'!$D$46,IF((ROW()-4)&lt;U$3,ROW()-5+U$2,""),0)),"",OFFSET('MRs for Data tab'!$D$46,IF((ROW()-4)&lt;U$3,ROW()-5+U$2,""),0))</f>
      </c>
      <c r="V17">
        <f ca="1">IF(ISERROR(OFFSET('MRs for Data tab'!$D$46,IF((ROW()-4)&lt;V$3,ROW()-5+V$2,""),0)),"",OFFSET('MRs for Data tab'!$D$46,IF((ROW()-4)&lt;V$3,ROW()-5+V$2,""),0))</f>
      </c>
      <c r="W17">
        <f ca="1">IF(ISERROR(OFFSET('MRs for Data tab'!$D$46,IF((ROW()-4)&lt;W$3,ROW()-5+W$2,""),0)),"",OFFSET('MRs for Data tab'!$D$46,IF((ROW()-4)&lt;W$3,ROW()-5+W$2,""),0))</f>
      </c>
      <c r="X17">
        <f ca="1">IF(ISERROR(OFFSET('MRs for Data tab'!$D$46,IF((ROW()-4)&lt;X$3,ROW()-5+X$2,""),0)),"",OFFSET('MRs for Data tab'!$D$46,IF((ROW()-4)&lt;X$3,ROW()-5+X$2,""),0))</f>
      </c>
      <c r="Y17">
        <f ca="1">IF(ISERROR(OFFSET('MRs for Data tab'!$D$46,IF((ROW()-4)&lt;Y$3,ROW()-5+Y$2,""),0)),"",OFFSET('MRs for Data tab'!$D$46,IF((ROW()-4)&lt;Y$3,ROW()-5+Y$2,""),0))</f>
        <v>51143000</v>
      </c>
      <c r="Z17">
        <f ca="1">IF(ISERROR(OFFSET('MRs for Data tab'!$D$46,IF((ROW()-4)&lt;Z$3,ROW()-5+Z$2,""),0)),"",OFFSET('MRs for Data tab'!$D$46,IF((ROW()-4)&lt;Z$3,ROW()-5+Z$2,""),0))</f>
      </c>
    </row>
    <row r="18" spans="1:26" ht="12.75">
      <c r="A18" s="232" t="s">
        <v>1430</v>
      </c>
      <c r="B18" s="231">
        <f>IF(COUNTIF(Confirmation!B:B,A18)&gt;=1,"",ROW())</f>
        <v>18</v>
      </c>
      <c r="C18">
        <f>IF(ISNUMBER(B18),(MAX($C$1:C17)+1),0)</f>
        <v>16</v>
      </c>
      <c r="D18">
        <f t="shared" si="0"/>
        <v>17</v>
      </c>
      <c r="E18" s="231" t="str">
        <f>IF(ISNA(MATCH(D18,$C$2:$C$21,0)),"",INDEX($A$2:$A$21,MATCH(D18,$C$2:$C$21,0)))</f>
        <v>MR31</v>
      </c>
      <c r="G18">
        <f ca="1">IF(ISERROR(OFFSET('MRs for Data tab'!$D$46,IF((ROW()-4)&lt;G$3,ROW()-5+G$2,""),0)),"",OFFSET('MRs for Data tab'!$D$46,IF((ROW()-4)&lt;G$3,ROW()-5+G$2,""),0))</f>
        <v>18171000</v>
      </c>
      <c r="H18">
        <f ca="1">IF(ISERROR(OFFSET('MRs for Data tab'!$D$46,IF((ROW()-4)&lt;H$3,ROW()-5+H$2,""),0)),"",OFFSET('MRs for Data tab'!$D$46,IF((ROW()-4)&lt;H$3,ROW()-5+H$2,""),0))</f>
        <v>18572000</v>
      </c>
      <c r="I18">
        <f ca="1">IF(ISERROR(OFFSET('MRs for Data tab'!$D$46,IF((ROW()-4)&lt;I$3,ROW()-5+I$2,""),0)),"",OFFSET('MRs for Data tab'!$D$46,IF((ROW()-4)&lt;I$3,ROW()-5+I$2,""),0))</f>
      </c>
      <c r="J18">
        <f ca="1">IF(ISERROR(OFFSET('MRs for Data tab'!$D$46,IF((ROW()-4)&lt;J$3,ROW()-5+J$2,""),0)),"",OFFSET('MRs for Data tab'!$D$46,IF((ROW()-4)&lt;J$3,ROW()-5+J$2,""),0))</f>
      </c>
      <c r="K18">
        <f ca="1">IF(ISERROR(OFFSET('MRs for Data tab'!$D$46,IF((ROW()-4)&lt;K$3,ROW()-5+K$2,""),0)),"",OFFSET('MRs for Data tab'!$D$46,IF((ROW()-4)&lt;K$3,ROW()-5+K$2,""),0))</f>
      </c>
      <c r="L18">
        <f ca="1">IF(ISERROR(OFFSET('MRs for Data tab'!$D$46,IF((ROW()-4)&lt;L$3,ROW()-5+L$2,""),0)),"",OFFSET('MRs for Data tab'!$D$46,IF((ROW()-4)&lt;L$3,ROW()-5+L$2,""),0))</f>
        <v>44116000</v>
      </c>
      <c r="M18">
        <f ca="1">IF(ISERROR(OFFSET('MRs for Data tab'!$D$46,IF((ROW()-4)&lt;M$3,ROW()-5+M$2,""),0)),"",OFFSET('MRs for Data tab'!$D$46,IF((ROW()-4)&lt;M$3,ROW()-5+M$2,""),0))</f>
      </c>
      <c r="N18">
        <f ca="1">IF(ISERROR(OFFSET('MRs for Data tab'!$D$46,IF((ROW()-4)&lt;N$3,ROW()-5+N$2,""),0)),"",OFFSET('MRs for Data tab'!$D$46,IF((ROW()-4)&lt;N$3,ROW()-5+N$2,""),0))</f>
      </c>
      <c r="O18">
        <f ca="1">IF(ISERROR(OFFSET('MRs for Data tab'!$D$46,IF((ROW()-4)&lt;O$3,ROW()-5+O$2,""),0)),"",OFFSET('MRs for Data tab'!$D$46,IF((ROW()-4)&lt;O$3,ROW()-5+O$2,""),0))</f>
      </c>
      <c r="P18">
        <f ca="1">IF(ISERROR(OFFSET('MRs for Data tab'!$D$46,IF((ROW()-4)&lt;P$3,ROW()-5+P$2,""),0)),"",OFFSET('MRs for Data tab'!$D$46,IF((ROW()-4)&lt;P$3,ROW()-5+P$2,""),0))</f>
      </c>
      <c r="Q18">
        <f ca="1">IF(ISERROR(OFFSET('MRs for Data tab'!$D$46,IF((ROW()-4)&lt;Q$3,ROW()-5+Q$2,""),0)),"",OFFSET('MRs for Data tab'!$D$46,IF((ROW()-4)&lt;Q$3,ROW()-5+Q$2,""),0))</f>
      </c>
      <c r="R18">
        <f ca="1">IF(ISERROR(OFFSET('MRs for Data tab'!$D$46,IF((ROW()-4)&lt;R$3,ROW()-5+R$2,""),0)),"",OFFSET('MRs for Data tab'!$D$46,IF((ROW()-4)&lt;R$3,ROW()-5+R$2,""),0))</f>
      </c>
      <c r="S18">
        <f ca="1">IF(ISERROR(OFFSET('MRs for Data tab'!$D$46,IF((ROW()-4)&lt;S$3,ROW()-5+S$2,""),0)),"",OFFSET('MRs for Data tab'!$D$46,IF((ROW()-4)&lt;S$3,ROW()-5+S$2,""),0))</f>
        <v>54154500</v>
      </c>
      <c r="T18">
        <f ca="1">IF(ISERROR(OFFSET('MRs for Data tab'!$D$46,IF((ROW()-4)&lt;T$3,ROW()-5+T$2,""),0)),"",OFFSET('MRs for Data tab'!$D$46,IF((ROW()-4)&lt;T$3,ROW()-5+T$2,""),0))</f>
      </c>
      <c r="U18">
        <f ca="1">IF(ISERROR(OFFSET('MRs for Data tab'!$D$46,IF((ROW()-4)&lt;U$3,ROW()-5+U$2,""),0)),"",OFFSET('MRs for Data tab'!$D$46,IF((ROW()-4)&lt;U$3,ROW()-5+U$2,""),0))</f>
      </c>
      <c r="V18">
        <f ca="1">IF(ISERROR(OFFSET('MRs for Data tab'!$D$46,IF((ROW()-4)&lt;V$3,ROW()-5+V$2,""),0)),"",OFFSET('MRs for Data tab'!$D$46,IF((ROW()-4)&lt;V$3,ROW()-5+V$2,""),0))</f>
      </c>
      <c r="W18">
        <f ca="1">IF(ISERROR(OFFSET('MRs for Data tab'!$D$46,IF((ROW()-4)&lt;W$3,ROW()-5+W$2,""),0)),"",OFFSET('MRs for Data tab'!$D$46,IF((ROW()-4)&lt;W$3,ROW()-5+W$2,""),0))</f>
      </c>
      <c r="X18">
        <f ca="1">IF(ISERROR(OFFSET('MRs for Data tab'!$D$46,IF((ROW()-4)&lt;X$3,ROW()-5+X$2,""),0)),"",OFFSET('MRs for Data tab'!$D$46,IF((ROW()-4)&lt;X$3,ROW()-5+X$2,""),0))</f>
      </c>
      <c r="Y18">
        <f ca="1">IF(ISERROR(OFFSET('MRs for Data tab'!$D$46,IF((ROW()-4)&lt;Y$3,ROW()-5+Y$2,""),0)),"",OFFSET('MRs for Data tab'!$D$46,IF((ROW()-4)&lt;Y$3,ROW()-5+Y$2,""),0))</f>
        <v>51153000</v>
      </c>
      <c r="Z18">
        <f ca="1">IF(ISERROR(OFFSET('MRs for Data tab'!$D$46,IF((ROW()-4)&lt;Z$3,ROW()-5+Z$2,""),0)),"",OFFSET('MRs for Data tab'!$D$46,IF((ROW()-4)&lt;Z$3,ROW()-5+Z$2,""),0))</f>
      </c>
    </row>
    <row r="19" spans="1:26" ht="12.75">
      <c r="A19" s="232" t="s">
        <v>1431</v>
      </c>
      <c r="B19" s="231">
        <f>IF(COUNTIF(Confirmation!B:B,A19)&gt;=1,"",ROW())</f>
        <v>19</v>
      </c>
      <c r="C19">
        <f>IF(ISNUMBER(B19),(MAX($C$1:C18)+1),0)</f>
        <v>17</v>
      </c>
      <c r="D19">
        <f t="shared" si="0"/>
        <v>18</v>
      </c>
      <c r="E19" s="231" t="str">
        <f>IF(ISNA(MATCH(D19,$C$2:$C$21,0)),"",INDEX($A$2:$A$21,MATCH(D19,$C$2:$C$21,0)))</f>
        <v>MR39</v>
      </c>
      <c r="G19">
        <f ca="1">IF(ISERROR(OFFSET('MRs for Data tab'!$D$46,IF((ROW()-4)&lt;G$3,ROW()-5+G$2,""),0)),"",OFFSET('MRs for Data tab'!$D$46,IF((ROW()-4)&lt;G$3,ROW()-5+G$2,""),0))</f>
        <v>18413000</v>
      </c>
      <c r="H19">
        <f ca="1">IF(ISERROR(OFFSET('MRs for Data tab'!$D$46,IF((ROW()-4)&lt;H$3,ROW()-5+H$2,""),0)),"",OFFSET('MRs for Data tab'!$D$46,IF((ROW()-4)&lt;H$3,ROW()-5+H$2,""),0))</f>
        <v>23121000</v>
      </c>
      <c r="I19">
        <f ca="1">IF(ISERROR(OFFSET('MRs for Data tab'!$D$46,IF((ROW()-4)&lt;I$3,ROW()-5+I$2,""),0)),"",OFFSET('MRs for Data tab'!$D$46,IF((ROW()-4)&lt;I$3,ROW()-5+I$2,""),0))</f>
      </c>
      <c r="J19">
        <f ca="1">IF(ISERROR(OFFSET('MRs for Data tab'!$D$46,IF((ROW()-4)&lt;J$3,ROW()-5+J$2,""),0)),"",OFFSET('MRs for Data tab'!$D$46,IF((ROW()-4)&lt;J$3,ROW()-5+J$2,""),0))</f>
      </c>
      <c r="K19">
        <f ca="1">IF(ISERROR(OFFSET('MRs for Data tab'!$D$46,IF((ROW()-4)&lt;K$3,ROW()-5+K$2,""),0)),"",OFFSET('MRs for Data tab'!$D$46,IF((ROW()-4)&lt;K$3,ROW()-5+K$2,""),0))</f>
      </c>
      <c r="L19">
        <f ca="1">IF(ISERROR(OFFSET('MRs for Data tab'!$D$46,IF((ROW()-4)&lt;L$3,ROW()-5+L$2,""),0)),"",OFFSET('MRs for Data tab'!$D$46,IF((ROW()-4)&lt;L$3,ROW()-5+L$2,""),0))</f>
        <v>44121000</v>
      </c>
      <c r="M19">
        <f ca="1">IF(ISERROR(OFFSET('MRs for Data tab'!$D$46,IF((ROW()-4)&lt;M$3,ROW()-5+M$2,""),0)),"",OFFSET('MRs for Data tab'!$D$46,IF((ROW()-4)&lt;M$3,ROW()-5+M$2,""),0))</f>
      </c>
      <c r="N19">
        <f ca="1">IF(ISERROR(OFFSET('MRs for Data tab'!$D$46,IF((ROW()-4)&lt;N$3,ROW()-5+N$2,""),0)),"",OFFSET('MRs for Data tab'!$D$46,IF((ROW()-4)&lt;N$3,ROW()-5+N$2,""),0))</f>
      </c>
      <c r="O19">
        <f ca="1">IF(ISERROR(OFFSET('MRs for Data tab'!$D$46,IF((ROW()-4)&lt;O$3,ROW()-5+O$2,""),0)),"",OFFSET('MRs for Data tab'!$D$46,IF((ROW()-4)&lt;O$3,ROW()-5+O$2,""),0))</f>
      </c>
      <c r="P19">
        <f ca="1">IF(ISERROR(OFFSET('MRs for Data tab'!$D$46,IF((ROW()-4)&lt;P$3,ROW()-5+P$2,""),0)),"",OFFSET('MRs for Data tab'!$D$46,IF((ROW()-4)&lt;P$3,ROW()-5+P$2,""),0))</f>
      </c>
      <c r="Q19">
        <f ca="1">IF(ISERROR(OFFSET('MRs for Data tab'!$D$46,IF((ROW()-4)&lt;Q$3,ROW()-5+Q$2,""),0)),"",OFFSET('MRs for Data tab'!$D$46,IF((ROW()-4)&lt;Q$3,ROW()-5+Q$2,""),0))</f>
      </c>
      <c r="R19">
        <f ca="1">IF(ISERROR(OFFSET('MRs for Data tab'!$D$46,IF((ROW()-4)&lt;R$3,ROW()-5+R$2,""),0)),"",OFFSET('MRs for Data tab'!$D$46,IF((ROW()-4)&lt;R$3,ROW()-5+R$2,""),0))</f>
      </c>
      <c r="S19">
        <f ca="1">IF(ISERROR(OFFSET('MRs for Data tab'!$D$46,IF((ROW()-4)&lt;S$3,ROW()-5+S$2,""),0)),"",OFFSET('MRs for Data tab'!$D$46,IF((ROW()-4)&lt;S$3,ROW()-5+S$2,""),0))</f>
        <v>54154600</v>
      </c>
      <c r="T19">
        <f ca="1">IF(ISERROR(OFFSET('MRs for Data tab'!$D$46,IF((ROW()-4)&lt;T$3,ROW()-5+T$2,""),0)),"",OFFSET('MRs for Data tab'!$D$46,IF((ROW()-4)&lt;T$3,ROW()-5+T$2,""),0))</f>
      </c>
      <c r="U19">
        <f ca="1">IF(ISERROR(OFFSET('MRs for Data tab'!$D$46,IF((ROW()-4)&lt;U$3,ROW()-5+U$2,""),0)),"",OFFSET('MRs for Data tab'!$D$46,IF((ROW()-4)&lt;U$3,ROW()-5+U$2,""),0))</f>
      </c>
      <c r="V19">
        <f ca="1">IF(ISERROR(OFFSET('MRs for Data tab'!$D$46,IF((ROW()-4)&lt;V$3,ROW()-5+V$2,""),0)),"",OFFSET('MRs for Data tab'!$D$46,IF((ROW()-4)&lt;V$3,ROW()-5+V$2,""),0))</f>
      </c>
      <c r="W19">
        <f ca="1">IF(ISERROR(OFFSET('MRs for Data tab'!$D$46,IF((ROW()-4)&lt;W$3,ROW()-5+W$2,""),0)),"",OFFSET('MRs for Data tab'!$D$46,IF((ROW()-4)&lt;W$3,ROW()-5+W$2,""),0))</f>
      </c>
      <c r="X19">
        <f ca="1">IF(ISERROR(OFFSET('MRs for Data tab'!$D$46,IF((ROW()-4)&lt;X$3,ROW()-5+X$2,""),0)),"",OFFSET('MRs for Data tab'!$D$46,IF((ROW()-4)&lt;X$3,ROW()-5+X$2,""),0))</f>
      </c>
      <c r="Y19">
        <f ca="1">IF(ISERROR(OFFSET('MRs for Data tab'!$D$46,IF((ROW()-4)&lt;Y$3,ROW()-5+Y$2,""),0)),"",OFFSET('MRs for Data tab'!$D$46,IF((ROW()-4)&lt;Y$3,ROW()-5+Y$2,""),0))</f>
        <v>56113000</v>
      </c>
      <c r="Z19">
        <f ca="1">IF(ISERROR(OFFSET('MRs for Data tab'!$D$46,IF((ROW()-4)&lt;Z$3,ROW()-5+Z$2,""),0)),"",OFFSET('MRs for Data tab'!$D$46,IF((ROW()-4)&lt;Z$3,ROW()-5+Z$2,""),0))</f>
      </c>
    </row>
    <row r="20" spans="1:26" ht="12.75">
      <c r="A20" s="232" t="s">
        <v>1205</v>
      </c>
      <c r="B20" s="231">
        <f>IF(COUNTIF(Confirmation!B:B,A20)&gt;=1,"",ROW())</f>
        <v>20</v>
      </c>
      <c r="C20">
        <f>IF(ISNUMBER(B20),(MAX($C$1:C19)+1),0)</f>
        <v>18</v>
      </c>
      <c r="D20">
        <f t="shared" si="0"/>
        <v>19</v>
      </c>
      <c r="E20" s="231" t="str">
        <f>IF(ISNA(MATCH(D20,$C$2:$C$21,0)),"",INDEX($A$2:$A$21,MATCH(D20,$C$2:$C$21,0)))</f>
        <v>MR40</v>
      </c>
      <c r="G20">
        <f ca="1">IF(ISERROR(OFFSET('MRs for Data tab'!$D$46,IF((ROW()-4)&lt;G$3,ROW()-5+G$2,""),0)),"",OFFSET('MRs for Data tab'!$D$46,IF((ROW()-4)&lt;G$3,ROW()-5+G$2,""),0))</f>
        <v>23123000</v>
      </c>
      <c r="H20">
        <f ca="1">IF(ISERROR(OFFSET('MRs for Data tab'!$D$46,IF((ROW()-4)&lt;H$3,ROW()-5+H$2,""),0)),"",OFFSET('MRs for Data tab'!$D$46,IF((ROW()-4)&lt;H$3,ROW()-5+H$2,""),0))</f>
        <v>23122000</v>
      </c>
      <c r="I20">
        <f ca="1">IF(ISERROR(OFFSET('MRs for Data tab'!$D$46,IF((ROW()-4)&lt;I$3,ROW()-5+I$2,""),0)),"",OFFSET('MRs for Data tab'!$D$46,IF((ROW()-4)&lt;I$3,ROW()-5+I$2,""),0))</f>
      </c>
      <c r="J20">
        <f ca="1">IF(ISERROR(OFFSET('MRs for Data tab'!$D$46,IF((ROW()-4)&lt;J$3,ROW()-5+J$2,""),0)),"",OFFSET('MRs for Data tab'!$D$46,IF((ROW()-4)&lt;J$3,ROW()-5+J$2,""),0))</f>
      </c>
      <c r="K20">
        <f ca="1">IF(ISERROR(OFFSET('MRs for Data tab'!$D$46,IF((ROW()-4)&lt;K$3,ROW()-5+K$2,""),0)),"",OFFSET('MRs for Data tab'!$D$46,IF((ROW()-4)&lt;K$3,ROW()-5+K$2,""),0))</f>
      </c>
      <c r="L20">
        <f ca="1">IF(ISERROR(OFFSET('MRs for Data tab'!$D$46,IF((ROW()-4)&lt;L$3,ROW()-5+L$2,""),0)),"",OFFSET('MRs for Data tab'!$D$46,IF((ROW()-4)&lt;L$3,ROW()-5+L$2,""),0))</f>
        <v>44122000</v>
      </c>
      <c r="M20">
        <f ca="1">IF(ISERROR(OFFSET('MRs for Data tab'!$D$46,IF((ROW()-4)&lt;M$3,ROW()-5+M$2,""),0)),"",OFFSET('MRs for Data tab'!$D$46,IF((ROW()-4)&lt;M$3,ROW()-5+M$2,""),0))</f>
      </c>
      <c r="N20">
        <f ca="1">IF(ISERROR(OFFSET('MRs for Data tab'!$D$46,IF((ROW()-4)&lt;N$3,ROW()-5+N$2,""),0)),"",OFFSET('MRs for Data tab'!$D$46,IF((ROW()-4)&lt;N$3,ROW()-5+N$2,""),0))</f>
      </c>
      <c r="O20">
        <f ca="1">IF(ISERROR(OFFSET('MRs for Data tab'!$D$46,IF((ROW()-4)&lt;O$3,ROW()-5+O$2,""),0)),"",OFFSET('MRs for Data tab'!$D$46,IF((ROW()-4)&lt;O$3,ROW()-5+O$2,""),0))</f>
      </c>
      <c r="P20">
        <f ca="1">IF(ISERROR(OFFSET('MRs for Data tab'!$D$46,IF((ROW()-4)&lt;P$3,ROW()-5+P$2,""),0)),"",OFFSET('MRs for Data tab'!$D$46,IF((ROW()-4)&lt;P$3,ROW()-5+P$2,""),0))</f>
      </c>
      <c r="Q20">
        <f ca="1">IF(ISERROR(OFFSET('MRs for Data tab'!$D$46,IF((ROW()-4)&lt;Q$3,ROW()-5+Q$2,""),0)),"",OFFSET('MRs for Data tab'!$D$46,IF((ROW()-4)&lt;Q$3,ROW()-5+Q$2,""),0))</f>
      </c>
      <c r="R20">
        <f ca="1">IF(ISERROR(OFFSET('MRs for Data tab'!$D$46,IF((ROW()-4)&lt;R$3,ROW()-5+R$2,""),0)),"",OFFSET('MRs for Data tab'!$D$46,IF((ROW()-4)&lt;R$3,ROW()-5+R$2,""),0))</f>
      </c>
      <c r="S20">
        <f ca="1">IF(ISERROR(OFFSET('MRs for Data tab'!$D$46,IF((ROW()-4)&lt;S$3,ROW()-5+S$2,""),0)),"",OFFSET('MRs for Data tab'!$D$46,IF((ROW()-4)&lt;S$3,ROW()-5+S$2,""),0))</f>
      </c>
      <c r="T20">
        <f ca="1">IF(ISERROR(OFFSET('MRs for Data tab'!$D$46,IF((ROW()-4)&lt;T$3,ROW()-5+T$2,""),0)),"",OFFSET('MRs for Data tab'!$D$46,IF((ROW()-4)&lt;T$3,ROW()-5+T$2,""),0))</f>
      </c>
      <c r="U20">
        <f ca="1">IF(ISERROR(OFFSET('MRs for Data tab'!$D$46,IF((ROW()-4)&lt;U$3,ROW()-5+U$2,""),0)),"",OFFSET('MRs for Data tab'!$D$46,IF((ROW()-4)&lt;U$3,ROW()-5+U$2,""),0))</f>
      </c>
      <c r="V20">
        <f ca="1">IF(ISERROR(OFFSET('MRs for Data tab'!$D$46,IF((ROW()-4)&lt;V$3,ROW()-5+V$2,""),0)),"",OFFSET('MRs for Data tab'!$D$46,IF((ROW()-4)&lt;V$3,ROW()-5+V$2,""),0))</f>
      </c>
      <c r="W20">
        <f ca="1">IF(ISERROR(OFFSET('MRs for Data tab'!$D$46,IF((ROW()-4)&lt;W$3,ROW()-5+W$2,""),0)),"",OFFSET('MRs for Data tab'!$D$46,IF((ROW()-4)&lt;W$3,ROW()-5+W$2,""),0))</f>
      </c>
      <c r="X20">
        <f ca="1">IF(ISERROR(OFFSET('MRs for Data tab'!$D$46,IF((ROW()-4)&lt;X$3,ROW()-5+X$2,""),0)),"",OFFSET('MRs for Data tab'!$D$46,IF((ROW()-4)&lt;X$3,ROW()-5+X$2,""),0))</f>
      </c>
      <c r="Y20">
        <f ca="1">IF(ISERROR(OFFSET('MRs for Data tab'!$D$46,IF((ROW()-4)&lt;Y$3,ROW()-5+Y$2,""),0)),"",OFFSET('MRs for Data tab'!$D$46,IF((ROW()-4)&lt;Y$3,ROW()-5+Y$2,""),0))</f>
        <v>56123000</v>
      </c>
      <c r="Z20">
        <f ca="1">IF(ISERROR(OFFSET('MRs for Data tab'!$D$46,IF((ROW()-4)&lt;Z$3,ROW()-5+Z$2,""),0)),"",OFFSET('MRs for Data tab'!$D$46,IF((ROW()-4)&lt;Z$3,ROW()-5+Z$2,""),0))</f>
      </c>
    </row>
    <row r="21" spans="1:26" ht="12.75">
      <c r="A21" s="232" t="s">
        <v>1210</v>
      </c>
      <c r="B21" s="231">
        <f>IF(COUNTIF(Confirmation!B:B,A21)&gt;=1,"",ROW())</f>
        <v>21</v>
      </c>
      <c r="C21">
        <f>IF(ISNUMBER(B21),(MAX($C$1:C20)+1),0)</f>
        <v>19</v>
      </c>
      <c r="D21">
        <f t="shared" si="0"/>
        <v>20</v>
      </c>
      <c r="E21" s="231">
        <f>IF(ISNA(MATCH(D21,$C$2:$C$21,0)),"",INDEX($A$2:$A$21,MATCH(D21,$C$2:$C$21,0)))</f>
      </c>
      <c r="G21">
        <f ca="1">IF(ISERROR(OFFSET('MRs for Data tab'!$D$46,IF((ROW()-4)&lt;G$3,ROW()-5+G$2,""),0)),"",OFFSET('MRs for Data tab'!$D$46,IF((ROW()-4)&lt;G$3,ROW()-5+G$2,""),0))</f>
        <v>26135000</v>
      </c>
      <c r="H21">
        <f ca="1">IF(ISERROR(OFFSET('MRs for Data tab'!$D$46,IF((ROW()-4)&lt;H$3,ROW()-5+H$2,""),0)),"",OFFSET('MRs for Data tab'!$D$46,IF((ROW()-4)&lt;H$3,ROW()-5+H$2,""),0))</f>
        <v>23174000</v>
      </c>
      <c r="I21">
        <f ca="1">IF(ISERROR(OFFSET('MRs for Data tab'!$D$46,IF((ROW()-4)&lt;I$3,ROW()-5+I$2,""),0)),"",OFFSET('MRs for Data tab'!$D$46,IF((ROW()-4)&lt;I$3,ROW()-5+I$2,""),0))</f>
      </c>
      <c r="J21">
        <f ca="1">IF(ISERROR(OFFSET('MRs for Data tab'!$D$46,IF((ROW()-4)&lt;J$3,ROW()-5+J$2,""),0)),"",OFFSET('MRs for Data tab'!$D$46,IF((ROW()-4)&lt;J$3,ROW()-5+J$2,""),0))</f>
      </c>
      <c r="K21">
        <f ca="1">IF(ISERROR(OFFSET('MRs for Data tab'!$D$46,IF((ROW()-4)&lt;K$3,ROW()-5+K$2,""),0)),"",OFFSET('MRs for Data tab'!$D$46,IF((ROW()-4)&lt;K$3,ROW()-5+K$2,""),0))</f>
      </c>
      <c r="L21">
        <f ca="1">IF(ISERROR(OFFSET('MRs for Data tab'!$D$46,IF((ROW()-4)&lt;L$3,ROW()-5+L$2,""),0)),"",OFFSET('MRs for Data tab'!$D$46,IF((ROW()-4)&lt;L$3,ROW()-5+L$2,""),0))</f>
        <v>44616000</v>
      </c>
      <c r="M21">
        <f ca="1">IF(ISERROR(OFFSET('MRs for Data tab'!$D$46,IF((ROW()-4)&lt;M$3,ROW()-5+M$2,""),0)),"",OFFSET('MRs for Data tab'!$D$46,IF((ROW()-4)&lt;M$3,ROW()-5+M$2,""),0))</f>
      </c>
      <c r="N21">
        <f ca="1">IF(ISERROR(OFFSET('MRs for Data tab'!$D$46,IF((ROW()-4)&lt;N$3,ROW()-5+N$2,""),0)),"",OFFSET('MRs for Data tab'!$D$46,IF((ROW()-4)&lt;N$3,ROW()-5+N$2,""),0))</f>
      </c>
      <c r="O21">
        <f ca="1">IF(ISERROR(OFFSET('MRs for Data tab'!$D$46,IF((ROW()-4)&lt;O$3,ROW()-5+O$2,""),0)),"",OFFSET('MRs for Data tab'!$D$46,IF((ROW()-4)&lt;O$3,ROW()-5+O$2,""),0))</f>
      </c>
      <c r="P21">
        <f ca="1">IF(ISERROR(OFFSET('MRs for Data tab'!$D$46,IF((ROW()-4)&lt;P$3,ROW()-5+P$2,""),0)),"",OFFSET('MRs for Data tab'!$D$46,IF((ROW()-4)&lt;P$3,ROW()-5+P$2,""),0))</f>
      </c>
      <c r="Q21">
        <f ca="1">IF(ISERROR(OFFSET('MRs for Data tab'!$D$46,IF((ROW()-4)&lt;Q$3,ROW()-5+Q$2,""),0)),"",OFFSET('MRs for Data tab'!$D$46,IF((ROW()-4)&lt;Q$3,ROW()-5+Q$2,""),0))</f>
      </c>
      <c r="R21">
        <f ca="1">IF(ISERROR(OFFSET('MRs for Data tab'!$D$46,IF((ROW()-4)&lt;R$3,ROW()-5+R$2,""),0)),"",OFFSET('MRs for Data tab'!$D$46,IF((ROW()-4)&lt;R$3,ROW()-5+R$2,""),0))</f>
      </c>
      <c r="S21">
        <f ca="1">IF(ISERROR(OFFSET('MRs for Data tab'!$D$46,IF((ROW()-4)&lt;S$3,ROW()-5+S$2,""),0)),"",OFFSET('MRs for Data tab'!$D$46,IF((ROW()-4)&lt;S$3,ROW()-5+S$2,""),0))</f>
      </c>
      <c r="T21">
        <f ca="1">IF(ISERROR(OFFSET('MRs for Data tab'!$D$46,IF((ROW()-4)&lt;T$3,ROW()-5+T$2,""),0)),"",OFFSET('MRs for Data tab'!$D$46,IF((ROW()-4)&lt;T$3,ROW()-5+T$2,""),0))</f>
      </c>
      <c r="U21">
        <f ca="1">IF(ISERROR(OFFSET('MRs for Data tab'!$D$46,IF((ROW()-4)&lt;U$3,ROW()-5+U$2,""),0)),"",OFFSET('MRs for Data tab'!$D$46,IF((ROW()-4)&lt;U$3,ROW()-5+U$2,""),0))</f>
      </c>
      <c r="V21">
        <f ca="1">IF(ISERROR(OFFSET('MRs for Data tab'!$D$46,IF((ROW()-4)&lt;V$3,ROW()-5+V$2,""),0)),"",OFFSET('MRs for Data tab'!$D$46,IF((ROW()-4)&lt;V$3,ROW()-5+V$2,""),0))</f>
      </c>
      <c r="W21">
        <f ca="1">IF(ISERROR(OFFSET('MRs for Data tab'!$D$46,IF((ROW()-4)&lt;W$3,ROW()-5+W$2,""),0)),"",OFFSET('MRs for Data tab'!$D$46,IF((ROW()-4)&lt;W$3,ROW()-5+W$2,""),0))</f>
      </c>
      <c r="X21">
        <f ca="1">IF(ISERROR(OFFSET('MRs for Data tab'!$D$46,IF((ROW()-4)&lt;X$3,ROW()-5+X$2,""),0)),"",OFFSET('MRs for Data tab'!$D$46,IF((ROW()-4)&lt;X$3,ROW()-5+X$2,""),0))</f>
      </c>
      <c r="Y21">
        <f ca="1">IF(ISERROR(OFFSET('MRs for Data tab'!$D$46,IF((ROW()-4)&lt;Y$3,ROW()-5+Y$2,""),0)),"",OFFSET('MRs for Data tab'!$D$46,IF((ROW()-4)&lt;Y$3,ROW()-5+Y$2,""),0))</f>
        <v>56131000</v>
      </c>
      <c r="Z21">
        <f ca="1">IF(ISERROR(OFFSET('MRs for Data tab'!$D$46,IF((ROW()-4)&lt;Z$3,ROW()-5+Z$2,""),0)),"",OFFSET('MRs for Data tab'!$D$46,IF((ROW()-4)&lt;Z$3,ROW()-5+Z$2,""),0))</f>
      </c>
    </row>
    <row r="22" spans="7:26" ht="12.75">
      <c r="G22">
        <f ca="1">IF(ISERROR(OFFSET('MRs for Data tab'!$D$46,IF((ROW()-4)&lt;G$3,ROW()-5+G$2,""),0)),"",OFFSET('MRs for Data tab'!$D$46,IF((ROW()-4)&lt;G$3,ROW()-5+G$2,""),0))</f>
        <v>26181100</v>
      </c>
      <c r="H22">
        <f ca="1">IF(ISERROR(OFFSET('MRs for Data tab'!$D$46,IF((ROW()-4)&lt;H$3,ROW()-5+H$2,""),0)),"",OFFSET('MRs for Data tab'!$D$46,IF((ROW()-4)&lt;H$3,ROW()-5+H$2,""),0))</f>
        <v>23176000</v>
      </c>
      <c r="I22">
        <f ca="1">IF(ISERROR(OFFSET('MRs for Data tab'!$D$46,IF((ROW()-4)&lt;I$3,ROW()-5+I$2,""),0)),"",OFFSET('MRs for Data tab'!$D$46,IF((ROW()-4)&lt;I$3,ROW()-5+I$2,""),0))</f>
      </c>
      <c r="J22">
        <f ca="1">IF(ISERROR(OFFSET('MRs for Data tab'!$D$46,IF((ROW()-4)&lt;J$3,ROW()-5+J$2,""),0)),"",OFFSET('MRs for Data tab'!$D$46,IF((ROW()-4)&lt;J$3,ROW()-5+J$2,""),0))</f>
      </c>
      <c r="K22">
        <f ca="1">IF(ISERROR(OFFSET('MRs for Data tab'!$D$46,IF((ROW()-4)&lt;K$3,ROW()-5+K$2,""),0)),"",OFFSET('MRs for Data tab'!$D$46,IF((ROW()-4)&lt;K$3,ROW()-5+K$2,""),0))</f>
      </c>
      <c r="L22">
        <f ca="1">IF(ISERROR(OFFSET('MRs for Data tab'!$D$46,IF((ROW()-4)&lt;L$3,ROW()-5+L$2,""),0)),"",OFFSET('MRs for Data tab'!$D$46,IF((ROW()-4)&lt;L$3,ROW()-5+L$2,""),0))</f>
        <v>44811000</v>
      </c>
      <c r="M22">
        <f ca="1">IF(ISERROR(OFFSET('MRs for Data tab'!$D$46,IF((ROW()-4)&lt;M$3,ROW()-5+M$2,""),0)),"",OFFSET('MRs for Data tab'!$D$46,IF((ROW()-4)&lt;M$3,ROW()-5+M$2,""),0))</f>
      </c>
      <c r="N22">
        <f ca="1">IF(ISERROR(OFFSET('MRs for Data tab'!$D$46,IF((ROW()-4)&lt;N$3,ROW()-5+N$2,""),0)),"",OFFSET('MRs for Data tab'!$D$46,IF((ROW()-4)&lt;N$3,ROW()-5+N$2,""),0))</f>
      </c>
      <c r="O22">
        <f ca="1">IF(ISERROR(OFFSET('MRs for Data tab'!$D$46,IF((ROW()-4)&lt;O$3,ROW()-5+O$2,""),0)),"",OFFSET('MRs for Data tab'!$D$46,IF((ROW()-4)&lt;O$3,ROW()-5+O$2,""),0))</f>
      </c>
      <c r="P22">
        <f ca="1">IF(ISERROR(OFFSET('MRs for Data tab'!$D$46,IF((ROW()-4)&lt;P$3,ROW()-5+P$2,""),0)),"",OFFSET('MRs for Data tab'!$D$46,IF((ROW()-4)&lt;P$3,ROW()-5+P$2,""),0))</f>
      </c>
      <c r="Q22">
        <f ca="1">IF(ISERROR(OFFSET('MRs for Data tab'!$D$46,IF((ROW()-4)&lt;Q$3,ROW()-5+Q$2,""),0)),"",OFFSET('MRs for Data tab'!$D$46,IF((ROW()-4)&lt;Q$3,ROW()-5+Q$2,""),0))</f>
      </c>
      <c r="R22">
        <f ca="1">IF(ISERROR(OFFSET('MRs for Data tab'!$D$46,IF((ROW()-4)&lt;R$3,ROW()-5+R$2,""),0)),"",OFFSET('MRs for Data tab'!$D$46,IF((ROW()-4)&lt;R$3,ROW()-5+R$2,""),0))</f>
      </c>
      <c r="S22">
        <f ca="1">IF(ISERROR(OFFSET('MRs for Data tab'!$D$46,IF((ROW()-4)&lt;S$3,ROW()-5+S$2,""),0)),"",OFFSET('MRs for Data tab'!$D$46,IF((ROW()-4)&lt;S$3,ROW()-5+S$2,""),0))</f>
      </c>
      <c r="T22">
        <f ca="1">IF(ISERROR(OFFSET('MRs for Data tab'!$D$46,IF((ROW()-4)&lt;T$3,ROW()-5+T$2,""),0)),"",OFFSET('MRs for Data tab'!$D$46,IF((ROW()-4)&lt;T$3,ROW()-5+T$2,""),0))</f>
      </c>
      <c r="U22">
        <f ca="1">IF(ISERROR(OFFSET('MRs for Data tab'!$D$46,IF((ROW()-4)&lt;U$3,ROW()-5+U$2,""),0)),"",OFFSET('MRs for Data tab'!$D$46,IF((ROW()-4)&lt;U$3,ROW()-5+U$2,""),0))</f>
      </c>
      <c r="V22">
        <f ca="1">IF(ISERROR(OFFSET('MRs for Data tab'!$D$46,IF((ROW()-4)&lt;V$3,ROW()-5+V$2,""),0)),"",OFFSET('MRs for Data tab'!$D$46,IF((ROW()-4)&lt;V$3,ROW()-5+V$2,""),0))</f>
      </c>
      <c r="W22">
        <f ca="1">IF(ISERROR(OFFSET('MRs for Data tab'!$D$46,IF((ROW()-4)&lt;W$3,ROW()-5+W$2,""),0)),"",OFFSET('MRs for Data tab'!$D$46,IF((ROW()-4)&lt;W$3,ROW()-5+W$2,""),0))</f>
      </c>
      <c r="X22">
        <f ca="1">IF(ISERROR(OFFSET('MRs for Data tab'!$D$46,IF((ROW()-4)&lt;X$3,ROW()-5+X$2,""),0)),"",OFFSET('MRs for Data tab'!$D$46,IF((ROW()-4)&lt;X$3,ROW()-5+X$2,""),0))</f>
      </c>
      <c r="Y22">
        <f ca="1">IF(ISERROR(OFFSET('MRs for Data tab'!$D$46,IF((ROW()-4)&lt;Y$3,ROW()-5+Y$2,""),0)),"",OFFSET('MRs for Data tab'!$D$46,IF((ROW()-4)&lt;Y$3,ROW()-5+Y$2,""),0))</f>
        <v>56132000</v>
      </c>
      <c r="Z22">
        <f ca="1">IF(ISERROR(OFFSET('MRs for Data tab'!$D$46,IF((ROW()-4)&lt;Z$3,ROW()-5+Z$2,""),0)),"",OFFSET('MRs for Data tab'!$D$46,IF((ROW()-4)&lt;Z$3,ROW()-5+Z$2,""),0))</f>
      </c>
    </row>
    <row r="23" spans="7:26" ht="12.75">
      <c r="G23">
        <f ca="1">IF(ISERROR(OFFSET('MRs for Data tab'!$D$46,IF((ROW()-4)&lt;G$3,ROW()-5+G$2,""),0)),"",OFFSET('MRs for Data tab'!$D$46,IF((ROW()-4)&lt;G$3,ROW()-5+G$2,""),0))</f>
        <v>23171000</v>
      </c>
      <c r="H23">
        <f ca="1">IF(ISERROR(OFFSET('MRs for Data tab'!$D$46,IF((ROW()-4)&lt;H$3,ROW()-5+H$2,""),0)),"",OFFSET('MRs for Data tab'!$D$46,IF((ROW()-4)&lt;H$3,ROW()-5+H$2,""),0))</f>
        <v>23177000</v>
      </c>
      <c r="I23">
        <f ca="1">IF(ISERROR(OFFSET('MRs for Data tab'!$D$46,IF((ROW()-4)&lt;I$3,ROW()-5+I$2,""),0)),"",OFFSET('MRs for Data tab'!$D$46,IF((ROW()-4)&lt;I$3,ROW()-5+I$2,""),0))</f>
      </c>
      <c r="J23">
        <f ca="1">IF(ISERROR(OFFSET('MRs for Data tab'!$D$46,IF((ROW()-4)&lt;J$3,ROW()-5+J$2,""),0)),"",OFFSET('MRs for Data tab'!$D$46,IF((ROW()-4)&lt;J$3,ROW()-5+J$2,""),0))</f>
      </c>
      <c r="K23">
        <f ca="1">IF(ISERROR(OFFSET('MRs for Data tab'!$D$46,IF((ROW()-4)&lt;K$3,ROW()-5+K$2,""),0)),"",OFFSET('MRs for Data tab'!$D$46,IF((ROW()-4)&lt;K$3,ROW()-5+K$2,""),0))</f>
      </c>
      <c r="L23">
        <f ca="1">IF(ISERROR(OFFSET('MRs for Data tab'!$D$46,IF((ROW()-4)&lt;L$3,ROW()-5+L$2,""),0)),"",OFFSET('MRs for Data tab'!$D$46,IF((ROW()-4)&lt;L$3,ROW()-5+L$2,""),0))</f>
        <v>44813000</v>
      </c>
      <c r="M23">
        <f ca="1">IF(ISERROR(OFFSET('MRs for Data tab'!$D$46,IF((ROW()-4)&lt;M$3,ROW()-5+M$2,""),0)),"",OFFSET('MRs for Data tab'!$D$46,IF((ROW()-4)&lt;M$3,ROW()-5+M$2,""),0))</f>
      </c>
      <c r="N23">
        <f ca="1">IF(ISERROR(OFFSET('MRs for Data tab'!$D$46,IF((ROW()-4)&lt;N$3,ROW()-5+N$2,""),0)),"",OFFSET('MRs for Data tab'!$D$46,IF((ROW()-4)&lt;N$3,ROW()-5+N$2,""),0))</f>
      </c>
      <c r="O23">
        <f ca="1">IF(ISERROR(OFFSET('MRs for Data tab'!$D$46,IF((ROW()-4)&lt;O$3,ROW()-5+O$2,""),0)),"",OFFSET('MRs for Data tab'!$D$46,IF((ROW()-4)&lt;O$3,ROW()-5+O$2,""),0))</f>
      </c>
      <c r="P23">
        <f ca="1">IF(ISERROR(OFFSET('MRs for Data tab'!$D$46,IF((ROW()-4)&lt;P$3,ROW()-5+P$2,""),0)),"",OFFSET('MRs for Data tab'!$D$46,IF((ROW()-4)&lt;P$3,ROW()-5+P$2,""),0))</f>
      </c>
      <c r="Q23">
        <f ca="1">IF(ISERROR(OFFSET('MRs for Data tab'!$D$46,IF((ROW()-4)&lt;Q$3,ROW()-5+Q$2,""),0)),"",OFFSET('MRs for Data tab'!$D$46,IF((ROW()-4)&lt;Q$3,ROW()-5+Q$2,""),0))</f>
      </c>
      <c r="R23">
        <f ca="1">IF(ISERROR(OFFSET('MRs for Data tab'!$D$46,IF((ROW()-4)&lt;R$3,ROW()-5+R$2,""),0)),"",OFFSET('MRs for Data tab'!$D$46,IF((ROW()-4)&lt;R$3,ROW()-5+R$2,""),0))</f>
      </c>
      <c r="S23">
        <f ca="1">IF(ISERROR(OFFSET('MRs for Data tab'!$D$46,IF((ROW()-4)&lt;S$3,ROW()-5+S$2,""),0)),"",OFFSET('MRs for Data tab'!$D$46,IF((ROW()-4)&lt;S$3,ROW()-5+S$2,""),0))</f>
      </c>
      <c r="T23">
        <f ca="1">IF(ISERROR(OFFSET('MRs for Data tab'!$D$46,IF((ROW()-4)&lt;T$3,ROW()-5+T$2,""),0)),"",OFFSET('MRs for Data tab'!$D$46,IF((ROW()-4)&lt;T$3,ROW()-5+T$2,""),0))</f>
      </c>
      <c r="U23">
        <f ca="1">IF(ISERROR(OFFSET('MRs for Data tab'!$D$46,IF((ROW()-4)&lt;U$3,ROW()-5+U$2,""),0)),"",OFFSET('MRs for Data tab'!$D$46,IF((ROW()-4)&lt;U$3,ROW()-5+U$2,""),0))</f>
      </c>
      <c r="V23">
        <f ca="1">IF(ISERROR(OFFSET('MRs for Data tab'!$D$46,IF((ROW()-4)&lt;V$3,ROW()-5+V$2,""),0)),"",OFFSET('MRs for Data tab'!$D$46,IF((ROW()-4)&lt;V$3,ROW()-5+V$2,""),0))</f>
      </c>
      <c r="W23">
        <f ca="1">IF(ISERROR(OFFSET('MRs for Data tab'!$D$46,IF((ROW()-4)&lt;W$3,ROW()-5+W$2,""),0)),"",OFFSET('MRs for Data tab'!$D$46,IF((ROW()-4)&lt;W$3,ROW()-5+W$2,""),0))</f>
      </c>
      <c r="X23">
        <f ca="1">IF(ISERROR(OFFSET('MRs for Data tab'!$D$46,IF((ROW()-4)&lt;X$3,ROW()-5+X$2,""),0)),"",OFFSET('MRs for Data tab'!$D$46,IF((ROW()-4)&lt;X$3,ROW()-5+X$2,""),0))</f>
      </c>
      <c r="Y23">
        <f ca="1">IF(ISERROR(OFFSET('MRs for Data tab'!$D$46,IF((ROW()-4)&lt;Y$3,ROW()-5+Y$2,""),0)),"",OFFSET('MRs for Data tab'!$D$46,IF((ROW()-4)&lt;Y$3,ROW()-5+Y$2,""),0))</f>
        <v>56133000</v>
      </c>
      <c r="Z23">
        <f ca="1">IF(ISERROR(OFFSET('MRs for Data tab'!$D$46,IF((ROW()-4)&lt;Z$3,ROW()-5+Z$2,""),0)),"",OFFSET('MRs for Data tab'!$D$46,IF((ROW()-4)&lt;Z$3,ROW()-5+Z$2,""),0))</f>
      </c>
    </row>
    <row r="24" spans="1:26" ht="12.75">
      <c r="A24">
        <f>B2</f>
      </c>
      <c r="G24">
        <f ca="1">IF(ISERROR(OFFSET('MRs for Data tab'!$D$46,IF((ROW()-4)&lt;G$3,ROW()-5+G$2,""),0)),"",OFFSET('MRs for Data tab'!$D$46,IF((ROW()-4)&lt;G$3,ROW()-5+G$2,""),0))</f>
        <v>23172000</v>
      </c>
      <c r="H24">
        <f ca="1">IF(ISERROR(OFFSET('MRs for Data tab'!$D$46,IF((ROW()-4)&lt;H$3,ROW()-5+H$2,""),0)),"",OFFSET('MRs for Data tab'!$D$46,IF((ROW()-4)&lt;H$3,ROW()-5+H$2,""),0))</f>
        <v>23512000</v>
      </c>
      <c r="I24">
        <f ca="1">IF(ISERROR(OFFSET('MRs for Data tab'!$D$46,IF((ROW()-4)&lt;I$3,ROW()-5+I$2,""),0)),"",OFFSET('MRs for Data tab'!$D$46,IF((ROW()-4)&lt;I$3,ROW()-5+I$2,""),0))</f>
      </c>
      <c r="J24">
        <f ca="1">IF(ISERROR(OFFSET('MRs for Data tab'!$D$46,IF((ROW()-4)&lt;J$3,ROW()-5+J$2,""),0)),"",OFFSET('MRs for Data tab'!$D$46,IF((ROW()-4)&lt;J$3,ROW()-5+J$2,""),0))</f>
      </c>
      <c r="K24">
        <f ca="1">IF(ISERROR(OFFSET('MRs for Data tab'!$D$46,IF((ROW()-4)&lt;K$3,ROW()-5+K$2,""),0)),"",OFFSET('MRs for Data tab'!$D$46,IF((ROW()-4)&lt;K$3,ROW()-5+K$2,""),0))</f>
      </c>
      <c r="L24">
        <f ca="1">IF(ISERROR(OFFSET('MRs for Data tab'!$D$46,IF((ROW()-4)&lt;L$3,ROW()-5+L$2,""),0)),"",OFFSET('MRs for Data tab'!$D$46,IF((ROW()-4)&lt;L$3,ROW()-5+L$2,""),0))</f>
        <v>44815000</v>
      </c>
      <c r="M24">
        <f ca="1">IF(ISERROR(OFFSET('MRs for Data tab'!$D$46,IF((ROW()-4)&lt;M$3,ROW()-5+M$2,""),0)),"",OFFSET('MRs for Data tab'!$D$46,IF((ROW()-4)&lt;M$3,ROW()-5+M$2,""),0))</f>
      </c>
      <c r="N24">
        <f ca="1">IF(ISERROR(OFFSET('MRs for Data tab'!$D$46,IF((ROW()-4)&lt;N$3,ROW()-5+N$2,""),0)),"",OFFSET('MRs for Data tab'!$D$46,IF((ROW()-4)&lt;N$3,ROW()-5+N$2,""),0))</f>
      </c>
      <c r="O24">
        <f ca="1">IF(ISERROR(OFFSET('MRs for Data tab'!$D$46,IF((ROW()-4)&lt;O$3,ROW()-5+O$2,""),0)),"",OFFSET('MRs for Data tab'!$D$46,IF((ROW()-4)&lt;O$3,ROW()-5+O$2,""),0))</f>
      </c>
      <c r="P24">
        <f ca="1">IF(ISERROR(OFFSET('MRs for Data tab'!$D$46,IF((ROW()-4)&lt;P$3,ROW()-5+P$2,""),0)),"",OFFSET('MRs for Data tab'!$D$46,IF((ROW()-4)&lt;P$3,ROW()-5+P$2,""),0))</f>
      </c>
      <c r="Q24">
        <f ca="1">IF(ISERROR(OFFSET('MRs for Data tab'!$D$46,IF((ROW()-4)&lt;Q$3,ROW()-5+Q$2,""),0)),"",OFFSET('MRs for Data tab'!$D$46,IF((ROW()-4)&lt;Q$3,ROW()-5+Q$2,""),0))</f>
      </c>
      <c r="R24">
        <f ca="1">IF(ISERROR(OFFSET('MRs for Data tab'!$D$46,IF((ROW()-4)&lt;R$3,ROW()-5+R$2,""),0)),"",OFFSET('MRs for Data tab'!$D$46,IF((ROW()-4)&lt;R$3,ROW()-5+R$2,""),0))</f>
      </c>
      <c r="S24">
        <f ca="1">IF(ISERROR(OFFSET('MRs for Data tab'!$D$46,IF((ROW()-4)&lt;S$3,ROW()-5+S$2,""),0)),"",OFFSET('MRs for Data tab'!$D$46,IF((ROW()-4)&lt;S$3,ROW()-5+S$2,""),0))</f>
      </c>
      <c r="T24">
        <f ca="1">IF(ISERROR(OFFSET('MRs for Data tab'!$D$46,IF((ROW()-4)&lt;T$3,ROW()-5+T$2,""),0)),"",OFFSET('MRs for Data tab'!$D$46,IF((ROW()-4)&lt;T$3,ROW()-5+T$2,""),0))</f>
      </c>
      <c r="U24">
        <f ca="1">IF(ISERROR(OFFSET('MRs for Data tab'!$D$46,IF((ROW()-4)&lt;U$3,ROW()-5+U$2,""),0)),"",OFFSET('MRs for Data tab'!$D$46,IF((ROW()-4)&lt;U$3,ROW()-5+U$2,""),0))</f>
      </c>
      <c r="V24">
        <f ca="1">IF(ISERROR(OFFSET('MRs for Data tab'!$D$46,IF((ROW()-4)&lt;V$3,ROW()-5+V$2,""),0)),"",OFFSET('MRs for Data tab'!$D$46,IF((ROW()-4)&lt;V$3,ROW()-5+V$2,""),0))</f>
      </c>
      <c r="W24">
        <f ca="1">IF(ISERROR(OFFSET('MRs for Data tab'!$D$46,IF((ROW()-4)&lt;W$3,ROW()-5+W$2,""),0)),"",OFFSET('MRs for Data tab'!$D$46,IF((ROW()-4)&lt;W$3,ROW()-5+W$2,""),0))</f>
      </c>
      <c r="X24">
        <f ca="1">IF(ISERROR(OFFSET('MRs for Data tab'!$D$46,IF((ROW()-4)&lt;X$3,ROW()-5+X$2,""),0)),"",OFFSET('MRs for Data tab'!$D$46,IF((ROW()-4)&lt;X$3,ROW()-5+X$2,""),0))</f>
      </c>
      <c r="Y24">
        <f ca="1">IF(ISERROR(OFFSET('MRs for Data tab'!$D$46,IF((ROW()-4)&lt;Y$3,ROW()-5+Y$2,""),0)),"",OFFSET('MRs for Data tab'!$D$46,IF((ROW()-4)&lt;Y$3,ROW()-5+Y$2,""),0))</f>
      </c>
      <c r="Z24">
        <f ca="1">IF(ISERROR(OFFSET('MRs for Data tab'!$D$46,IF((ROW()-4)&lt;Z$3,ROW()-5+Z$2,""),0)),"",OFFSET('MRs for Data tab'!$D$46,IF((ROW()-4)&lt;Z$3,ROW()-5+Z$2,""),0))</f>
      </c>
    </row>
    <row r="25" spans="7:26" ht="12.75">
      <c r="G25">
        <f ca="1">IF(ISERROR(OFFSET('MRs for Data tab'!$D$46,IF((ROW()-4)&lt;G$3,ROW()-5+G$2,""),0)),"",OFFSET('MRs for Data tab'!$D$46,IF((ROW()-4)&lt;G$3,ROW()-5+G$2,""),0))</f>
        <v>23173000</v>
      </c>
      <c r="H25">
        <f ca="1">IF(ISERROR(OFFSET('MRs for Data tab'!$D$46,IF((ROW()-4)&lt;H$3,ROW()-5+H$2,""),0)),"",OFFSET('MRs for Data tab'!$D$46,IF((ROW()-4)&lt;H$3,ROW()-5+H$2,""),0))</f>
        <v>23522000</v>
      </c>
      <c r="I25">
        <f ca="1">IF(ISERROR(OFFSET('MRs for Data tab'!$D$46,IF((ROW()-4)&lt;I$3,ROW()-5+I$2,""),0)),"",OFFSET('MRs for Data tab'!$D$46,IF((ROW()-4)&lt;I$3,ROW()-5+I$2,""),0))</f>
      </c>
      <c r="J25">
        <f ca="1">IF(ISERROR(OFFSET('MRs for Data tab'!$D$46,IF((ROW()-4)&lt;J$3,ROW()-5+J$2,""),0)),"",OFFSET('MRs for Data tab'!$D$46,IF((ROW()-4)&lt;J$3,ROW()-5+J$2,""),0))</f>
      </c>
      <c r="K25">
        <f ca="1">IF(ISERROR(OFFSET('MRs for Data tab'!$D$46,IF((ROW()-4)&lt;K$3,ROW()-5+K$2,""),0)),"",OFFSET('MRs for Data tab'!$D$46,IF((ROW()-4)&lt;K$3,ROW()-5+K$2,""),0))</f>
      </c>
      <c r="L25">
        <f ca="1">IF(ISERROR(OFFSET('MRs for Data tab'!$D$46,IF((ROW()-4)&lt;L$3,ROW()-5+L$2,""),0)),"",OFFSET('MRs for Data tab'!$D$46,IF((ROW()-4)&lt;L$3,ROW()-5+L$2,""),0))</f>
        <v>44817000</v>
      </c>
      <c r="M25">
        <f ca="1">IF(ISERROR(OFFSET('MRs for Data tab'!$D$46,IF((ROW()-4)&lt;M$3,ROW()-5+M$2,""),0)),"",OFFSET('MRs for Data tab'!$D$46,IF((ROW()-4)&lt;M$3,ROW()-5+M$2,""),0))</f>
      </c>
      <c r="N25">
        <f ca="1">IF(ISERROR(OFFSET('MRs for Data tab'!$D$46,IF((ROW()-4)&lt;N$3,ROW()-5+N$2,""),0)),"",OFFSET('MRs for Data tab'!$D$46,IF((ROW()-4)&lt;N$3,ROW()-5+N$2,""),0))</f>
      </c>
      <c r="O25">
        <f ca="1">IF(ISERROR(OFFSET('MRs for Data tab'!$D$46,IF((ROW()-4)&lt;O$3,ROW()-5+O$2,""),0)),"",OFFSET('MRs for Data tab'!$D$46,IF((ROW()-4)&lt;O$3,ROW()-5+O$2,""),0))</f>
      </c>
      <c r="P25">
        <f ca="1">IF(ISERROR(OFFSET('MRs for Data tab'!$D$46,IF((ROW()-4)&lt;P$3,ROW()-5+P$2,""),0)),"",OFFSET('MRs for Data tab'!$D$46,IF((ROW()-4)&lt;P$3,ROW()-5+P$2,""),0))</f>
      </c>
      <c r="Q25">
        <f ca="1">IF(ISERROR(OFFSET('MRs for Data tab'!$D$46,IF((ROW()-4)&lt;Q$3,ROW()-5+Q$2,""),0)),"",OFFSET('MRs for Data tab'!$D$46,IF((ROW()-4)&lt;Q$3,ROW()-5+Q$2,""),0))</f>
      </c>
      <c r="R25">
        <f ca="1">IF(ISERROR(OFFSET('MRs for Data tab'!$D$46,IF((ROW()-4)&lt;R$3,ROW()-5+R$2,""),0)),"",OFFSET('MRs for Data tab'!$D$46,IF((ROW()-4)&lt;R$3,ROW()-5+R$2,""),0))</f>
      </c>
      <c r="S25">
        <f ca="1">IF(ISERROR(OFFSET('MRs for Data tab'!$D$46,IF((ROW()-4)&lt;S$3,ROW()-5+S$2,""),0)),"",OFFSET('MRs for Data tab'!$D$46,IF((ROW()-4)&lt;S$3,ROW()-5+S$2,""),0))</f>
      </c>
      <c r="T25">
        <f ca="1">IF(ISERROR(OFFSET('MRs for Data tab'!$D$46,IF((ROW()-4)&lt;T$3,ROW()-5+T$2,""),0)),"",OFFSET('MRs for Data tab'!$D$46,IF((ROW()-4)&lt;T$3,ROW()-5+T$2,""),0))</f>
      </c>
      <c r="U25">
        <f ca="1">IF(ISERROR(OFFSET('MRs for Data tab'!$D$46,IF((ROW()-4)&lt;U$3,ROW()-5+U$2,""),0)),"",OFFSET('MRs for Data tab'!$D$46,IF((ROW()-4)&lt;U$3,ROW()-5+U$2,""),0))</f>
      </c>
      <c r="V25">
        <f ca="1">IF(ISERROR(OFFSET('MRs for Data tab'!$D$46,IF((ROW()-4)&lt;V$3,ROW()-5+V$2,""),0)),"",OFFSET('MRs for Data tab'!$D$46,IF((ROW()-4)&lt;V$3,ROW()-5+V$2,""),0))</f>
      </c>
      <c r="W25">
        <f ca="1">IF(ISERROR(OFFSET('MRs for Data tab'!$D$46,IF((ROW()-4)&lt;W$3,ROW()-5+W$2,""),0)),"",OFFSET('MRs for Data tab'!$D$46,IF((ROW()-4)&lt;W$3,ROW()-5+W$2,""),0))</f>
      </c>
      <c r="X25">
        <f ca="1">IF(ISERROR(OFFSET('MRs for Data tab'!$D$46,IF((ROW()-4)&lt;X$3,ROW()-5+X$2,""),0)),"",OFFSET('MRs for Data tab'!$D$46,IF((ROW()-4)&lt;X$3,ROW()-5+X$2,""),0))</f>
      </c>
      <c r="Y25">
        <f ca="1">IF(ISERROR(OFFSET('MRs for Data tab'!$D$46,IF((ROW()-4)&lt;Y$3,ROW()-5+Y$2,""),0)),"",OFFSET('MRs for Data tab'!$D$46,IF((ROW()-4)&lt;Y$3,ROW()-5+Y$2,""),0))</f>
      </c>
      <c r="Z25">
        <f ca="1">IF(ISERROR(OFFSET('MRs for Data tab'!$D$46,IF((ROW()-4)&lt;Z$3,ROW()-5+Z$2,""),0)),"",OFFSET('MRs for Data tab'!$D$46,IF((ROW()-4)&lt;Z$3,ROW()-5+Z$2,""),0))</f>
      </c>
    </row>
    <row r="26" spans="7:26" ht="12.75">
      <c r="G26">
        <f ca="1">IF(ISERROR(OFFSET('MRs for Data tab'!$D$46,IF((ROW()-4)&lt;G$3,ROW()-5+G$2,""),0)),"",OFFSET('MRs for Data tab'!$D$46,IF((ROW()-4)&lt;G$3,ROW()-5+G$2,""),0))</f>
        <v>23178000</v>
      </c>
      <c r="H26">
        <f ca="1">IF(ISERROR(OFFSET('MRs for Data tab'!$D$46,IF((ROW()-4)&lt;H$3,ROW()-5+H$2,""),0)),"",OFFSET('MRs for Data tab'!$D$46,IF((ROW()-4)&lt;H$3,ROW()-5+H$2,""),0))</f>
        <v>23532000</v>
      </c>
      <c r="I26">
        <f ca="1">IF(ISERROR(OFFSET('MRs for Data tab'!$D$46,IF((ROW()-4)&lt;I$3,ROW()-5+I$2,""),0)),"",OFFSET('MRs for Data tab'!$D$46,IF((ROW()-4)&lt;I$3,ROW()-5+I$2,""),0))</f>
      </c>
      <c r="J26">
        <f ca="1">IF(ISERROR(OFFSET('MRs for Data tab'!$D$46,IF((ROW()-4)&lt;J$3,ROW()-5+J$2,""),0)),"",OFFSET('MRs for Data tab'!$D$46,IF((ROW()-4)&lt;J$3,ROW()-5+J$2,""),0))</f>
      </c>
      <c r="K26">
        <f ca="1">IF(ISERROR(OFFSET('MRs for Data tab'!$D$46,IF((ROW()-4)&lt;K$3,ROW()-5+K$2,""),0)),"",OFFSET('MRs for Data tab'!$D$46,IF((ROW()-4)&lt;K$3,ROW()-5+K$2,""),0))</f>
      </c>
      <c r="L26">
        <f ca="1">IF(ISERROR(OFFSET('MRs for Data tab'!$D$46,IF((ROW()-4)&lt;L$3,ROW()-5+L$2,""),0)),"",OFFSET('MRs for Data tab'!$D$46,IF((ROW()-4)&lt;L$3,ROW()-5+L$2,""),0))</f>
        <v>44819000</v>
      </c>
      <c r="M26">
        <f ca="1">IF(ISERROR(OFFSET('MRs for Data tab'!$D$46,IF((ROW()-4)&lt;M$3,ROW()-5+M$2,""),0)),"",OFFSET('MRs for Data tab'!$D$46,IF((ROW()-4)&lt;M$3,ROW()-5+M$2,""),0))</f>
      </c>
      <c r="N26">
        <f ca="1">IF(ISERROR(OFFSET('MRs for Data tab'!$D$46,IF((ROW()-4)&lt;N$3,ROW()-5+N$2,""),0)),"",OFFSET('MRs for Data tab'!$D$46,IF((ROW()-4)&lt;N$3,ROW()-5+N$2,""),0))</f>
      </c>
      <c r="O26">
        <f ca="1">IF(ISERROR(OFFSET('MRs for Data tab'!$D$46,IF((ROW()-4)&lt;O$3,ROW()-5+O$2,""),0)),"",OFFSET('MRs for Data tab'!$D$46,IF((ROW()-4)&lt;O$3,ROW()-5+O$2,""),0))</f>
      </c>
      <c r="P26">
        <f ca="1">IF(ISERROR(OFFSET('MRs for Data tab'!$D$46,IF((ROW()-4)&lt;P$3,ROW()-5+P$2,""),0)),"",OFFSET('MRs for Data tab'!$D$46,IF((ROW()-4)&lt;P$3,ROW()-5+P$2,""),0))</f>
      </c>
      <c r="Q26">
        <f ca="1">IF(ISERROR(OFFSET('MRs for Data tab'!$D$46,IF((ROW()-4)&lt;Q$3,ROW()-5+Q$2,""),0)),"",OFFSET('MRs for Data tab'!$D$46,IF((ROW()-4)&lt;Q$3,ROW()-5+Q$2,""),0))</f>
      </c>
      <c r="R26">
        <f ca="1">IF(ISERROR(OFFSET('MRs for Data tab'!$D$46,IF((ROW()-4)&lt;R$3,ROW()-5+R$2,""),0)),"",OFFSET('MRs for Data tab'!$D$46,IF((ROW()-4)&lt;R$3,ROW()-5+R$2,""),0))</f>
      </c>
      <c r="S26">
        <f ca="1">IF(ISERROR(OFFSET('MRs for Data tab'!$D$46,IF((ROW()-4)&lt;S$3,ROW()-5+S$2,""),0)),"",OFFSET('MRs for Data tab'!$D$46,IF((ROW()-4)&lt;S$3,ROW()-5+S$2,""),0))</f>
      </c>
      <c r="T26">
        <f ca="1">IF(ISERROR(OFFSET('MRs for Data tab'!$D$46,IF((ROW()-4)&lt;T$3,ROW()-5+T$2,""),0)),"",OFFSET('MRs for Data tab'!$D$46,IF((ROW()-4)&lt;T$3,ROW()-5+T$2,""),0))</f>
      </c>
      <c r="U26">
        <f ca="1">IF(ISERROR(OFFSET('MRs for Data tab'!$D$46,IF((ROW()-4)&lt;U$3,ROW()-5+U$2,""),0)),"",OFFSET('MRs for Data tab'!$D$46,IF((ROW()-4)&lt;U$3,ROW()-5+U$2,""),0))</f>
      </c>
      <c r="V26">
        <f ca="1">IF(ISERROR(OFFSET('MRs for Data tab'!$D$46,IF((ROW()-4)&lt;V$3,ROW()-5+V$2,""),0)),"",OFFSET('MRs for Data tab'!$D$46,IF((ROW()-4)&lt;V$3,ROW()-5+V$2,""),0))</f>
      </c>
      <c r="W26">
        <f ca="1">IF(ISERROR(OFFSET('MRs for Data tab'!$D$46,IF((ROW()-4)&lt;W$3,ROW()-5+W$2,""),0)),"",OFFSET('MRs for Data tab'!$D$46,IF((ROW()-4)&lt;W$3,ROW()-5+W$2,""),0))</f>
      </c>
      <c r="X26">
        <f ca="1">IF(ISERROR(OFFSET('MRs for Data tab'!$D$46,IF((ROW()-4)&lt;X$3,ROW()-5+X$2,""),0)),"",OFFSET('MRs for Data tab'!$D$46,IF((ROW()-4)&lt;X$3,ROW()-5+X$2,""),0))</f>
      </c>
      <c r="Y26">
        <f ca="1">IF(ISERROR(OFFSET('MRs for Data tab'!$D$46,IF((ROW()-4)&lt;Y$3,ROW()-5+Y$2,""),0)),"",OFFSET('MRs for Data tab'!$D$46,IF((ROW()-4)&lt;Y$3,ROW()-5+Y$2,""),0))</f>
      </c>
      <c r="Z26">
        <f ca="1">IF(ISERROR(OFFSET('MRs for Data tab'!$D$46,IF((ROW()-4)&lt;Z$3,ROW()-5+Z$2,""),0)),"",OFFSET('MRs for Data tab'!$D$46,IF((ROW()-4)&lt;Z$3,ROW()-5+Z$2,""),0))</f>
      </c>
    </row>
    <row r="27" spans="7:26" ht="12.75">
      <c r="G27">
        <f ca="1">IF(ISERROR(OFFSET('MRs for Data tab'!$D$46,IF((ROW()-4)&lt;G$3,ROW()-5+G$2,""),0)),"",OFFSET('MRs for Data tab'!$D$46,IF((ROW()-4)&lt;G$3,ROW()-5+G$2,""),0))</f>
        <v>23179000</v>
      </c>
      <c r="H27">
        <f ca="1">IF(ISERROR(OFFSET('MRs for Data tab'!$D$46,IF((ROW()-4)&lt;H$3,ROW()-5+H$2,""),0)),"",OFFSET('MRs for Data tab'!$D$46,IF((ROW()-4)&lt;H$3,ROW()-5+H$2,""),0))</f>
        <v>23544000</v>
      </c>
      <c r="I27">
        <f ca="1">IF(ISERROR(OFFSET('MRs for Data tab'!$D$46,IF((ROW()-4)&lt;I$3,ROW()-5+I$2,""),0)),"",OFFSET('MRs for Data tab'!$D$46,IF((ROW()-4)&lt;I$3,ROW()-5+I$2,""),0))</f>
      </c>
      <c r="J27">
        <f ca="1">IF(ISERROR(OFFSET('MRs for Data tab'!$D$46,IF((ROW()-4)&lt;J$3,ROW()-5+J$2,""),0)),"",OFFSET('MRs for Data tab'!$D$46,IF((ROW()-4)&lt;J$3,ROW()-5+J$2,""),0))</f>
      </c>
      <c r="K27">
        <f ca="1">IF(ISERROR(OFFSET('MRs for Data tab'!$D$46,IF((ROW()-4)&lt;K$3,ROW()-5+K$2,""),0)),"",OFFSET('MRs for Data tab'!$D$46,IF((ROW()-4)&lt;K$3,ROW()-5+K$2,""),0))</f>
      </c>
      <c r="L27">
        <f ca="1">IF(ISERROR(OFFSET('MRs for Data tab'!$D$46,IF((ROW()-4)&lt;L$3,ROW()-5+L$2,""),0)),"",OFFSET('MRs for Data tab'!$D$46,IF((ROW()-4)&lt;L$3,ROW()-5+L$2,""),0))</f>
        <v>44825000</v>
      </c>
      <c r="M27">
        <f ca="1">IF(ISERROR(OFFSET('MRs for Data tab'!$D$46,IF((ROW()-4)&lt;M$3,ROW()-5+M$2,""),0)),"",OFFSET('MRs for Data tab'!$D$46,IF((ROW()-4)&lt;M$3,ROW()-5+M$2,""),0))</f>
      </c>
      <c r="N27">
        <f ca="1">IF(ISERROR(OFFSET('MRs for Data tab'!$D$46,IF((ROW()-4)&lt;N$3,ROW()-5+N$2,""),0)),"",OFFSET('MRs for Data tab'!$D$46,IF((ROW()-4)&lt;N$3,ROW()-5+N$2,""),0))</f>
      </c>
      <c r="O27">
        <f ca="1">IF(ISERROR(OFFSET('MRs for Data tab'!$D$46,IF((ROW()-4)&lt;O$3,ROW()-5+O$2,""),0)),"",OFFSET('MRs for Data tab'!$D$46,IF((ROW()-4)&lt;O$3,ROW()-5+O$2,""),0))</f>
      </c>
      <c r="P27">
        <f ca="1">IF(ISERROR(OFFSET('MRs for Data tab'!$D$46,IF((ROW()-4)&lt;P$3,ROW()-5+P$2,""),0)),"",OFFSET('MRs for Data tab'!$D$46,IF((ROW()-4)&lt;P$3,ROW()-5+P$2,""),0))</f>
      </c>
      <c r="Q27">
        <f ca="1">IF(ISERROR(OFFSET('MRs for Data tab'!$D$46,IF((ROW()-4)&lt;Q$3,ROW()-5+Q$2,""),0)),"",OFFSET('MRs for Data tab'!$D$46,IF((ROW()-4)&lt;Q$3,ROW()-5+Q$2,""),0))</f>
      </c>
      <c r="R27">
        <f ca="1">IF(ISERROR(OFFSET('MRs for Data tab'!$D$46,IF((ROW()-4)&lt;R$3,ROW()-5+R$2,""),0)),"",OFFSET('MRs for Data tab'!$D$46,IF((ROW()-4)&lt;R$3,ROW()-5+R$2,""),0))</f>
      </c>
      <c r="S27">
        <f ca="1">IF(ISERROR(OFFSET('MRs for Data tab'!$D$46,IF((ROW()-4)&lt;S$3,ROW()-5+S$2,""),0)),"",OFFSET('MRs for Data tab'!$D$46,IF((ROW()-4)&lt;S$3,ROW()-5+S$2,""),0))</f>
      </c>
      <c r="T27">
        <f ca="1">IF(ISERROR(OFFSET('MRs for Data tab'!$D$46,IF((ROW()-4)&lt;T$3,ROW()-5+T$2,""),0)),"",OFFSET('MRs for Data tab'!$D$46,IF((ROW()-4)&lt;T$3,ROW()-5+T$2,""),0))</f>
      </c>
      <c r="U27">
        <f ca="1">IF(ISERROR(OFFSET('MRs for Data tab'!$D$46,IF((ROW()-4)&lt;U$3,ROW()-5+U$2,""),0)),"",OFFSET('MRs for Data tab'!$D$46,IF((ROW()-4)&lt;U$3,ROW()-5+U$2,""),0))</f>
      </c>
      <c r="V27">
        <f ca="1">IF(ISERROR(OFFSET('MRs for Data tab'!$D$46,IF((ROW()-4)&lt;V$3,ROW()-5+V$2,""),0)),"",OFFSET('MRs for Data tab'!$D$46,IF((ROW()-4)&lt;V$3,ROW()-5+V$2,""),0))</f>
      </c>
      <c r="W27">
        <f ca="1">IF(ISERROR(OFFSET('MRs for Data tab'!$D$46,IF((ROW()-4)&lt;W$3,ROW()-5+W$2,""),0)),"",OFFSET('MRs for Data tab'!$D$46,IF((ROW()-4)&lt;W$3,ROW()-5+W$2,""),0))</f>
      </c>
      <c r="X27">
        <f ca="1">IF(ISERROR(OFFSET('MRs for Data tab'!$D$46,IF((ROW()-4)&lt;X$3,ROW()-5+X$2,""),0)),"",OFFSET('MRs for Data tab'!$D$46,IF((ROW()-4)&lt;X$3,ROW()-5+X$2,""),0))</f>
      </c>
      <c r="Y27">
        <f ca="1">IF(ISERROR(OFFSET('MRs for Data tab'!$D$46,IF((ROW()-4)&lt;Y$3,ROW()-5+Y$2,""),0)),"",OFFSET('MRs for Data tab'!$D$46,IF((ROW()-4)&lt;Y$3,ROW()-5+Y$2,""),0))</f>
      </c>
      <c r="Z27">
        <f ca="1">IF(ISERROR(OFFSET('MRs for Data tab'!$D$46,IF((ROW()-4)&lt;Z$3,ROW()-5+Z$2,""),0)),"",OFFSET('MRs for Data tab'!$D$46,IF((ROW()-4)&lt;Z$3,ROW()-5+Z$2,""),0))</f>
      </c>
    </row>
    <row r="28" spans="7:26" ht="12.75">
      <c r="G28">
        <f ca="1">IF(ISERROR(OFFSET('MRs for Data tab'!$D$46,IF((ROW()-4)&lt;G$3,ROW()-5+G$2,""),0)),"",OFFSET('MRs for Data tab'!$D$46,IF((ROW()-4)&lt;G$3,ROW()-5+G$2,""),0))</f>
        <v>23712000</v>
      </c>
      <c r="H28">
        <f ca="1">IF(ISERROR(OFFSET('MRs for Data tab'!$D$46,IF((ROW()-4)&lt;H$3,ROW()-5+H$2,""),0)),"",OFFSET('MRs for Data tab'!$D$46,IF((ROW()-4)&lt;H$3,ROW()-5+H$2,""),0))</f>
        <v>23592000</v>
      </c>
      <c r="I28">
        <f ca="1">IF(ISERROR(OFFSET('MRs for Data tab'!$D$46,IF((ROW()-4)&lt;I$3,ROW()-5+I$2,""),0)),"",OFFSET('MRs for Data tab'!$D$46,IF((ROW()-4)&lt;I$3,ROW()-5+I$2,""),0))</f>
      </c>
      <c r="J28">
        <f ca="1">IF(ISERROR(OFFSET('MRs for Data tab'!$D$46,IF((ROW()-4)&lt;J$3,ROW()-5+J$2,""),0)),"",OFFSET('MRs for Data tab'!$D$46,IF((ROW()-4)&lt;J$3,ROW()-5+J$2,""),0))</f>
      </c>
      <c r="K28">
        <f ca="1">IF(ISERROR(OFFSET('MRs for Data tab'!$D$46,IF((ROW()-4)&lt;K$3,ROW()-5+K$2,""),0)),"",OFFSET('MRs for Data tab'!$D$46,IF((ROW()-4)&lt;K$3,ROW()-5+K$2,""),0))</f>
      </c>
      <c r="L28">
        <f ca="1">IF(ISERROR(OFFSET('MRs for Data tab'!$D$46,IF((ROW()-4)&lt;L$3,ROW()-5+L$2,""),0)),"",OFFSET('MRs for Data tab'!$D$46,IF((ROW()-4)&lt;L$3,ROW()-5+L$2,""),0))</f>
        <v>44849000</v>
      </c>
      <c r="M28">
        <f ca="1">IF(ISERROR(OFFSET('MRs for Data tab'!$D$46,IF((ROW()-4)&lt;M$3,ROW()-5+M$2,""),0)),"",OFFSET('MRs for Data tab'!$D$46,IF((ROW()-4)&lt;M$3,ROW()-5+M$2,""),0))</f>
      </c>
      <c r="N28">
        <f ca="1">IF(ISERROR(OFFSET('MRs for Data tab'!$D$46,IF((ROW()-4)&lt;N$3,ROW()-5+N$2,""),0)),"",OFFSET('MRs for Data tab'!$D$46,IF((ROW()-4)&lt;N$3,ROW()-5+N$2,""),0))</f>
      </c>
      <c r="O28">
        <f ca="1">IF(ISERROR(OFFSET('MRs for Data tab'!$D$46,IF((ROW()-4)&lt;O$3,ROW()-5+O$2,""),0)),"",OFFSET('MRs for Data tab'!$D$46,IF((ROW()-4)&lt;O$3,ROW()-5+O$2,""),0))</f>
      </c>
      <c r="P28">
        <f ca="1">IF(ISERROR(OFFSET('MRs for Data tab'!$D$46,IF((ROW()-4)&lt;P$3,ROW()-5+P$2,""),0)),"",OFFSET('MRs for Data tab'!$D$46,IF((ROW()-4)&lt;P$3,ROW()-5+P$2,""),0))</f>
      </c>
      <c r="Q28">
        <f ca="1">IF(ISERROR(OFFSET('MRs for Data tab'!$D$46,IF((ROW()-4)&lt;Q$3,ROW()-5+Q$2,""),0)),"",OFFSET('MRs for Data tab'!$D$46,IF((ROW()-4)&lt;Q$3,ROW()-5+Q$2,""),0))</f>
      </c>
      <c r="R28">
        <f ca="1">IF(ISERROR(OFFSET('MRs for Data tab'!$D$46,IF((ROW()-4)&lt;R$3,ROW()-5+R$2,""),0)),"",OFFSET('MRs for Data tab'!$D$46,IF((ROW()-4)&lt;R$3,ROW()-5+R$2,""),0))</f>
      </c>
      <c r="S28">
        <f ca="1">IF(ISERROR(OFFSET('MRs for Data tab'!$D$46,IF((ROW()-4)&lt;S$3,ROW()-5+S$2,""),0)),"",OFFSET('MRs for Data tab'!$D$46,IF((ROW()-4)&lt;S$3,ROW()-5+S$2,""),0))</f>
      </c>
      <c r="T28">
        <f ca="1">IF(ISERROR(OFFSET('MRs for Data tab'!$D$46,IF((ROW()-4)&lt;T$3,ROW()-5+T$2,""),0)),"",OFFSET('MRs for Data tab'!$D$46,IF((ROW()-4)&lt;T$3,ROW()-5+T$2,""),0))</f>
      </c>
      <c r="U28">
        <f ca="1">IF(ISERROR(OFFSET('MRs for Data tab'!$D$46,IF((ROW()-4)&lt;U$3,ROW()-5+U$2,""),0)),"",OFFSET('MRs for Data tab'!$D$46,IF((ROW()-4)&lt;U$3,ROW()-5+U$2,""),0))</f>
      </c>
      <c r="V28">
        <f ca="1">IF(ISERROR(OFFSET('MRs for Data tab'!$D$46,IF((ROW()-4)&lt;V$3,ROW()-5+V$2,""),0)),"",OFFSET('MRs for Data tab'!$D$46,IF((ROW()-4)&lt;V$3,ROW()-5+V$2,""),0))</f>
      </c>
      <c r="W28">
        <f ca="1">IF(ISERROR(OFFSET('MRs for Data tab'!$D$46,IF((ROW()-4)&lt;W$3,ROW()-5+W$2,""),0)),"",OFFSET('MRs for Data tab'!$D$46,IF((ROW()-4)&lt;W$3,ROW()-5+W$2,""),0))</f>
      </c>
      <c r="X28">
        <f ca="1">IF(ISERROR(OFFSET('MRs for Data tab'!$D$46,IF((ROW()-4)&lt;X$3,ROW()-5+X$2,""),0)),"",OFFSET('MRs for Data tab'!$D$46,IF((ROW()-4)&lt;X$3,ROW()-5+X$2,""),0))</f>
      </c>
      <c r="Y28">
        <f ca="1">IF(ISERROR(OFFSET('MRs for Data tab'!$D$46,IF((ROW()-4)&lt;Y$3,ROW()-5+Y$2,""),0)),"",OFFSET('MRs for Data tab'!$D$46,IF((ROW()-4)&lt;Y$3,ROW()-5+Y$2,""),0))</f>
      </c>
      <c r="Z28">
        <f ca="1">IF(ISERROR(OFFSET('MRs for Data tab'!$D$46,IF((ROW()-4)&lt;Z$3,ROW()-5+Z$2,""),0)),"",OFFSET('MRs for Data tab'!$D$46,IF((ROW()-4)&lt;Z$3,ROW()-5+Z$2,""),0))</f>
      </c>
    </row>
    <row r="29" spans="7:26" ht="12.75">
      <c r="G29">
        <f ca="1">IF(ISERROR(OFFSET('MRs for Data tab'!$D$46,IF((ROW()-4)&lt;G$3,ROW()-5+G$2,""),0)),"",OFFSET('MRs for Data tab'!$D$46,IF((ROW()-4)&lt;G$3,ROW()-5+G$2,""),0))</f>
        <v>23713000</v>
      </c>
      <c r="H29">
        <f ca="1">IF(ISERROR(OFFSET('MRs for Data tab'!$D$46,IF((ROW()-4)&lt;H$3,ROW()-5+H$2,""),0)),"",OFFSET('MRs for Data tab'!$D$46,IF((ROW()-4)&lt;H$3,ROW()-5+H$2,""),0))</f>
        <v>26122000</v>
      </c>
      <c r="I29">
        <f ca="1">IF(ISERROR(OFFSET('MRs for Data tab'!$D$46,IF((ROW()-4)&lt;I$3,ROW()-5+I$2,""),0)),"",OFFSET('MRs for Data tab'!$D$46,IF((ROW()-4)&lt;I$3,ROW()-5+I$2,""),0))</f>
      </c>
      <c r="J29">
        <f ca="1">IF(ISERROR(OFFSET('MRs for Data tab'!$D$46,IF((ROW()-4)&lt;J$3,ROW()-5+J$2,""),0)),"",OFFSET('MRs for Data tab'!$D$46,IF((ROW()-4)&lt;J$3,ROW()-5+J$2,""),0))</f>
      </c>
      <c r="K29">
        <f ca="1">IF(ISERROR(OFFSET('MRs for Data tab'!$D$46,IF((ROW()-4)&lt;K$3,ROW()-5+K$2,""),0)),"",OFFSET('MRs for Data tab'!$D$46,IF((ROW()-4)&lt;K$3,ROW()-5+K$2,""),0))</f>
      </c>
      <c r="L29">
        <f ca="1">IF(ISERROR(OFFSET('MRs for Data tab'!$D$46,IF((ROW()-4)&lt;L$3,ROW()-5+L$2,""),0)),"",OFFSET('MRs for Data tab'!$D$46,IF((ROW()-4)&lt;L$3,ROW()-5+L$2,""),0))</f>
        <v>44850000</v>
      </c>
      <c r="M29">
        <f ca="1">IF(ISERROR(OFFSET('MRs for Data tab'!$D$46,IF((ROW()-4)&lt;M$3,ROW()-5+M$2,""),0)),"",OFFSET('MRs for Data tab'!$D$46,IF((ROW()-4)&lt;M$3,ROW()-5+M$2,""),0))</f>
      </c>
      <c r="N29">
        <f ca="1">IF(ISERROR(OFFSET('MRs for Data tab'!$D$46,IF((ROW()-4)&lt;N$3,ROW()-5+N$2,""),0)),"",OFFSET('MRs for Data tab'!$D$46,IF((ROW()-4)&lt;N$3,ROW()-5+N$2,""),0))</f>
      </c>
      <c r="O29">
        <f ca="1">IF(ISERROR(OFFSET('MRs for Data tab'!$D$46,IF((ROW()-4)&lt;O$3,ROW()-5+O$2,""),0)),"",OFFSET('MRs for Data tab'!$D$46,IF((ROW()-4)&lt;O$3,ROW()-5+O$2,""),0))</f>
      </c>
      <c r="P29">
        <f ca="1">IF(ISERROR(OFFSET('MRs for Data tab'!$D$46,IF((ROW()-4)&lt;P$3,ROW()-5+P$2,""),0)),"",OFFSET('MRs for Data tab'!$D$46,IF((ROW()-4)&lt;P$3,ROW()-5+P$2,""),0))</f>
      </c>
      <c r="Q29">
        <f ca="1">IF(ISERROR(OFFSET('MRs for Data tab'!$D$46,IF((ROW()-4)&lt;Q$3,ROW()-5+Q$2,""),0)),"",OFFSET('MRs for Data tab'!$D$46,IF((ROW()-4)&lt;Q$3,ROW()-5+Q$2,""),0))</f>
      </c>
      <c r="R29">
        <f ca="1">IF(ISERROR(OFFSET('MRs for Data tab'!$D$46,IF((ROW()-4)&lt;R$3,ROW()-5+R$2,""),0)),"",OFFSET('MRs for Data tab'!$D$46,IF((ROW()-4)&lt;R$3,ROW()-5+R$2,""),0))</f>
      </c>
      <c r="S29">
        <f ca="1">IF(ISERROR(OFFSET('MRs for Data tab'!$D$46,IF((ROW()-4)&lt;S$3,ROW()-5+S$2,""),0)),"",OFFSET('MRs for Data tab'!$D$46,IF((ROW()-4)&lt;S$3,ROW()-5+S$2,""),0))</f>
      </c>
      <c r="T29">
        <f ca="1">IF(ISERROR(OFFSET('MRs for Data tab'!$D$46,IF((ROW()-4)&lt;T$3,ROW()-5+T$2,""),0)),"",OFFSET('MRs for Data tab'!$D$46,IF((ROW()-4)&lt;T$3,ROW()-5+T$2,""),0))</f>
      </c>
      <c r="U29">
        <f ca="1">IF(ISERROR(OFFSET('MRs for Data tab'!$D$46,IF((ROW()-4)&lt;U$3,ROW()-5+U$2,""),0)),"",OFFSET('MRs for Data tab'!$D$46,IF((ROW()-4)&lt;U$3,ROW()-5+U$2,""),0))</f>
      </c>
      <c r="V29">
        <f ca="1">IF(ISERROR(OFFSET('MRs for Data tab'!$D$46,IF((ROW()-4)&lt;V$3,ROW()-5+V$2,""),0)),"",OFFSET('MRs for Data tab'!$D$46,IF((ROW()-4)&lt;V$3,ROW()-5+V$2,""),0))</f>
      </c>
      <c r="W29">
        <f ca="1">IF(ISERROR(OFFSET('MRs for Data tab'!$D$46,IF((ROW()-4)&lt;W$3,ROW()-5+W$2,""),0)),"",OFFSET('MRs for Data tab'!$D$46,IF((ROW()-4)&lt;W$3,ROW()-5+W$2,""),0))</f>
      </c>
      <c r="X29">
        <f ca="1">IF(ISERROR(OFFSET('MRs for Data tab'!$D$46,IF((ROW()-4)&lt;X$3,ROW()-5+X$2,""),0)),"",OFFSET('MRs for Data tab'!$D$46,IF((ROW()-4)&lt;X$3,ROW()-5+X$2,""),0))</f>
      </c>
      <c r="Y29">
        <f ca="1">IF(ISERROR(OFFSET('MRs for Data tab'!$D$46,IF((ROW()-4)&lt;Y$3,ROW()-5+Y$2,""),0)),"",OFFSET('MRs for Data tab'!$D$46,IF((ROW()-4)&lt;Y$3,ROW()-5+Y$2,""),0))</f>
      </c>
      <c r="Z29">
        <f ca="1">IF(ISERROR(OFFSET('MRs for Data tab'!$D$46,IF((ROW()-4)&lt;Z$3,ROW()-5+Z$2,""),0)),"",OFFSET('MRs for Data tab'!$D$46,IF((ROW()-4)&lt;Z$3,ROW()-5+Z$2,""),0))</f>
      </c>
    </row>
    <row r="30" spans="7:26" ht="12.75">
      <c r="G30">
        <f ca="1">IF(ISERROR(OFFSET('MRs for Data tab'!$D$46,IF((ROW()-4)&lt;G$3,ROW()-5+G$2,""),0)),"",OFFSET('MRs for Data tab'!$D$46,IF((ROW()-4)&lt;G$3,ROW()-5+G$2,""),0))</f>
        <v>23716000</v>
      </c>
      <c r="H30">
        <f ca="1">IF(ISERROR(OFFSET('MRs for Data tab'!$D$46,IF((ROW()-4)&lt;H$3,ROW()-5+H$2,""),0)),"",OFFSET('MRs for Data tab'!$D$46,IF((ROW()-4)&lt;H$3,ROW()-5+H$2,""),0))</f>
        <v>26174000</v>
      </c>
      <c r="I30">
        <f ca="1">IF(ISERROR(OFFSET('MRs for Data tab'!$D$46,IF((ROW()-4)&lt;I$3,ROW()-5+I$2,""),0)),"",OFFSET('MRs for Data tab'!$D$46,IF((ROW()-4)&lt;I$3,ROW()-5+I$2,""),0))</f>
      </c>
      <c r="J30">
        <f ca="1">IF(ISERROR(OFFSET('MRs for Data tab'!$D$46,IF((ROW()-4)&lt;J$3,ROW()-5+J$2,""),0)),"",OFFSET('MRs for Data tab'!$D$46,IF((ROW()-4)&lt;J$3,ROW()-5+J$2,""),0))</f>
      </c>
      <c r="K30">
        <f ca="1">IF(ISERROR(OFFSET('MRs for Data tab'!$D$46,IF((ROW()-4)&lt;K$3,ROW()-5+K$2,""),0)),"",OFFSET('MRs for Data tab'!$D$46,IF((ROW()-4)&lt;K$3,ROW()-5+K$2,""),0))</f>
      </c>
      <c r="L30">
        <f ca="1">IF(ISERROR(OFFSET('MRs for Data tab'!$D$46,IF((ROW()-4)&lt;L$3,ROW()-5+L$2,""),0)),"",OFFSET('MRs for Data tab'!$D$46,IF((ROW()-4)&lt;L$3,ROW()-5+L$2,""),0))</f>
        <v>44818000</v>
      </c>
      <c r="M30">
        <f ca="1">IF(ISERROR(OFFSET('MRs for Data tab'!$D$46,IF((ROW()-4)&lt;M$3,ROW()-5+M$2,""),0)),"",OFFSET('MRs for Data tab'!$D$46,IF((ROW()-4)&lt;M$3,ROW()-5+M$2,""),0))</f>
      </c>
      <c r="N30">
        <f ca="1">IF(ISERROR(OFFSET('MRs for Data tab'!$D$46,IF((ROW()-4)&lt;N$3,ROW()-5+N$2,""),0)),"",OFFSET('MRs for Data tab'!$D$46,IF((ROW()-4)&lt;N$3,ROW()-5+N$2,""),0))</f>
      </c>
      <c r="O30">
        <f ca="1">IF(ISERROR(OFFSET('MRs for Data tab'!$D$46,IF((ROW()-4)&lt;O$3,ROW()-5+O$2,""),0)),"",OFFSET('MRs for Data tab'!$D$46,IF((ROW()-4)&lt;O$3,ROW()-5+O$2,""),0))</f>
      </c>
      <c r="P30">
        <f ca="1">IF(ISERROR(OFFSET('MRs for Data tab'!$D$46,IF((ROW()-4)&lt;P$3,ROW()-5+P$2,""),0)),"",OFFSET('MRs for Data tab'!$D$46,IF((ROW()-4)&lt;P$3,ROW()-5+P$2,""),0))</f>
      </c>
      <c r="Q30">
        <f ca="1">IF(ISERROR(OFFSET('MRs for Data tab'!$D$46,IF((ROW()-4)&lt;Q$3,ROW()-5+Q$2,""),0)),"",OFFSET('MRs for Data tab'!$D$46,IF((ROW()-4)&lt;Q$3,ROW()-5+Q$2,""),0))</f>
      </c>
      <c r="R30">
        <f ca="1">IF(ISERROR(OFFSET('MRs for Data tab'!$D$46,IF((ROW()-4)&lt;R$3,ROW()-5+R$2,""),0)),"",OFFSET('MRs for Data tab'!$D$46,IF((ROW()-4)&lt;R$3,ROW()-5+R$2,""),0))</f>
      </c>
      <c r="S30">
        <f ca="1">IF(ISERROR(OFFSET('MRs for Data tab'!$D$46,IF((ROW()-4)&lt;S$3,ROW()-5+S$2,""),0)),"",OFFSET('MRs for Data tab'!$D$46,IF((ROW()-4)&lt;S$3,ROW()-5+S$2,""),0))</f>
      </c>
      <c r="T30">
        <f ca="1">IF(ISERROR(OFFSET('MRs for Data tab'!$D$46,IF((ROW()-4)&lt;T$3,ROW()-5+T$2,""),0)),"",OFFSET('MRs for Data tab'!$D$46,IF((ROW()-4)&lt;T$3,ROW()-5+T$2,""),0))</f>
      </c>
      <c r="U30">
        <f ca="1">IF(ISERROR(OFFSET('MRs for Data tab'!$D$46,IF((ROW()-4)&lt;U$3,ROW()-5+U$2,""),0)),"",OFFSET('MRs for Data tab'!$D$46,IF((ROW()-4)&lt;U$3,ROW()-5+U$2,""),0))</f>
      </c>
      <c r="V30">
        <f ca="1">IF(ISERROR(OFFSET('MRs for Data tab'!$D$46,IF((ROW()-4)&lt;V$3,ROW()-5+V$2,""),0)),"",OFFSET('MRs for Data tab'!$D$46,IF((ROW()-4)&lt;V$3,ROW()-5+V$2,""),0))</f>
      </c>
      <c r="W30">
        <f ca="1">IF(ISERROR(OFFSET('MRs for Data tab'!$D$46,IF((ROW()-4)&lt;W$3,ROW()-5+W$2,""),0)),"",OFFSET('MRs for Data tab'!$D$46,IF((ROW()-4)&lt;W$3,ROW()-5+W$2,""),0))</f>
      </c>
      <c r="X30">
        <f ca="1">IF(ISERROR(OFFSET('MRs for Data tab'!$D$46,IF((ROW()-4)&lt;X$3,ROW()-5+X$2,""),0)),"",OFFSET('MRs for Data tab'!$D$46,IF((ROW()-4)&lt;X$3,ROW()-5+X$2,""),0))</f>
      </c>
      <c r="Y30">
        <f ca="1">IF(ISERROR(OFFSET('MRs for Data tab'!$D$46,IF((ROW()-4)&lt;Y$3,ROW()-5+Y$2,""),0)),"",OFFSET('MRs for Data tab'!$D$46,IF((ROW()-4)&lt;Y$3,ROW()-5+Y$2,""),0))</f>
      </c>
      <c r="Z30">
        <f ca="1">IF(ISERROR(OFFSET('MRs for Data tab'!$D$46,IF((ROW()-4)&lt;Z$3,ROW()-5+Z$2,""),0)),"",OFFSET('MRs for Data tab'!$D$46,IF((ROW()-4)&lt;Z$3,ROW()-5+Z$2,""),0))</f>
      </c>
    </row>
    <row r="31" spans="7:26" ht="12.75">
      <c r="G31">
        <f ca="1">IF(ISERROR(OFFSET('MRs for Data tab'!$D$46,IF((ROW()-4)&lt;G$3,ROW()-5+G$2,""),0)),"",OFFSET('MRs for Data tab'!$D$46,IF((ROW()-4)&lt;G$3,ROW()-5+G$2,""),0))</f>
        <v>23732000</v>
      </c>
      <c r="H31">
        <f ca="1">IF(ISERROR(OFFSET('MRs for Data tab'!$D$46,IF((ROW()-4)&lt;H$3,ROW()-5+H$2,""),0)),"",OFFSET('MRs for Data tab'!$D$46,IF((ROW()-4)&lt;H$3,ROW()-5+H$2,""),0))</f>
        <v>26176000</v>
      </c>
      <c r="I31">
        <f ca="1">IF(ISERROR(OFFSET('MRs for Data tab'!$D$46,IF((ROW()-4)&lt;I$3,ROW()-5+I$2,""),0)),"",OFFSET('MRs for Data tab'!$D$46,IF((ROW()-4)&lt;I$3,ROW()-5+I$2,""),0))</f>
      </c>
      <c r="J31">
        <f ca="1">IF(ISERROR(OFFSET('MRs for Data tab'!$D$46,IF((ROW()-4)&lt;J$3,ROW()-5+J$2,""),0)),"",OFFSET('MRs for Data tab'!$D$46,IF((ROW()-4)&lt;J$3,ROW()-5+J$2,""),0))</f>
      </c>
      <c r="K31">
        <f ca="1">IF(ISERROR(OFFSET('MRs for Data tab'!$D$46,IF((ROW()-4)&lt;K$3,ROW()-5+K$2,""),0)),"",OFFSET('MRs for Data tab'!$D$46,IF((ROW()-4)&lt;K$3,ROW()-5+K$2,""),0))</f>
      </c>
      <c r="L31">
        <f ca="1">IF(ISERROR(OFFSET('MRs for Data tab'!$D$46,IF((ROW()-4)&lt;L$3,ROW()-5+L$2,""),0)),"",OFFSET('MRs for Data tab'!$D$46,IF((ROW()-4)&lt;L$3,ROW()-5+L$2,""),0))</f>
        <v>44831000</v>
      </c>
      <c r="M31">
        <f ca="1">IF(ISERROR(OFFSET('MRs for Data tab'!$D$46,IF((ROW()-4)&lt;M$3,ROW()-5+M$2,""),0)),"",OFFSET('MRs for Data tab'!$D$46,IF((ROW()-4)&lt;M$3,ROW()-5+M$2,""),0))</f>
      </c>
      <c r="N31">
        <f ca="1">IF(ISERROR(OFFSET('MRs for Data tab'!$D$46,IF((ROW()-4)&lt;N$3,ROW()-5+N$2,""),0)),"",OFFSET('MRs for Data tab'!$D$46,IF((ROW()-4)&lt;N$3,ROW()-5+N$2,""),0))</f>
      </c>
      <c r="O31">
        <f ca="1">IF(ISERROR(OFFSET('MRs for Data tab'!$D$46,IF((ROW()-4)&lt;O$3,ROW()-5+O$2,""),0)),"",OFFSET('MRs for Data tab'!$D$46,IF((ROW()-4)&lt;O$3,ROW()-5+O$2,""),0))</f>
      </c>
      <c r="P31">
        <f ca="1">IF(ISERROR(OFFSET('MRs for Data tab'!$D$46,IF((ROW()-4)&lt;P$3,ROW()-5+P$2,""),0)),"",OFFSET('MRs for Data tab'!$D$46,IF((ROW()-4)&lt;P$3,ROW()-5+P$2,""),0))</f>
      </c>
      <c r="Q31">
        <f ca="1">IF(ISERROR(OFFSET('MRs for Data tab'!$D$46,IF((ROW()-4)&lt;Q$3,ROW()-5+Q$2,""),0)),"",OFFSET('MRs for Data tab'!$D$46,IF((ROW()-4)&lt;Q$3,ROW()-5+Q$2,""),0))</f>
      </c>
      <c r="R31">
        <f ca="1">IF(ISERROR(OFFSET('MRs for Data tab'!$D$46,IF((ROW()-4)&lt;R$3,ROW()-5+R$2,""),0)),"",OFFSET('MRs for Data tab'!$D$46,IF((ROW()-4)&lt;R$3,ROW()-5+R$2,""),0))</f>
      </c>
      <c r="S31">
        <f ca="1">IF(ISERROR(OFFSET('MRs for Data tab'!$D$46,IF((ROW()-4)&lt;S$3,ROW()-5+S$2,""),0)),"",OFFSET('MRs for Data tab'!$D$46,IF((ROW()-4)&lt;S$3,ROW()-5+S$2,""),0))</f>
      </c>
      <c r="T31">
        <f ca="1">IF(ISERROR(OFFSET('MRs for Data tab'!$D$46,IF((ROW()-4)&lt;T$3,ROW()-5+T$2,""),0)),"",OFFSET('MRs for Data tab'!$D$46,IF((ROW()-4)&lt;T$3,ROW()-5+T$2,""),0))</f>
      </c>
      <c r="U31">
        <f ca="1">IF(ISERROR(OFFSET('MRs for Data tab'!$D$46,IF((ROW()-4)&lt;U$3,ROW()-5+U$2,""),0)),"",OFFSET('MRs for Data tab'!$D$46,IF((ROW()-4)&lt;U$3,ROW()-5+U$2,""),0))</f>
      </c>
      <c r="V31">
        <f ca="1">IF(ISERROR(OFFSET('MRs for Data tab'!$D$46,IF((ROW()-4)&lt;V$3,ROW()-5+V$2,""),0)),"",OFFSET('MRs for Data tab'!$D$46,IF((ROW()-4)&lt;V$3,ROW()-5+V$2,""),0))</f>
      </c>
      <c r="W31">
        <f ca="1">IF(ISERROR(OFFSET('MRs for Data tab'!$D$46,IF((ROW()-4)&lt;W$3,ROW()-5+W$2,""),0)),"",OFFSET('MRs for Data tab'!$D$46,IF((ROW()-4)&lt;W$3,ROW()-5+W$2,""),0))</f>
      </c>
      <c r="X31">
        <f ca="1">IF(ISERROR(OFFSET('MRs for Data tab'!$D$46,IF((ROW()-4)&lt;X$3,ROW()-5+X$2,""),0)),"",OFFSET('MRs for Data tab'!$D$46,IF((ROW()-4)&lt;X$3,ROW()-5+X$2,""),0))</f>
      </c>
      <c r="Y31">
        <f ca="1">IF(ISERROR(OFFSET('MRs for Data tab'!$D$46,IF((ROW()-4)&lt;Y$3,ROW()-5+Y$2,""),0)),"",OFFSET('MRs for Data tab'!$D$46,IF((ROW()-4)&lt;Y$3,ROW()-5+Y$2,""),0))</f>
      </c>
      <c r="Z31">
        <f ca="1">IF(ISERROR(OFFSET('MRs for Data tab'!$D$46,IF((ROW()-4)&lt;Z$3,ROW()-5+Z$2,""),0)),"",OFFSET('MRs for Data tab'!$D$46,IF((ROW()-4)&lt;Z$3,ROW()-5+Z$2,""),0))</f>
      </c>
    </row>
    <row r="32" spans="7:26" ht="12.75">
      <c r="G32">
        <f ca="1">IF(ISERROR(OFFSET('MRs for Data tab'!$D$46,IF((ROW()-4)&lt;G$3,ROW()-5+G$2,""),0)),"",OFFSET('MRs for Data tab'!$D$46,IF((ROW()-4)&lt;G$3,ROW()-5+G$2,""),0))</f>
        <v>23733000</v>
      </c>
      <c r="H32">
        <f ca="1">IF(ISERROR(OFFSET('MRs for Data tab'!$D$46,IF((ROW()-4)&lt;H$3,ROW()-5+H$2,""),0)),"",OFFSET('MRs for Data tab'!$D$46,IF((ROW()-4)&lt;H$3,ROW()-5+H$2,""),0))</f>
        <v>26176500</v>
      </c>
      <c r="I32">
        <f ca="1">IF(ISERROR(OFFSET('MRs for Data tab'!$D$46,IF((ROW()-4)&lt;I$3,ROW()-5+I$2,""),0)),"",OFFSET('MRs for Data tab'!$D$46,IF((ROW()-4)&lt;I$3,ROW()-5+I$2,""),0))</f>
      </c>
      <c r="J32">
        <f ca="1">IF(ISERROR(OFFSET('MRs for Data tab'!$D$46,IF((ROW()-4)&lt;J$3,ROW()-5+J$2,""),0)),"",OFFSET('MRs for Data tab'!$D$46,IF((ROW()-4)&lt;J$3,ROW()-5+J$2,""),0))</f>
      </c>
      <c r="K32">
        <f ca="1">IF(ISERROR(OFFSET('MRs for Data tab'!$D$46,IF((ROW()-4)&lt;K$3,ROW()-5+K$2,""),0)),"",OFFSET('MRs for Data tab'!$D$46,IF((ROW()-4)&lt;K$3,ROW()-5+K$2,""),0))</f>
      </c>
      <c r="L32">
        <f ca="1">IF(ISERROR(OFFSET('MRs for Data tab'!$D$46,IF((ROW()-4)&lt;L$3,ROW()-5+L$2,""),0)),"",OFFSET('MRs for Data tab'!$D$46,IF((ROW()-4)&lt;L$3,ROW()-5+L$2,""),0))</f>
        <v>44110600</v>
      </c>
      <c r="M32">
        <f ca="1">IF(ISERROR(OFFSET('MRs for Data tab'!$D$46,IF((ROW()-4)&lt;M$3,ROW()-5+M$2,""),0)),"",OFFSET('MRs for Data tab'!$D$46,IF((ROW()-4)&lt;M$3,ROW()-5+M$2,""),0))</f>
      </c>
      <c r="N32">
        <f ca="1">IF(ISERROR(OFFSET('MRs for Data tab'!$D$46,IF((ROW()-4)&lt;N$3,ROW()-5+N$2,""),0)),"",OFFSET('MRs for Data tab'!$D$46,IF((ROW()-4)&lt;N$3,ROW()-5+N$2,""),0))</f>
      </c>
      <c r="O32">
        <f ca="1">IF(ISERROR(OFFSET('MRs for Data tab'!$D$46,IF((ROW()-4)&lt;O$3,ROW()-5+O$2,""),0)),"",OFFSET('MRs for Data tab'!$D$46,IF((ROW()-4)&lt;O$3,ROW()-5+O$2,""),0))</f>
      </c>
      <c r="P32">
        <f ca="1">IF(ISERROR(OFFSET('MRs for Data tab'!$D$46,IF((ROW()-4)&lt;P$3,ROW()-5+P$2,""),0)),"",OFFSET('MRs for Data tab'!$D$46,IF((ROW()-4)&lt;P$3,ROW()-5+P$2,""),0))</f>
      </c>
      <c r="Q32">
        <f ca="1">IF(ISERROR(OFFSET('MRs for Data tab'!$D$46,IF((ROW()-4)&lt;Q$3,ROW()-5+Q$2,""),0)),"",OFFSET('MRs for Data tab'!$D$46,IF((ROW()-4)&lt;Q$3,ROW()-5+Q$2,""),0))</f>
      </c>
      <c r="R32">
        <f ca="1">IF(ISERROR(OFFSET('MRs for Data tab'!$D$46,IF((ROW()-4)&lt;R$3,ROW()-5+R$2,""),0)),"",OFFSET('MRs for Data tab'!$D$46,IF((ROW()-4)&lt;R$3,ROW()-5+R$2,""),0))</f>
      </c>
      <c r="S32">
        <f ca="1">IF(ISERROR(OFFSET('MRs for Data tab'!$D$46,IF((ROW()-4)&lt;S$3,ROW()-5+S$2,""),0)),"",OFFSET('MRs for Data tab'!$D$46,IF((ROW()-4)&lt;S$3,ROW()-5+S$2,""),0))</f>
      </c>
      <c r="T32">
        <f ca="1">IF(ISERROR(OFFSET('MRs for Data tab'!$D$46,IF((ROW()-4)&lt;T$3,ROW()-5+T$2,""),0)),"",OFFSET('MRs for Data tab'!$D$46,IF((ROW()-4)&lt;T$3,ROW()-5+T$2,""),0))</f>
      </c>
      <c r="U32">
        <f ca="1">IF(ISERROR(OFFSET('MRs for Data tab'!$D$46,IF((ROW()-4)&lt;U$3,ROW()-5+U$2,""),0)),"",OFFSET('MRs for Data tab'!$D$46,IF((ROW()-4)&lt;U$3,ROW()-5+U$2,""),0))</f>
      </c>
      <c r="V32">
        <f ca="1">IF(ISERROR(OFFSET('MRs for Data tab'!$D$46,IF((ROW()-4)&lt;V$3,ROW()-5+V$2,""),0)),"",OFFSET('MRs for Data tab'!$D$46,IF((ROW()-4)&lt;V$3,ROW()-5+V$2,""),0))</f>
      </c>
      <c r="W32">
        <f ca="1">IF(ISERROR(OFFSET('MRs for Data tab'!$D$46,IF((ROW()-4)&lt;W$3,ROW()-5+W$2,""),0)),"",OFFSET('MRs for Data tab'!$D$46,IF((ROW()-4)&lt;W$3,ROW()-5+W$2,""),0))</f>
      </c>
      <c r="X32">
        <f ca="1">IF(ISERROR(OFFSET('MRs for Data tab'!$D$46,IF((ROW()-4)&lt;X$3,ROW()-5+X$2,""),0)),"",OFFSET('MRs for Data tab'!$D$46,IF((ROW()-4)&lt;X$3,ROW()-5+X$2,""),0))</f>
      </c>
      <c r="Y32">
        <f ca="1">IF(ISERROR(OFFSET('MRs for Data tab'!$D$46,IF((ROW()-4)&lt;Y$3,ROW()-5+Y$2,""),0)),"",OFFSET('MRs for Data tab'!$D$46,IF((ROW()-4)&lt;Y$3,ROW()-5+Y$2,""),0))</f>
      </c>
      <c r="Z32">
        <f ca="1">IF(ISERROR(OFFSET('MRs for Data tab'!$D$46,IF((ROW()-4)&lt;Z$3,ROW()-5+Z$2,""),0)),"",OFFSET('MRs for Data tab'!$D$46,IF((ROW()-4)&lt;Z$3,ROW()-5+Z$2,""),0))</f>
      </c>
    </row>
    <row r="33" spans="7:26" ht="12.75">
      <c r="G33">
        <f ca="1">IF(ISERROR(OFFSET('MRs for Data tab'!$D$46,IF((ROW()-4)&lt;G$3,ROW()-5+G$2,""),0)),"",OFFSET('MRs for Data tab'!$D$46,IF((ROW()-4)&lt;G$3,ROW()-5+G$2,""),0))</f>
        <v>23736000</v>
      </c>
      <c r="H33">
        <f ca="1">IF(ISERROR(OFFSET('MRs for Data tab'!$D$46,IF((ROW()-4)&lt;H$3,ROW()-5+H$2,""),0)),"",OFFSET('MRs for Data tab'!$D$46,IF((ROW()-4)&lt;H$3,ROW()-5+H$2,""),0))</f>
        <v>26178000</v>
      </c>
      <c r="I33">
        <f ca="1">IF(ISERROR(OFFSET('MRs for Data tab'!$D$46,IF((ROW()-4)&lt;I$3,ROW()-5+I$2,""),0)),"",OFFSET('MRs for Data tab'!$D$46,IF((ROW()-4)&lt;I$3,ROW()-5+I$2,""),0))</f>
      </c>
      <c r="J33">
        <f ca="1">IF(ISERROR(OFFSET('MRs for Data tab'!$D$46,IF((ROW()-4)&lt;J$3,ROW()-5+J$2,""),0)),"",OFFSET('MRs for Data tab'!$D$46,IF((ROW()-4)&lt;J$3,ROW()-5+J$2,""),0))</f>
      </c>
      <c r="K33">
        <f ca="1">IF(ISERROR(OFFSET('MRs for Data tab'!$D$46,IF((ROW()-4)&lt;K$3,ROW()-5+K$2,""),0)),"",OFFSET('MRs for Data tab'!$D$46,IF((ROW()-4)&lt;K$3,ROW()-5+K$2,""),0))</f>
      </c>
      <c r="L33">
        <f ca="1">IF(ISERROR(OFFSET('MRs for Data tab'!$D$46,IF((ROW()-4)&lt;L$3,ROW()-5+L$2,""),0)),"",OFFSET('MRs for Data tab'!$D$46,IF((ROW()-4)&lt;L$3,ROW()-5+L$2,""),0))</f>
        <v>44823000</v>
      </c>
      <c r="M33">
        <f ca="1">IF(ISERROR(OFFSET('MRs for Data tab'!$D$46,IF((ROW()-4)&lt;M$3,ROW()-5+M$2,""),0)),"",OFFSET('MRs for Data tab'!$D$46,IF((ROW()-4)&lt;M$3,ROW()-5+M$2,""),0))</f>
      </c>
      <c r="N33">
        <f ca="1">IF(ISERROR(OFFSET('MRs for Data tab'!$D$46,IF((ROW()-4)&lt;N$3,ROW()-5+N$2,""),0)),"",OFFSET('MRs for Data tab'!$D$46,IF((ROW()-4)&lt;N$3,ROW()-5+N$2,""),0))</f>
      </c>
      <c r="O33">
        <f ca="1">IF(ISERROR(OFFSET('MRs for Data tab'!$D$46,IF((ROW()-4)&lt;O$3,ROW()-5+O$2,""),0)),"",OFFSET('MRs for Data tab'!$D$46,IF((ROW()-4)&lt;O$3,ROW()-5+O$2,""),0))</f>
      </c>
      <c r="P33">
        <f ca="1">IF(ISERROR(OFFSET('MRs for Data tab'!$D$46,IF((ROW()-4)&lt;P$3,ROW()-5+P$2,""),0)),"",OFFSET('MRs for Data tab'!$D$46,IF((ROW()-4)&lt;P$3,ROW()-5+P$2,""),0))</f>
      </c>
      <c r="Q33">
        <f ca="1">IF(ISERROR(OFFSET('MRs for Data tab'!$D$46,IF((ROW()-4)&lt;Q$3,ROW()-5+Q$2,""),0)),"",OFFSET('MRs for Data tab'!$D$46,IF((ROW()-4)&lt;Q$3,ROW()-5+Q$2,""),0))</f>
      </c>
      <c r="R33">
        <f ca="1">IF(ISERROR(OFFSET('MRs for Data tab'!$D$46,IF((ROW()-4)&lt;R$3,ROW()-5+R$2,""),0)),"",OFFSET('MRs for Data tab'!$D$46,IF((ROW()-4)&lt;R$3,ROW()-5+R$2,""),0))</f>
      </c>
      <c r="S33">
        <f ca="1">IF(ISERROR(OFFSET('MRs for Data tab'!$D$46,IF((ROW()-4)&lt;S$3,ROW()-5+S$2,""),0)),"",OFFSET('MRs for Data tab'!$D$46,IF((ROW()-4)&lt;S$3,ROW()-5+S$2,""),0))</f>
      </c>
      <c r="T33">
        <f ca="1">IF(ISERROR(OFFSET('MRs for Data tab'!$D$46,IF((ROW()-4)&lt;T$3,ROW()-5+T$2,""),0)),"",OFFSET('MRs for Data tab'!$D$46,IF((ROW()-4)&lt;T$3,ROW()-5+T$2,""),0))</f>
      </c>
      <c r="U33">
        <f ca="1">IF(ISERROR(OFFSET('MRs for Data tab'!$D$46,IF((ROW()-4)&lt;U$3,ROW()-5+U$2,""),0)),"",OFFSET('MRs for Data tab'!$D$46,IF((ROW()-4)&lt;U$3,ROW()-5+U$2,""),0))</f>
      </c>
      <c r="V33">
        <f ca="1">IF(ISERROR(OFFSET('MRs for Data tab'!$D$46,IF((ROW()-4)&lt;V$3,ROW()-5+V$2,""),0)),"",OFFSET('MRs for Data tab'!$D$46,IF((ROW()-4)&lt;V$3,ROW()-5+V$2,""),0))</f>
      </c>
      <c r="W33">
        <f ca="1">IF(ISERROR(OFFSET('MRs for Data tab'!$D$46,IF((ROW()-4)&lt;W$3,ROW()-5+W$2,""),0)),"",OFFSET('MRs for Data tab'!$D$46,IF((ROW()-4)&lt;W$3,ROW()-5+W$2,""),0))</f>
      </c>
      <c r="X33">
        <f ca="1">IF(ISERROR(OFFSET('MRs for Data tab'!$D$46,IF((ROW()-4)&lt;X$3,ROW()-5+X$2,""),0)),"",OFFSET('MRs for Data tab'!$D$46,IF((ROW()-4)&lt;X$3,ROW()-5+X$2,""),0))</f>
      </c>
      <c r="Y33">
        <f ca="1">IF(ISERROR(OFFSET('MRs for Data tab'!$D$46,IF((ROW()-4)&lt;Y$3,ROW()-5+Y$2,""),0)),"",OFFSET('MRs for Data tab'!$D$46,IF((ROW()-4)&lt;Y$3,ROW()-5+Y$2,""),0))</f>
      </c>
      <c r="Z33">
        <f ca="1">IF(ISERROR(OFFSET('MRs for Data tab'!$D$46,IF((ROW()-4)&lt;Z$3,ROW()-5+Z$2,""),0)),"",OFFSET('MRs for Data tab'!$D$46,IF((ROW()-4)&lt;Z$3,ROW()-5+Z$2,""),0))</f>
      </c>
    </row>
    <row r="34" spans="7:26" ht="12.75">
      <c r="G34">
        <f ca="1">IF(ISERROR(OFFSET('MRs for Data tab'!$D$46,IF((ROW()-4)&lt;G$3,ROW()-5+G$2,""),0)),"",OFFSET('MRs for Data tab'!$D$46,IF((ROW()-4)&lt;G$3,ROW()-5+G$2,""),0))</f>
        <v>23742000</v>
      </c>
      <c r="H34">
        <f ca="1">IF(ISERROR(OFFSET('MRs for Data tab'!$D$46,IF((ROW()-4)&lt;H$3,ROW()-5+H$2,""),0)),"",OFFSET('MRs for Data tab'!$D$46,IF((ROW()-4)&lt;H$3,ROW()-5+H$2,""),0))</f>
        <v>26512000</v>
      </c>
      <c r="I34">
        <f ca="1">IF(ISERROR(OFFSET('MRs for Data tab'!$D$46,IF((ROW()-4)&lt;I$3,ROW()-5+I$2,""),0)),"",OFFSET('MRs for Data tab'!$D$46,IF((ROW()-4)&lt;I$3,ROW()-5+I$2,""),0))</f>
      </c>
      <c r="J34">
        <f ca="1">IF(ISERROR(OFFSET('MRs for Data tab'!$D$46,IF((ROW()-4)&lt;J$3,ROW()-5+J$2,""),0)),"",OFFSET('MRs for Data tab'!$D$46,IF((ROW()-4)&lt;J$3,ROW()-5+J$2,""),0))</f>
      </c>
      <c r="K34">
        <f ca="1">IF(ISERROR(OFFSET('MRs for Data tab'!$D$46,IF((ROW()-4)&lt;K$3,ROW()-5+K$2,""),0)),"",OFFSET('MRs for Data tab'!$D$46,IF((ROW()-4)&lt;K$3,ROW()-5+K$2,""),0))</f>
      </c>
      <c r="L34">
        <f ca="1">IF(ISERROR(OFFSET('MRs for Data tab'!$D$46,IF((ROW()-4)&lt;L$3,ROW()-5+L$2,""),0)),"",OFFSET('MRs for Data tab'!$D$46,IF((ROW()-4)&lt;L$3,ROW()-5+L$2,""),0))</f>
        <v>54152600</v>
      </c>
      <c r="M34">
        <f ca="1">IF(ISERROR(OFFSET('MRs for Data tab'!$D$46,IF((ROW()-4)&lt;M$3,ROW()-5+M$2,""),0)),"",OFFSET('MRs for Data tab'!$D$46,IF((ROW()-4)&lt;M$3,ROW()-5+M$2,""),0))</f>
      </c>
      <c r="N34">
        <f ca="1">IF(ISERROR(OFFSET('MRs for Data tab'!$D$46,IF((ROW()-4)&lt;N$3,ROW()-5+N$2,""),0)),"",OFFSET('MRs for Data tab'!$D$46,IF((ROW()-4)&lt;N$3,ROW()-5+N$2,""),0))</f>
      </c>
      <c r="O34">
        <f ca="1">IF(ISERROR(OFFSET('MRs for Data tab'!$D$46,IF((ROW()-4)&lt;O$3,ROW()-5+O$2,""),0)),"",OFFSET('MRs for Data tab'!$D$46,IF((ROW()-4)&lt;O$3,ROW()-5+O$2,""),0))</f>
      </c>
      <c r="P34">
        <f ca="1">IF(ISERROR(OFFSET('MRs for Data tab'!$D$46,IF((ROW()-4)&lt;P$3,ROW()-5+P$2,""),0)),"",OFFSET('MRs for Data tab'!$D$46,IF((ROW()-4)&lt;P$3,ROW()-5+P$2,""),0))</f>
      </c>
      <c r="Q34">
        <f ca="1">IF(ISERROR(OFFSET('MRs for Data tab'!$D$46,IF((ROW()-4)&lt;Q$3,ROW()-5+Q$2,""),0)),"",OFFSET('MRs for Data tab'!$D$46,IF((ROW()-4)&lt;Q$3,ROW()-5+Q$2,""),0))</f>
      </c>
      <c r="R34">
        <f ca="1">IF(ISERROR(OFFSET('MRs for Data tab'!$D$46,IF((ROW()-4)&lt;R$3,ROW()-5+R$2,""),0)),"",OFFSET('MRs for Data tab'!$D$46,IF((ROW()-4)&lt;R$3,ROW()-5+R$2,""),0))</f>
      </c>
      <c r="S34">
        <f ca="1">IF(ISERROR(OFFSET('MRs for Data tab'!$D$46,IF((ROW()-4)&lt;S$3,ROW()-5+S$2,""),0)),"",OFFSET('MRs for Data tab'!$D$46,IF((ROW()-4)&lt;S$3,ROW()-5+S$2,""),0))</f>
      </c>
      <c r="T34">
        <f ca="1">IF(ISERROR(OFFSET('MRs for Data tab'!$D$46,IF((ROW()-4)&lt;T$3,ROW()-5+T$2,""),0)),"",OFFSET('MRs for Data tab'!$D$46,IF((ROW()-4)&lt;T$3,ROW()-5+T$2,""),0))</f>
      </c>
      <c r="U34">
        <f ca="1">IF(ISERROR(OFFSET('MRs for Data tab'!$D$46,IF((ROW()-4)&lt;U$3,ROW()-5+U$2,""),0)),"",OFFSET('MRs for Data tab'!$D$46,IF((ROW()-4)&lt;U$3,ROW()-5+U$2,""),0))</f>
      </c>
      <c r="V34">
        <f ca="1">IF(ISERROR(OFFSET('MRs for Data tab'!$D$46,IF((ROW()-4)&lt;V$3,ROW()-5+V$2,""),0)),"",OFFSET('MRs for Data tab'!$D$46,IF((ROW()-4)&lt;V$3,ROW()-5+V$2,""),0))</f>
      </c>
      <c r="W34">
        <f ca="1">IF(ISERROR(OFFSET('MRs for Data tab'!$D$46,IF((ROW()-4)&lt;W$3,ROW()-5+W$2,""),0)),"",OFFSET('MRs for Data tab'!$D$46,IF((ROW()-4)&lt;W$3,ROW()-5+W$2,""),0))</f>
      </c>
      <c r="X34">
        <f ca="1">IF(ISERROR(OFFSET('MRs for Data tab'!$D$46,IF((ROW()-4)&lt;X$3,ROW()-5+X$2,""),0)),"",OFFSET('MRs for Data tab'!$D$46,IF((ROW()-4)&lt;X$3,ROW()-5+X$2,""),0))</f>
      </c>
      <c r="Y34">
        <f ca="1">IF(ISERROR(OFFSET('MRs for Data tab'!$D$46,IF((ROW()-4)&lt;Y$3,ROW()-5+Y$2,""),0)),"",OFFSET('MRs for Data tab'!$D$46,IF((ROW()-4)&lt;Y$3,ROW()-5+Y$2,""),0))</f>
      </c>
      <c r="Z34">
        <f ca="1">IF(ISERROR(OFFSET('MRs for Data tab'!$D$46,IF((ROW()-4)&lt;Z$3,ROW()-5+Z$2,""),0)),"",OFFSET('MRs for Data tab'!$D$46,IF((ROW()-4)&lt;Z$3,ROW()-5+Z$2,""),0))</f>
      </c>
    </row>
    <row r="35" spans="7:26" ht="12.75">
      <c r="G35">
        <f ca="1">IF(ISERROR(OFFSET('MRs for Data tab'!$D$46,IF((ROW()-4)&lt;G$3,ROW()-5+G$2,""),0)),"",OFFSET('MRs for Data tab'!$D$46,IF((ROW()-4)&lt;G$3,ROW()-5+G$2,""),0))</f>
        <v>23743000</v>
      </c>
      <c r="H35">
        <f ca="1">IF(ISERROR(OFFSET('MRs for Data tab'!$D$46,IF((ROW()-4)&lt;H$3,ROW()-5+H$2,""),0)),"",OFFSET('MRs for Data tab'!$D$46,IF((ROW()-4)&lt;H$3,ROW()-5+H$2,""),0))</f>
        <v>26522000</v>
      </c>
      <c r="I35">
        <f ca="1">IF(ISERROR(OFFSET('MRs for Data tab'!$D$46,IF((ROW()-4)&lt;I$3,ROW()-5+I$2,""),0)),"",OFFSET('MRs for Data tab'!$D$46,IF((ROW()-4)&lt;I$3,ROW()-5+I$2,""),0))</f>
      </c>
      <c r="J35">
        <f ca="1">IF(ISERROR(OFFSET('MRs for Data tab'!$D$46,IF((ROW()-4)&lt;J$3,ROW()-5+J$2,""),0)),"",OFFSET('MRs for Data tab'!$D$46,IF((ROW()-4)&lt;J$3,ROW()-5+J$2,""),0))</f>
      </c>
      <c r="K35">
        <f ca="1">IF(ISERROR(OFFSET('MRs for Data tab'!$D$46,IF((ROW()-4)&lt;K$3,ROW()-5+K$2,""),0)),"",OFFSET('MRs for Data tab'!$D$46,IF((ROW()-4)&lt;K$3,ROW()-5+K$2,""),0))</f>
      </c>
      <c r="L35">
        <f ca="1">IF(ISERROR(OFFSET('MRs for Data tab'!$D$46,IF((ROW()-4)&lt;L$3,ROW()-5+L$2,""),0)),"",OFFSET('MRs for Data tab'!$D$46,IF((ROW()-4)&lt;L$3,ROW()-5+L$2,""),0))</f>
        <v>26173550</v>
      </c>
      <c r="M35">
        <f ca="1">IF(ISERROR(OFFSET('MRs for Data tab'!$D$46,IF((ROW()-4)&lt;M$3,ROW()-5+M$2,""),0)),"",OFFSET('MRs for Data tab'!$D$46,IF((ROW()-4)&lt;M$3,ROW()-5+M$2,""),0))</f>
      </c>
      <c r="N35">
        <f ca="1">IF(ISERROR(OFFSET('MRs for Data tab'!$D$46,IF((ROW()-4)&lt;N$3,ROW()-5+N$2,""),0)),"",OFFSET('MRs for Data tab'!$D$46,IF((ROW()-4)&lt;N$3,ROW()-5+N$2,""),0))</f>
      </c>
      <c r="O35">
        <f ca="1">IF(ISERROR(OFFSET('MRs for Data tab'!$D$46,IF((ROW()-4)&lt;O$3,ROW()-5+O$2,""),0)),"",OFFSET('MRs for Data tab'!$D$46,IF((ROW()-4)&lt;O$3,ROW()-5+O$2,""),0))</f>
      </c>
      <c r="P35">
        <f ca="1">IF(ISERROR(OFFSET('MRs for Data tab'!$D$46,IF((ROW()-4)&lt;P$3,ROW()-5+P$2,""),0)),"",OFFSET('MRs for Data tab'!$D$46,IF((ROW()-4)&lt;P$3,ROW()-5+P$2,""),0))</f>
      </c>
      <c r="Q35">
        <f ca="1">IF(ISERROR(OFFSET('MRs for Data tab'!$D$46,IF((ROW()-4)&lt;Q$3,ROW()-5+Q$2,""),0)),"",OFFSET('MRs for Data tab'!$D$46,IF((ROW()-4)&lt;Q$3,ROW()-5+Q$2,""),0))</f>
      </c>
      <c r="R35">
        <f ca="1">IF(ISERROR(OFFSET('MRs for Data tab'!$D$46,IF((ROW()-4)&lt;R$3,ROW()-5+R$2,""),0)),"",OFFSET('MRs for Data tab'!$D$46,IF((ROW()-4)&lt;R$3,ROW()-5+R$2,""),0))</f>
      </c>
      <c r="S35">
        <f ca="1">IF(ISERROR(OFFSET('MRs for Data tab'!$D$46,IF((ROW()-4)&lt;S$3,ROW()-5+S$2,""),0)),"",OFFSET('MRs for Data tab'!$D$46,IF((ROW()-4)&lt;S$3,ROW()-5+S$2,""),0))</f>
      </c>
      <c r="T35">
        <f ca="1">IF(ISERROR(OFFSET('MRs for Data tab'!$D$46,IF((ROW()-4)&lt;T$3,ROW()-5+T$2,""),0)),"",OFFSET('MRs for Data tab'!$D$46,IF((ROW()-4)&lt;T$3,ROW()-5+T$2,""),0))</f>
      </c>
      <c r="U35">
        <f ca="1">IF(ISERROR(OFFSET('MRs for Data tab'!$D$46,IF((ROW()-4)&lt;U$3,ROW()-5+U$2,""),0)),"",OFFSET('MRs for Data tab'!$D$46,IF((ROW()-4)&lt;U$3,ROW()-5+U$2,""),0))</f>
      </c>
      <c r="V35">
        <f ca="1">IF(ISERROR(OFFSET('MRs for Data tab'!$D$46,IF((ROW()-4)&lt;V$3,ROW()-5+V$2,""),0)),"",OFFSET('MRs for Data tab'!$D$46,IF((ROW()-4)&lt;V$3,ROW()-5+V$2,""),0))</f>
      </c>
      <c r="W35">
        <f ca="1">IF(ISERROR(OFFSET('MRs for Data tab'!$D$46,IF((ROW()-4)&lt;W$3,ROW()-5+W$2,""),0)),"",OFFSET('MRs for Data tab'!$D$46,IF((ROW()-4)&lt;W$3,ROW()-5+W$2,""),0))</f>
      </c>
      <c r="X35">
        <f ca="1">IF(ISERROR(OFFSET('MRs for Data tab'!$D$46,IF((ROW()-4)&lt;X$3,ROW()-5+X$2,""),0)),"",OFFSET('MRs for Data tab'!$D$46,IF((ROW()-4)&lt;X$3,ROW()-5+X$2,""),0))</f>
      </c>
      <c r="Y35">
        <f ca="1">IF(ISERROR(OFFSET('MRs for Data tab'!$D$46,IF((ROW()-4)&lt;Y$3,ROW()-5+Y$2,""),0)),"",OFFSET('MRs for Data tab'!$D$46,IF((ROW()-4)&lt;Y$3,ROW()-5+Y$2,""),0))</f>
      </c>
      <c r="Z35">
        <f ca="1">IF(ISERROR(OFFSET('MRs for Data tab'!$D$46,IF((ROW()-4)&lt;Z$3,ROW()-5+Z$2,""),0)),"",OFFSET('MRs for Data tab'!$D$46,IF((ROW()-4)&lt;Z$3,ROW()-5+Z$2,""),0))</f>
      </c>
    </row>
    <row r="36" spans="7:26" ht="12.75">
      <c r="G36">
        <f ca="1">IF(ISERROR(OFFSET('MRs for Data tab'!$D$46,IF((ROW()-4)&lt;G$3,ROW()-5+G$2,""),0)),"",OFFSET('MRs for Data tab'!$D$46,IF((ROW()-4)&lt;G$3,ROW()-5+G$2,""),0))</f>
        <v>23746000</v>
      </c>
      <c r="H36">
        <f ca="1">IF(ISERROR(OFFSET('MRs for Data tab'!$D$46,IF((ROW()-4)&lt;H$3,ROW()-5+H$2,""),0)),"",OFFSET('MRs for Data tab'!$D$46,IF((ROW()-4)&lt;H$3,ROW()-5+H$2,""),0))</f>
        <v>26532000</v>
      </c>
      <c r="I36">
        <f ca="1">IF(ISERROR(OFFSET('MRs for Data tab'!$D$46,IF((ROW()-4)&lt;I$3,ROW()-5+I$2,""),0)),"",OFFSET('MRs for Data tab'!$D$46,IF((ROW()-4)&lt;I$3,ROW()-5+I$2,""),0))</f>
      </c>
      <c r="J36">
        <f ca="1">IF(ISERROR(OFFSET('MRs for Data tab'!$D$46,IF((ROW()-4)&lt;J$3,ROW()-5+J$2,""),0)),"",OFFSET('MRs for Data tab'!$D$46,IF((ROW()-4)&lt;J$3,ROW()-5+J$2,""),0))</f>
      </c>
      <c r="K36">
        <f ca="1">IF(ISERROR(OFFSET('MRs for Data tab'!$D$46,IF((ROW()-4)&lt;K$3,ROW()-5+K$2,""),0)),"",OFFSET('MRs for Data tab'!$D$46,IF((ROW()-4)&lt;K$3,ROW()-5+K$2,""),0))</f>
      </c>
      <c r="L36">
        <f ca="1">IF(ISERROR(OFFSET('MRs for Data tab'!$D$46,IF((ROW()-4)&lt;L$3,ROW()-5+L$2,""),0)),"",OFFSET('MRs for Data tab'!$D$46,IF((ROW()-4)&lt;L$3,ROW()-5+L$2,""),0))</f>
        <v>26173560</v>
      </c>
      <c r="M36">
        <f ca="1">IF(ISERROR(OFFSET('MRs for Data tab'!$D$46,IF((ROW()-4)&lt;M$3,ROW()-5+M$2,""),0)),"",OFFSET('MRs for Data tab'!$D$46,IF((ROW()-4)&lt;M$3,ROW()-5+M$2,""),0))</f>
      </c>
      <c r="N36">
        <f ca="1">IF(ISERROR(OFFSET('MRs for Data tab'!$D$46,IF((ROW()-4)&lt;N$3,ROW()-5+N$2,""),0)),"",OFFSET('MRs for Data tab'!$D$46,IF((ROW()-4)&lt;N$3,ROW()-5+N$2,""),0))</f>
      </c>
      <c r="O36">
        <f ca="1">IF(ISERROR(OFFSET('MRs for Data tab'!$D$46,IF((ROW()-4)&lt;O$3,ROW()-5+O$2,""),0)),"",OFFSET('MRs for Data tab'!$D$46,IF((ROW()-4)&lt;O$3,ROW()-5+O$2,""),0))</f>
      </c>
      <c r="P36">
        <f ca="1">IF(ISERROR(OFFSET('MRs for Data tab'!$D$46,IF((ROW()-4)&lt;P$3,ROW()-5+P$2,""),0)),"",OFFSET('MRs for Data tab'!$D$46,IF((ROW()-4)&lt;P$3,ROW()-5+P$2,""),0))</f>
      </c>
      <c r="Q36">
        <f ca="1">IF(ISERROR(OFFSET('MRs for Data tab'!$D$46,IF((ROW()-4)&lt;Q$3,ROW()-5+Q$2,""),0)),"",OFFSET('MRs for Data tab'!$D$46,IF((ROW()-4)&lt;Q$3,ROW()-5+Q$2,""),0))</f>
      </c>
      <c r="R36">
        <f ca="1">IF(ISERROR(OFFSET('MRs for Data tab'!$D$46,IF((ROW()-4)&lt;R$3,ROW()-5+R$2,""),0)),"",OFFSET('MRs for Data tab'!$D$46,IF((ROW()-4)&lt;R$3,ROW()-5+R$2,""),0))</f>
      </c>
      <c r="S36">
        <f ca="1">IF(ISERROR(OFFSET('MRs for Data tab'!$D$46,IF((ROW()-4)&lt;S$3,ROW()-5+S$2,""),0)),"",OFFSET('MRs for Data tab'!$D$46,IF((ROW()-4)&lt;S$3,ROW()-5+S$2,""),0))</f>
      </c>
      <c r="T36">
        <f ca="1">IF(ISERROR(OFFSET('MRs for Data tab'!$D$46,IF((ROW()-4)&lt;T$3,ROW()-5+T$2,""),0)),"",OFFSET('MRs for Data tab'!$D$46,IF((ROW()-4)&lt;T$3,ROW()-5+T$2,""),0))</f>
      </c>
      <c r="U36">
        <f ca="1">IF(ISERROR(OFFSET('MRs for Data tab'!$D$46,IF((ROW()-4)&lt;U$3,ROW()-5+U$2,""),0)),"",OFFSET('MRs for Data tab'!$D$46,IF((ROW()-4)&lt;U$3,ROW()-5+U$2,""),0))</f>
      </c>
      <c r="V36">
        <f ca="1">IF(ISERROR(OFFSET('MRs for Data tab'!$D$46,IF((ROW()-4)&lt;V$3,ROW()-5+V$2,""),0)),"",OFFSET('MRs for Data tab'!$D$46,IF((ROW()-4)&lt;V$3,ROW()-5+V$2,""),0))</f>
      </c>
      <c r="W36">
        <f ca="1">IF(ISERROR(OFFSET('MRs for Data tab'!$D$46,IF((ROW()-4)&lt;W$3,ROW()-5+W$2,""),0)),"",OFFSET('MRs for Data tab'!$D$46,IF((ROW()-4)&lt;W$3,ROW()-5+W$2,""),0))</f>
      </c>
      <c r="X36">
        <f ca="1">IF(ISERROR(OFFSET('MRs for Data tab'!$D$46,IF((ROW()-4)&lt;X$3,ROW()-5+X$2,""),0)),"",OFFSET('MRs for Data tab'!$D$46,IF((ROW()-4)&lt;X$3,ROW()-5+X$2,""),0))</f>
      </c>
      <c r="Y36">
        <f ca="1">IF(ISERROR(OFFSET('MRs for Data tab'!$D$46,IF((ROW()-4)&lt;Y$3,ROW()-5+Y$2,""),0)),"",OFFSET('MRs for Data tab'!$D$46,IF((ROW()-4)&lt;Y$3,ROW()-5+Y$2,""),0))</f>
      </c>
      <c r="Z36">
        <f ca="1">IF(ISERROR(OFFSET('MRs for Data tab'!$D$46,IF((ROW()-4)&lt;Z$3,ROW()-5+Z$2,""),0)),"",OFFSET('MRs for Data tab'!$D$46,IF((ROW()-4)&lt;Z$3,ROW()-5+Z$2,""),0))</f>
      </c>
    </row>
    <row r="37" spans="7:26" ht="12.75">
      <c r="G37">
        <f ca="1">IF(ISERROR(OFFSET('MRs for Data tab'!$D$46,IF((ROW()-4)&lt;G$3,ROW()-5+G$2,""),0)),"",OFFSET('MRs for Data tab'!$D$46,IF((ROW()-4)&lt;G$3,ROW()-5+G$2,""),0))</f>
        <v>23752000</v>
      </c>
      <c r="H37">
        <f ca="1">IF(ISERROR(OFFSET('MRs for Data tab'!$D$46,IF((ROW()-4)&lt;H$3,ROW()-5+H$2,""),0)),"",OFFSET('MRs for Data tab'!$D$46,IF((ROW()-4)&lt;H$3,ROW()-5+H$2,""),0))</f>
        <v>26592000</v>
      </c>
      <c r="I37">
        <f ca="1">IF(ISERROR(OFFSET('MRs for Data tab'!$D$46,IF((ROW()-4)&lt;I$3,ROW()-5+I$2,""),0)),"",OFFSET('MRs for Data tab'!$D$46,IF((ROW()-4)&lt;I$3,ROW()-5+I$2,""),0))</f>
      </c>
      <c r="J37">
        <f ca="1">IF(ISERROR(OFFSET('MRs for Data tab'!$D$46,IF((ROW()-4)&lt;J$3,ROW()-5+J$2,""),0)),"",OFFSET('MRs for Data tab'!$D$46,IF((ROW()-4)&lt;J$3,ROW()-5+J$2,""),0))</f>
      </c>
      <c r="K37">
        <f ca="1">IF(ISERROR(OFFSET('MRs for Data tab'!$D$46,IF((ROW()-4)&lt;K$3,ROW()-5+K$2,""),0)),"",OFFSET('MRs for Data tab'!$D$46,IF((ROW()-4)&lt;K$3,ROW()-5+K$2,""),0))</f>
      </c>
      <c r="L37">
        <f ca="1">IF(ISERROR(OFFSET('MRs for Data tab'!$D$46,IF((ROW()-4)&lt;L$3,ROW()-5+L$2,""),0)),"",OFFSET('MRs for Data tab'!$D$46,IF((ROW()-4)&lt;L$3,ROW()-5+L$2,""),0))</f>
        <v>51111000</v>
      </c>
      <c r="M37">
        <f ca="1">IF(ISERROR(OFFSET('MRs for Data tab'!$D$46,IF((ROW()-4)&lt;M$3,ROW()-5+M$2,""),0)),"",OFFSET('MRs for Data tab'!$D$46,IF((ROW()-4)&lt;M$3,ROW()-5+M$2,""),0))</f>
      </c>
      <c r="N37">
        <f ca="1">IF(ISERROR(OFFSET('MRs for Data tab'!$D$46,IF((ROW()-4)&lt;N$3,ROW()-5+N$2,""),0)),"",OFFSET('MRs for Data tab'!$D$46,IF((ROW()-4)&lt;N$3,ROW()-5+N$2,""),0))</f>
      </c>
      <c r="O37">
        <f ca="1">IF(ISERROR(OFFSET('MRs for Data tab'!$D$46,IF((ROW()-4)&lt;O$3,ROW()-5+O$2,""),0)),"",OFFSET('MRs for Data tab'!$D$46,IF((ROW()-4)&lt;O$3,ROW()-5+O$2,""),0))</f>
      </c>
      <c r="P37">
        <f ca="1">IF(ISERROR(OFFSET('MRs for Data tab'!$D$46,IF((ROW()-4)&lt;P$3,ROW()-5+P$2,""),0)),"",OFFSET('MRs for Data tab'!$D$46,IF((ROW()-4)&lt;P$3,ROW()-5+P$2,""),0))</f>
      </c>
      <c r="Q37">
        <f ca="1">IF(ISERROR(OFFSET('MRs for Data tab'!$D$46,IF((ROW()-4)&lt;Q$3,ROW()-5+Q$2,""),0)),"",OFFSET('MRs for Data tab'!$D$46,IF((ROW()-4)&lt;Q$3,ROW()-5+Q$2,""),0))</f>
      </c>
      <c r="R37">
        <f ca="1">IF(ISERROR(OFFSET('MRs for Data tab'!$D$46,IF((ROW()-4)&lt;R$3,ROW()-5+R$2,""),0)),"",OFFSET('MRs for Data tab'!$D$46,IF((ROW()-4)&lt;R$3,ROW()-5+R$2,""),0))</f>
      </c>
      <c r="S37">
        <f ca="1">IF(ISERROR(OFFSET('MRs for Data tab'!$D$46,IF((ROW()-4)&lt;S$3,ROW()-5+S$2,""),0)),"",OFFSET('MRs for Data tab'!$D$46,IF((ROW()-4)&lt;S$3,ROW()-5+S$2,""),0))</f>
      </c>
      <c r="T37">
        <f ca="1">IF(ISERROR(OFFSET('MRs for Data tab'!$D$46,IF((ROW()-4)&lt;T$3,ROW()-5+T$2,""),0)),"",OFFSET('MRs for Data tab'!$D$46,IF((ROW()-4)&lt;T$3,ROW()-5+T$2,""),0))</f>
      </c>
      <c r="U37">
        <f ca="1">IF(ISERROR(OFFSET('MRs for Data tab'!$D$46,IF((ROW()-4)&lt;U$3,ROW()-5+U$2,""),0)),"",OFFSET('MRs for Data tab'!$D$46,IF((ROW()-4)&lt;U$3,ROW()-5+U$2,""),0))</f>
      </c>
      <c r="V37">
        <f ca="1">IF(ISERROR(OFFSET('MRs for Data tab'!$D$46,IF((ROW()-4)&lt;V$3,ROW()-5+V$2,""),0)),"",OFFSET('MRs for Data tab'!$D$46,IF((ROW()-4)&lt;V$3,ROW()-5+V$2,""),0))</f>
      </c>
      <c r="W37">
        <f ca="1">IF(ISERROR(OFFSET('MRs for Data tab'!$D$46,IF((ROW()-4)&lt;W$3,ROW()-5+W$2,""),0)),"",OFFSET('MRs for Data tab'!$D$46,IF((ROW()-4)&lt;W$3,ROW()-5+W$2,""),0))</f>
      </c>
      <c r="X37">
        <f ca="1">IF(ISERROR(OFFSET('MRs for Data tab'!$D$46,IF((ROW()-4)&lt;X$3,ROW()-5+X$2,""),0)),"",OFFSET('MRs for Data tab'!$D$46,IF((ROW()-4)&lt;X$3,ROW()-5+X$2,""),0))</f>
      </c>
      <c r="Y37">
        <f ca="1">IF(ISERROR(OFFSET('MRs for Data tab'!$D$46,IF((ROW()-4)&lt;Y$3,ROW()-5+Y$2,""),0)),"",OFFSET('MRs for Data tab'!$D$46,IF((ROW()-4)&lt;Y$3,ROW()-5+Y$2,""),0))</f>
      </c>
      <c r="Z37">
        <f ca="1">IF(ISERROR(OFFSET('MRs for Data tab'!$D$46,IF((ROW()-4)&lt;Z$3,ROW()-5+Z$2,""),0)),"",OFFSET('MRs for Data tab'!$D$46,IF((ROW()-4)&lt;Z$3,ROW()-5+Z$2,""),0))</f>
      </c>
    </row>
    <row r="38" spans="7:26" ht="12.75">
      <c r="G38">
        <f ca="1">IF(ISERROR(OFFSET('MRs for Data tab'!$D$46,IF((ROW()-4)&lt;G$3,ROW()-5+G$2,""),0)),"",OFFSET('MRs for Data tab'!$D$46,IF((ROW()-4)&lt;G$3,ROW()-5+G$2,""),0))</f>
        <v>23753000</v>
      </c>
      <c r="H38">
        <f ca="1">IF(ISERROR(OFFSET('MRs for Data tab'!$D$46,IF((ROW()-4)&lt;H$3,ROW()-5+H$2,""),0)),"",OFFSET('MRs for Data tab'!$D$46,IF((ROW()-4)&lt;H$3,ROW()-5+H$2,""),0))</f>
        <v>58323000</v>
      </c>
      <c r="I38">
        <f ca="1">IF(ISERROR(OFFSET('MRs for Data tab'!$D$46,IF((ROW()-4)&lt;I$3,ROW()-5+I$2,""),0)),"",OFFSET('MRs for Data tab'!$D$46,IF((ROW()-4)&lt;I$3,ROW()-5+I$2,""),0))</f>
      </c>
      <c r="J38">
        <f ca="1">IF(ISERROR(OFFSET('MRs for Data tab'!$D$46,IF((ROW()-4)&lt;J$3,ROW()-5+J$2,""),0)),"",OFFSET('MRs for Data tab'!$D$46,IF((ROW()-4)&lt;J$3,ROW()-5+J$2,""),0))</f>
      </c>
      <c r="K38">
        <f ca="1">IF(ISERROR(OFFSET('MRs for Data tab'!$D$46,IF((ROW()-4)&lt;K$3,ROW()-5+K$2,""),0)),"",OFFSET('MRs for Data tab'!$D$46,IF((ROW()-4)&lt;K$3,ROW()-5+K$2,""),0))</f>
      </c>
      <c r="L38">
        <f ca="1">IF(ISERROR(OFFSET('MRs for Data tab'!$D$46,IF((ROW()-4)&lt;L$3,ROW()-5+L$2,""),0)),"",OFFSET('MRs for Data tab'!$D$46,IF((ROW()-4)&lt;L$3,ROW()-5+L$2,""),0))</f>
        <v>51118000</v>
      </c>
      <c r="M38">
        <f ca="1">IF(ISERROR(OFFSET('MRs for Data tab'!$D$46,IF((ROW()-4)&lt;M$3,ROW()-5+M$2,""),0)),"",OFFSET('MRs for Data tab'!$D$46,IF((ROW()-4)&lt;M$3,ROW()-5+M$2,""),0))</f>
      </c>
      <c r="N38">
        <f ca="1">IF(ISERROR(OFFSET('MRs for Data tab'!$D$46,IF((ROW()-4)&lt;N$3,ROW()-5+N$2,""),0)),"",OFFSET('MRs for Data tab'!$D$46,IF((ROW()-4)&lt;N$3,ROW()-5+N$2,""),0))</f>
      </c>
      <c r="O38">
        <f ca="1">IF(ISERROR(OFFSET('MRs for Data tab'!$D$46,IF((ROW()-4)&lt;O$3,ROW()-5+O$2,""),0)),"",OFFSET('MRs for Data tab'!$D$46,IF((ROW()-4)&lt;O$3,ROW()-5+O$2,""),0))</f>
      </c>
      <c r="P38">
        <f ca="1">IF(ISERROR(OFFSET('MRs for Data tab'!$D$46,IF((ROW()-4)&lt;P$3,ROW()-5+P$2,""),0)),"",OFFSET('MRs for Data tab'!$D$46,IF((ROW()-4)&lt;P$3,ROW()-5+P$2,""),0))</f>
      </c>
      <c r="Q38">
        <f ca="1">IF(ISERROR(OFFSET('MRs for Data tab'!$D$46,IF((ROW()-4)&lt;Q$3,ROW()-5+Q$2,""),0)),"",OFFSET('MRs for Data tab'!$D$46,IF((ROW()-4)&lt;Q$3,ROW()-5+Q$2,""),0))</f>
      </c>
      <c r="R38">
        <f ca="1">IF(ISERROR(OFFSET('MRs for Data tab'!$D$46,IF((ROW()-4)&lt;R$3,ROW()-5+R$2,""),0)),"",OFFSET('MRs for Data tab'!$D$46,IF((ROW()-4)&lt;R$3,ROW()-5+R$2,""),0))</f>
      </c>
      <c r="S38">
        <f ca="1">IF(ISERROR(OFFSET('MRs for Data tab'!$D$46,IF((ROW()-4)&lt;S$3,ROW()-5+S$2,""),0)),"",OFFSET('MRs for Data tab'!$D$46,IF((ROW()-4)&lt;S$3,ROW()-5+S$2,""),0))</f>
      </c>
      <c r="T38">
        <f ca="1">IF(ISERROR(OFFSET('MRs for Data tab'!$D$46,IF((ROW()-4)&lt;T$3,ROW()-5+T$2,""),0)),"",OFFSET('MRs for Data tab'!$D$46,IF((ROW()-4)&lt;T$3,ROW()-5+T$2,""),0))</f>
      </c>
      <c r="U38">
        <f ca="1">IF(ISERROR(OFFSET('MRs for Data tab'!$D$46,IF((ROW()-4)&lt;U$3,ROW()-5+U$2,""),0)),"",OFFSET('MRs for Data tab'!$D$46,IF((ROW()-4)&lt;U$3,ROW()-5+U$2,""),0))</f>
      </c>
      <c r="V38">
        <f ca="1">IF(ISERROR(OFFSET('MRs for Data tab'!$D$46,IF((ROW()-4)&lt;V$3,ROW()-5+V$2,""),0)),"",OFFSET('MRs for Data tab'!$D$46,IF((ROW()-4)&lt;V$3,ROW()-5+V$2,""),0))</f>
      </c>
      <c r="W38">
        <f ca="1">IF(ISERROR(OFFSET('MRs for Data tab'!$D$46,IF((ROW()-4)&lt;W$3,ROW()-5+W$2,""),0)),"",OFFSET('MRs for Data tab'!$D$46,IF((ROW()-4)&lt;W$3,ROW()-5+W$2,""),0))</f>
      </c>
      <c r="X38">
        <f ca="1">IF(ISERROR(OFFSET('MRs for Data tab'!$D$46,IF((ROW()-4)&lt;X$3,ROW()-5+X$2,""),0)),"",OFFSET('MRs for Data tab'!$D$46,IF((ROW()-4)&lt;X$3,ROW()-5+X$2,""),0))</f>
      </c>
      <c r="Y38">
        <f ca="1">IF(ISERROR(OFFSET('MRs for Data tab'!$D$46,IF((ROW()-4)&lt;Y$3,ROW()-5+Y$2,""),0)),"",OFFSET('MRs for Data tab'!$D$46,IF((ROW()-4)&lt;Y$3,ROW()-5+Y$2,""),0))</f>
      </c>
      <c r="Z38">
        <f ca="1">IF(ISERROR(OFFSET('MRs for Data tab'!$D$46,IF((ROW()-4)&lt;Z$3,ROW()-5+Z$2,""),0)),"",OFFSET('MRs for Data tab'!$D$46,IF((ROW()-4)&lt;Z$3,ROW()-5+Z$2,""),0))</f>
      </c>
    </row>
    <row r="39" spans="7:26" ht="12.75">
      <c r="G39">
        <f ca="1">IF(ISERROR(OFFSET('MRs for Data tab'!$D$46,IF((ROW()-4)&lt;G$3,ROW()-5+G$2,""),0)),"",OFFSET('MRs for Data tab'!$D$46,IF((ROW()-4)&lt;G$3,ROW()-5+G$2,""),0))</f>
        <v>23756000</v>
      </c>
      <c r="H39">
        <f ca="1">IF(ISERROR(OFFSET('MRs for Data tab'!$D$46,IF((ROW()-4)&lt;H$3,ROW()-5+H$2,""),0)),"",OFFSET('MRs for Data tab'!$D$46,IF((ROW()-4)&lt;H$3,ROW()-5+H$2,""),0))</f>
        <v>58327000</v>
      </c>
      <c r="I39">
        <f ca="1">IF(ISERROR(OFFSET('MRs for Data tab'!$D$46,IF((ROW()-4)&lt;I$3,ROW()-5+I$2,""),0)),"",OFFSET('MRs for Data tab'!$D$46,IF((ROW()-4)&lt;I$3,ROW()-5+I$2,""),0))</f>
      </c>
      <c r="J39">
        <f ca="1">IF(ISERROR(OFFSET('MRs for Data tab'!$D$46,IF((ROW()-4)&lt;J$3,ROW()-5+J$2,""),0)),"",OFFSET('MRs for Data tab'!$D$46,IF((ROW()-4)&lt;J$3,ROW()-5+J$2,""),0))</f>
      </c>
      <c r="K39">
        <f ca="1">IF(ISERROR(OFFSET('MRs for Data tab'!$D$46,IF((ROW()-4)&lt;K$3,ROW()-5+K$2,""),0)),"",OFFSET('MRs for Data tab'!$D$46,IF((ROW()-4)&lt;K$3,ROW()-5+K$2,""),0))</f>
      </c>
      <c r="L39">
        <f ca="1">IF(ISERROR(OFFSET('MRs for Data tab'!$D$46,IF((ROW()-4)&lt;L$3,ROW()-5+L$2,""),0)),"",OFFSET('MRs for Data tab'!$D$46,IF((ROW()-4)&lt;L$3,ROW()-5+L$2,""),0))</f>
        <v>51138000</v>
      </c>
      <c r="M39">
        <f ca="1">IF(ISERROR(OFFSET('MRs for Data tab'!$D$46,IF((ROW()-4)&lt;M$3,ROW()-5+M$2,""),0)),"",OFFSET('MRs for Data tab'!$D$46,IF((ROW()-4)&lt;M$3,ROW()-5+M$2,""),0))</f>
      </c>
      <c r="N39">
        <f ca="1">IF(ISERROR(OFFSET('MRs for Data tab'!$D$46,IF((ROW()-4)&lt;N$3,ROW()-5+N$2,""),0)),"",OFFSET('MRs for Data tab'!$D$46,IF((ROW()-4)&lt;N$3,ROW()-5+N$2,""),0))</f>
      </c>
      <c r="O39">
        <f ca="1">IF(ISERROR(OFFSET('MRs for Data tab'!$D$46,IF((ROW()-4)&lt;O$3,ROW()-5+O$2,""),0)),"",OFFSET('MRs for Data tab'!$D$46,IF((ROW()-4)&lt;O$3,ROW()-5+O$2,""),0))</f>
      </c>
      <c r="P39">
        <f ca="1">IF(ISERROR(OFFSET('MRs for Data tab'!$D$46,IF((ROW()-4)&lt;P$3,ROW()-5+P$2,""),0)),"",OFFSET('MRs for Data tab'!$D$46,IF((ROW()-4)&lt;P$3,ROW()-5+P$2,""),0))</f>
      </c>
      <c r="Q39">
        <f ca="1">IF(ISERROR(OFFSET('MRs for Data tab'!$D$46,IF((ROW()-4)&lt;Q$3,ROW()-5+Q$2,""),0)),"",OFFSET('MRs for Data tab'!$D$46,IF((ROW()-4)&lt;Q$3,ROW()-5+Q$2,""),0))</f>
      </c>
      <c r="R39">
        <f ca="1">IF(ISERROR(OFFSET('MRs for Data tab'!$D$46,IF((ROW()-4)&lt;R$3,ROW()-5+R$2,""),0)),"",OFFSET('MRs for Data tab'!$D$46,IF((ROW()-4)&lt;R$3,ROW()-5+R$2,""),0))</f>
      </c>
      <c r="S39">
        <f ca="1">IF(ISERROR(OFFSET('MRs for Data tab'!$D$46,IF((ROW()-4)&lt;S$3,ROW()-5+S$2,""),0)),"",OFFSET('MRs for Data tab'!$D$46,IF((ROW()-4)&lt;S$3,ROW()-5+S$2,""),0))</f>
      </c>
      <c r="T39">
        <f ca="1">IF(ISERROR(OFFSET('MRs for Data tab'!$D$46,IF((ROW()-4)&lt;T$3,ROW()-5+T$2,""),0)),"",OFFSET('MRs for Data tab'!$D$46,IF((ROW()-4)&lt;T$3,ROW()-5+T$2,""),0))</f>
      </c>
      <c r="U39">
        <f ca="1">IF(ISERROR(OFFSET('MRs for Data tab'!$D$46,IF((ROW()-4)&lt;U$3,ROW()-5+U$2,""),0)),"",OFFSET('MRs for Data tab'!$D$46,IF((ROW()-4)&lt;U$3,ROW()-5+U$2,""),0))</f>
      </c>
      <c r="V39">
        <f ca="1">IF(ISERROR(OFFSET('MRs for Data tab'!$D$46,IF((ROW()-4)&lt;V$3,ROW()-5+V$2,""),0)),"",OFFSET('MRs for Data tab'!$D$46,IF((ROW()-4)&lt;V$3,ROW()-5+V$2,""),0))</f>
      </c>
      <c r="W39">
        <f ca="1">IF(ISERROR(OFFSET('MRs for Data tab'!$D$46,IF((ROW()-4)&lt;W$3,ROW()-5+W$2,""),0)),"",OFFSET('MRs for Data tab'!$D$46,IF((ROW()-4)&lt;W$3,ROW()-5+W$2,""),0))</f>
      </c>
      <c r="X39">
        <f ca="1">IF(ISERROR(OFFSET('MRs for Data tab'!$D$46,IF((ROW()-4)&lt;X$3,ROW()-5+X$2,""),0)),"",OFFSET('MRs for Data tab'!$D$46,IF((ROW()-4)&lt;X$3,ROW()-5+X$2,""),0))</f>
      </c>
      <c r="Y39">
        <f ca="1">IF(ISERROR(OFFSET('MRs for Data tab'!$D$46,IF((ROW()-4)&lt;Y$3,ROW()-5+Y$2,""),0)),"",OFFSET('MRs for Data tab'!$D$46,IF((ROW()-4)&lt;Y$3,ROW()-5+Y$2,""),0))</f>
      </c>
      <c r="Z39">
        <f ca="1">IF(ISERROR(OFFSET('MRs for Data tab'!$D$46,IF((ROW()-4)&lt;Z$3,ROW()-5+Z$2,""),0)),"",OFFSET('MRs for Data tab'!$D$46,IF((ROW()-4)&lt;Z$3,ROW()-5+Z$2,""),0))</f>
      </c>
    </row>
    <row r="40" spans="7:26" ht="12.75">
      <c r="G40">
        <f ca="1">IF(ISERROR(OFFSET('MRs for Data tab'!$D$46,IF((ROW()-4)&lt;G$3,ROW()-5+G$2,""),0)),"",OFFSET('MRs for Data tab'!$D$46,IF((ROW()-4)&lt;G$3,ROW()-5+G$2,""),0))</f>
        <v>23892000</v>
      </c>
      <c r="H40">
        <f ca="1">IF(ISERROR(OFFSET('MRs for Data tab'!$D$46,IF((ROW()-4)&lt;H$3,ROW()-5+H$2,""),0)),"",OFFSET('MRs for Data tab'!$D$46,IF((ROW()-4)&lt;H$3,ROW()-5+H$2,""),0))</f>
        <v>61111000</v>
      </c>
      <c r="I40">
        <f ca="1">IF(ISERROR(OFFSET('MRs for Data tab'!$D$46,IF((ROW()-4)&lt;I$3,ROW()-5+I$2,""),0)),"",OFFSET('MRs for Data tab'!$D$46,IF((ROW()-4)&lt;I$3,ROW()-5+I$2,""),0))</f>
      </c>
      <c r="J40">
        <f ca="1">IF(ISERROR(OFFSET('MRs for Data tab'!$D$46,IF((ROW()-4)&lt;J$3,ROW()-5+J$2,""),0)),"",OFFSET('MRs for Data tab'!$D$46,IF((ROW()-4)&lt;J$3,ROW()-5+J$2,""),0))</f>
      </c>
      <c r="K40">
        <f ca="1">IF(ISERROR(OFFSET('MRs for Data tab'!$D$46,IF((ROW()-4)&lt;K$3,ROW()-5+K$2,""),0)),"",OFFSET('MRs for Data tab'!$D$46,IF((ROW()-4)&lt;K$3,ROW()-5+K$2,""),0))</f>
      </c>
      <c r="L40">
        <f ca="1">IF(ISERROR(OFFSET('MRs for Data tab'!$D$46,IF((ROW()-4)&lt;L$3,ROW()-5+L$2,""),0)),"",OFFSET('MRs for Data tab'!$D$46,IF((ROW()-4)&lt;L$3,ROW()-5+L$2,""),0))</f>
        <v>51148000</v>
      </c>
      <c r="M40">
        <f ca="1">IF(ISERROR(OFFSET('MRs for Data tab'!$D$46,IF((ROW()-4)&lt;M$3,ROW()-5+M$2,""),0)),"",OFFSET('MRs for Data tab'!$D$46,IF((ROW()-4)&lt;M$3,ROW()-5+M$2,""),0))</f>
      </c>
      <c r="N40">
        <f ca="1">IF(ISERROR(OFFSET('MRs for Data tab'!$D$46,IF((ROW()-4)&lt;N$3,ROW()-5+N$2,""),0)),"",OFFSET('MRs for Data tab'!$D$46,IF((ROW()-4)&lt;N$3,ROW()-5+N$2,""),0))</f>
      </c>
      <c r="O40">
        <f ca="1">IF(ISERROR(OFFSET('MRs for Data tab'!$D$46,IF((ROW()-4)&lt;O$3,ROW()-5+O$2,""),0)),"",OFFSET('MRs for Data tab'!$D$46,IF((ROW()-4)&lt;O$3,ROW()-5+O$2,""),0))</f>
      </c>
      <c r="P40">
        <f ca="1">IF(ISERROR(OFFSET('MRs for Data tab'!$D$46,IF((ROW()-4)&lt;P$3,ROW()-5+P$2,""),0)),"",OFFSET('MRs for Data tab'!$D$46,IF((ROW()-4)&lt;P$3,ROW()-5+P$2,""),0))</f>
      </c>
      <c r="Q40">
        <f ca="1">IF(ISERROR(OFFSET('MRs for Data tab'!$D$46,IF((ROW()-4)&lt;Q$3,ROW()-5+Q$2,""),0)),"",OFFSET('MRs for Data tab'!$D$46,IF((ROW()-4)&lt;Q$3,ROW()-5+Q$2,""),0))</f>
      </c>
      <c r="R40">
        <f ca="1">IF(ISERROR(OFFSET('MRs for Data tab'!$D$46,IF((ROW()-4)&lt;R$3,ROW()-5+R$2,""),0)),"",OFFSET('MRs for Data tab'!$D$46,IF((ROW()-4)&lt;R$3,ROW()-5+R$2,""),0))</f>
      </c>
      <c r="S40">
        <f ca="1">IF(ISERROR(OFFSET('MRs for Data tab'!$D$46,IF((ROW()-4)&lt;S$3,ROW()-5+S$2,""),0)),"",OFFSET('MRs for Data tab'!$D$46,IF((ROW()-4)&lt;S$3,ROW()-5+S$2,""),0))</f>
      </c>
      <c r="T40">
        <f ca="1">IF(ISERROR(OFFSET('MRs for Data tab'!$D$46,IF((ROW()-4)&lt;T$3,ROW()-5+T$2,""),0)),"",OFFSET('MRs for Data tab'!$D$46,IF((ROW()-4)&lt;T$3,ROW()-5+T$2,""),0))</f>
      </c>
      <c r="U40">
        <f ca="1">IF(ISERROR(OFFSET('MRs for Data tab'!$D$46,IF((ROW()-4)&lt;U$3,ROW()-5+U$2,""),0)),"",OFFSET('MRs for Data tab'!$D$46,IF((ROW()-4)&lt;U$3,ROW()-5+U$2,""),0))</f>
      </c>
      <c r="V40">
        <f ca="1">IF(ISERROR(OFFSET('MRs for Data tab'!$D$46,IF((ROW()-4)&lt;V$3,ROW()-5+V$2,""),0)),"",OFFSET('MRs for Data tab'!$D$46,IF((ROW()-4)&lt;V$3,ROW()-5+V$2,""),0))</f>
      </c>
      <c r="W40">
        <f ca="1">IF(ISERROR(OFFSET('MRs for Data tab'!$D$46,IF((ROW()-4)&lt;W$3,ROW()-5+W$2,""),0)),"",OFFSET('MRs for Data tab'!$D$46,IF((ROW()-4)&lt;W$3,ROW()-5+W$2,""),0))</f>
      </c>
      <c r="X40">
        <f ca="1">IF(ISERROR(OFFSET('MRs for Data tab'!$D$46,IF((ROW()-4)&lt;X$3,ROW()-5+X$2,""),0)),"",OFFSET('MRs for Data tab'!$D$46,IF((ROW()-4)&lt;X$3,ROW()-5+X$2,""),0))</f>
      </c>
      <c r="Y40">
        <f ca="1">IF(ISERROR(OFFSET('MRs for Data tab'!$D$46,IF((ROW()-4)&lt;Y$3,ROW()-5+Y$2,""),0)),"",OFFSET('MRs for Data tab'!$D$46,IF((ROW()-4)&lt;Y$3,ROW()-5+Y$2,""),0))</f>
      </c>
      <c r="Z40">
        <f ca="1">IF(ISERROR(OFFSET('MRs for Data tab'!$D$46,IF((ROW()-4)&lt;Z$3,ROW()-5+Z$2,""),0)),"",OFFSET('MRs for Data tab'!$D$46,IF((ROW()-4)&lt;Z$3,ROW()-5+Z$2,""),0))</f>
      </c>
    </row>
    <row r="41" spans="7:26" ht="12.75">
      <c r="G41">
        <f ca="1">IF(ISERROR(OFFSET('MRs for Data tab'!$D$46,IF((ROW()-4)&lt;G$3,ROW()-5+G$2,""),0)),"",OFFSET('MRs for Data tab'!$D$46,IF((ROW()-4)&lt;G$3,ROW()-5+G$2,""),0))</f>
        <v>23893000</v>
      </c>
      <c r="H41">
        <f ca="1">IF(ISERROR(OFFSET('MRs for Data tab'!$D$46,IF((ROW()-4)&lt;H$3,ROW()-5+H$2,""),0)),"",OFFSET('MRs for Data tab'!$D$46,IF((ROW()-4)&lt;H$3,ROW()-5+H$2,""),0))</f>
        <v>61112000</v>
      </c>
      <c r="I41">
        <f ca="1">IF(ISERROR(OFFSET('MRs for Data tab'!$D$46,IF((ROW()-4)&lt;I$3,ROW()-5+I$2,""),0)),"",OFFSET('MRs for Data tab'!$D$46,IF((ROW()-4)&lt;I$3,ROW()-5+I$2,""),0))</f>
      </c>
      <c r="J41">
        <f ca="1">IF(ISERROR(OFFSET('MRs for Data tab'!$D$46,IF((ROW()-4)&lt;J$3,ROW()-5+J$2,""),0)),"",OFFSET('MRs for Data tab'!$D$46,IF((ROW()-4)&lt;J$3,ROW()-5+J$2,""),0))</f>
      </c>
      <c r="K41">
        <f ca="1">IF(ISERROR(OFFSET('MRs for Data tab'!$D$46,IF((ROW()-4)&lt;K$3,ROW()-5+K$2,""),0)),"",OFFSET('MRs for Data tab'!$D$46,IF((ROW()-4)&lt;K$3,ROW()-5+K$2,""),0))</f>
      </c>
      <c r="L41">
        <f ca="1">IF(ISERROR(OFFSET('MRs for Data tab'!$D$46,IF((ROW()-4)&lt;L$3,ROW()-5+L$2,""),0)),"",OFFSET('MRs for Data tab'!$D$46,IF((ROW()-4)&lt;L$3,ROW()-5+L$2,""),0))</f>
        <v>51151000</v>
      </c>
      <c r="M41">
        <f ca="1">IF(ISERROR(OFFSET('MRs for Data tab'!$D$46,IF((ROW()-4)&lt;M$3,ROW()-5+M$2,""),0)),"",OFFSET('MRs for Data tab'!$D$46,IF((ROW()-4)&lt;M$3,ROW()-5+M$2,""),0))</f>
      </c>
      <c r="N41">
        <f ca="1">IF(ISERROR(OFFSET('MRs for Data tab'!$D$46,IF((ROW()-4)&lt;N$3,ROW()-5+N$2,""),0)),"",OFFSET('MRs for Data tab'!$D$46,IF((ROW()-4)&lt;N$3,ROW()-5+N$2,""),0))</f>
      </c>
      <c r="O41">
        <f ca="1">IF(ISERROR(OFFSET('MRs for Data tab'!$D$46,IF((ROW()-4)&lt;O$3,ROW()-5+O$2,""),0)),"",OFFSET('MRs for Data tab'!$D$46,IF((ROW()-4)&lt;O$3,ROW()-5+O$2,""),0))</f>
      </c>
      <c r="P41">
        <f ca="1">IF(ISERROR(OFFSET('MRs for Data tab'!$D$46,IF((ROW()-4)&lt;P$3,ROW()-5+P$2,""),0)),"",OFFSET('MRs for Data tab'!$D$46,IF((ROW()-4)&lt;P$3,ROW()-5+P$2,""),0))</f>
      </c>
      <c r="Q41">
        <f ca="1">IF(ISERROR(OFFSET('MRs for Data tab'!$D$46,IF((ROW()-4)&lt;Q$3,ROW()-5+Q$2,""),0)),"",OFFSET('MRs for Data tab'!$D$46,IF((ROW()-4)&lt;Q$3,ROW()-5+Q$2,""),0))</f>
      </c>
      <c r="R41">
        <f ca="1">IF(ISERROR(OFFSET('MRs for Data tab'!$D$46,IF((ROW()-4)&lt;R$3,ROW()-5+R$2,""),0)),"",OFFSET('MRs for Data tab'!$D$46,IF((ROW()-4)&lt;R$3,ROW()-5+R$2,""),0))</f>
      </c>
      <c r="S41">
        <f ca="1">IF(ISERROR(OFFSET('MRs for Data tab'!$D$46,IF((ROW()-4)&lt;S$3,ROW()-5+S$2,""),0)),"",OFFSET('MRs for Data tab'!$D$46,IF((ROW()-4)&lt;S$3,ROW()-5+S$2,""),0))</f>
      </c>
      <c r="T41">
        <f ca="1">IF(ISERROR(OFFSET('MRs for Data tab'!$D$46,IF((ROW()-4)&lt;T$3,ROW()-5+T$2,""),0)),"",OFFSET('MRs for Data tab'!$D$46,IF((ROW()-4)&lt;T$3,ROW()-5+T$2,""),0))</f>
      </c>
      <c r="U41">
        <f ca="1">IF(ISERROR(OFFSET('MRs for Data tab'!$D$46,IF((ROW()-4)&lt;U$3,ROW()-5+U$2,""),0)),"",OFFSET('MRs for Data tab'!$D$46,IF((ROW()-4)&lt;U$3,ROW()-5+U$2,""),0))</f>
      </c>
      <c r="V41">
        <f ca="1">IF(ISERROR(OFFSET('MRs for Data tab'!$D$46,IF((ROW()-4)&lt;V$3,ROW()-5+V$2,""),0)),"",OFFSET('MRs for Data tab'!$D$46,IF((ROW()-4)&lt;V$3,ROW()-5+V$2,""),0))</f>
      </c>
      <c r="W41">
        <f ca="1">IF(ISERROR(OFFSET('MRs for Data tab'!$D$46,IF((ROW()-4)&lt;W$3,ROW()-5+W$2,""),0)),"",OFFSET('MRs for Data tab'!$D$46,IF((ROW()-4)&lt;W$3,ROW()-5+W$2,""),0))</f>
      </c>
      <c r="X41">
        <f ca="1">IF(ISERROR(OFFSET('MRs for Data tab'!$D$46,IF((ROW()-4)&lt;X$3,ROW()-5+X$2,""),0)),"",OFFSET('MRs for Data tab'!$D$46,IF((ROW()-4)&lt;X$3,ROW()-5+X$2,""),0))</f>
      </c>
      <c r="Y41">
        <f ca="1">IF(ISERROR(OFFSET('MRs for Data tab'!$D$46,IF((ROW()-4)&lt;Y$3,ROW()-5+Y$2,""),0)),"",OFFSET('MRs for Data tab'!$D$46,IF((ROW()-4)&lt;Y$3,ROW()-5+Y$2,""),0))</f>
      </c>
      <c r="Z41">
        <f ca="1">IF(ISERROR(OFFSET('MRs for Data tab'!$D$46,IF((ROW()-4)&lt;Z$3,ROW()-5+Z$2,""),0)),"",OFFSET('MRs for Data tab'!$D$46,IF((ROW()-4)&lt;Z$3,ROW()-5+Z$2,""),0))</f>
      </c>
    </row>
    <row r="42" spans="7:26" ht="12.75">
      <c r="G42">
        <f ca="1">IF(ISERROR(OFFSET('MRs for Data tab'!$D$46,IF((ROW()-4)&lt;G$3,ROW()-5+G$2,""),0)),"",OFFSET('MRs for Data tab'!$D$46,IF((ROW()-4)&lt;G$3,ROW()-5+G$2,""),0))</f>
        <v>23896000</v>
      </c>
      <c r="H42">
        <f ca="1">IF(ISERROR(OFFSET('MRs for Data tab'!$D$46,IF((ROW()-4)&lt;H$3,ROW()-5+H$2,""),0)),"",OFFSET('MRs for Data tab'!$D$46,IF((ROW()-4)&lt;H$3,ROW()-5+H$2,""),0))</f>
        <v>62111000</v>
      </c>
      <c r="I42">
        <f ca="1">IF(ISERROR(OFFSET('MRs for Data tab'!$D$46,IF((ROW()-4)&lt;I$3,ROW()-5+I$2,""),0)),"",OFFSET('MRs for Data tab'!$D$46,IF((ROW()-4)&lt;I$3,ROW()-5+I$2,""),0))</f>
      </c>
      <c r="J42">
        <f ca="1">IF(ISERROR(OFFSET('MRs for Data tab'!$D$46,IF((ROW()-4)&lt;J$3,ROW()-5+J$2,""),0)),"",OFFSET('MRs for Data tab'!$D$46,IF((ROW()-4)&lt;J$3,ROW()-5+J$2,""),0))</f>
      </c>
      <c r="K42">
        <f ca="1">IF(ISERROR(OFFSET('MRs for Data tab'!$D$46,IF((ROW()-4)&lt;K$3,ROW()-5+K$2,""),0)),"",OFFSET('MRs for Data tab'!$D$46,IF((ROW()-4)&lt;K$3,ROW()-5+K$2,""),0))</f>
      </c>
      <c r="L42">
        <f ca="1">IF(ISERROR(OFFSET('MRs for Data tab'!$D$46,IF((ROW()-4)&lt;L$3,ROW()-5+L$2,""),0)),"",OFFSET('MRs for Data tab'!$D$46,IF((ROW()-4)&lt;L$3,ROW()-5+L$2,""),0))</f>
        <v>51158000</v>
      </c>
      <c r="M42">
        <f ca="1">IF(ISERROR(OFFSET('MRs for Data tab'!$D$46,IF((ROW()-4)&lt;M$3,ROW()-5+M$2,""),0)),"",OFFSET('MRs for Data tab'!$D$46,IF((ROW()-4)&lt;M$3,ROW()-5+M$2,""),0))</f>
      </c>
      <c r="N42">
        <f ca="1">IF(ISERROR(OFFSET('MRs for Data tab'!$D$46,IF((ROW()-4)&lt;N$3,ROW()-5+N$2,""),0)),"",OFFSET('MRs for Data tab'!$D$46,IF((ROW()-4)&lt;N$3,ROW()-5+N$2,""),0))</f>
      </c>
      <c r="O42">
        <f ca="1">IF(ISERROR(OFFSET('MRs for Data tab'!$D$46,IF((ROW()-4)&lt;O$3,ROW()-5+O$2,""),0)),"",OFFSET('MRs for Data tab'!$D$46,IF((ROW()-4)&lt;O$3,ROW()-5+O$2,""),0))</f>
      </c>
      <c r="P42">
        <f ca="1">IF(ISERROR(OFFSET('MRs for Data tab'!$D$46,IF((ROW()-4)&lt;P$3,ROW()-5+P$2,""),0)),"",OFFSET('MRs for Data tab'!$D$46,IF((ROW()-4)&lt;P$3,ROW()-5+P$2,""),0))</f>
      </c>
      <c r="Q42">
        <f ca="1">IF(ISERROR(OFFSET('MRs for Data tab'!$D$46,IF((ROW()-4)&lt;Q$3,ROW()-5+Q$2,""),0)),"",OFFSET('MRs for Data tab'!$D$46,IF((ROW()-4)&lt;Q$3,ROW()-5+Q$2,""),0))</f>
      </c>
      <c r="R42">
        <f ca="1">IF(ISERROR(OFFSET('MRs for Data tab'!$D$46,IF((ROW()-4)&lt;R$3,ROW()-5+R$2,""),0)),"",OFFSET('MRs for Data tab'!$D$46,IF((ROW()-4)&lt;R$3,ROW()-5+R$2,""),0))</f>
      </c>
      <c r="S42">
        <f ca="1">IF(ISERROR(OFFSET('MRs for Data tab'!$D$46,IF((ROW()-4)&lt;S$3,ROW()-5+S$2,""),0)),"",OFFSET('MRs for Data tab'!$D$46,IF((ROW()-4)&lt;S$3,ROW()-5+S$2,""),0))</f>
      </c>
      <c r="T42">
        <f ca="1">IF(ISERROR(OFFSET('MRs for Data tab'!$D$46,IF((ROW()-4)&lt;T$3,ROW()-5+T$2,""),0)),"",OFFSET('MRs for Data tab'!$D$46,IF((ROW()-4)&lt;T$3,ROW()-5+T$2,""),0))</f>
      </c>
      <c r="U42">
        <f ca="1">IF(ISERROR(OFFSET('MRs for Data tab'!$D$46,IF((ROW()-4)&lt;U$3,ROW()-5+U$2,""),0)),"",OFFSET('MRs for Data tab'!$D$46,IF((ROW()-4)&lt;U$3,ROW()-5+U$2,""),0))</f>
      </c>
      <c r="V42">
        <f ca="1">IF(ISERROR(OFFSET('MRs for Data tab'!$D$46,IF((ROW()-4)&lt;V$3,ROW()-5+V$2,""),0)),"",OFFSET('MRs for Data tab'!$D$46,IF((ROW()-4)&lt;V$3,ROW()-5+V$2,""),0))</f>
      </c>
      <c r="W42">
        <f ca="1">IF(ISERROR(OFFSET('MRs for Data tab'!$D$46,IF((ROW()-4)&lt;W$3,ROW()-5+W$2,""),0)),"",OFFSET('MRs for Data tab'!$D$46,IF((ROW()-4)&lt;W$3,ROW()-5+W$2,""),0))</f>
      </c>
      <c r="X42">
        <f ca="1">IF(ISERROR(OFFSET('MRs for Data tab'!$D$46,IF((ROW()-4)&lt;X$3,ROW()-5+X$2,""),0)),"",OFFSET('MRs for Data tab'!$D$46,IF((ROW()-4)&lt;X$3,ROW()-5+X$2,""),0))</f>
      </c>
      <c r="Y42">
        <f ca="1">IF(ISERROR(OFFSET('MRs for Data tab'!$D$46,IF((ROW()-4)&lt;Y$3,ROW()-5+Y$2,""),0)),"",OFFSET('MRs for Data tab'!$D$46,IF((ROW()-4)&lt;Y$3,ROW()-5+Y$2,""),0))</f>
      </c>
      <c r="Z42">
        <f ca="1">IF(ISERROR(OFFSET('MRs for Data tab'!$D$46,IF((ROW()-4)&lt;Z$3,ROW()-5+Z$2,""),0)),"",OFFSET('MRs for Data tab'!$D$46,IF((ROW()-4)&lt;Z$3,ROW()-5+Z$2,""),0))</f>
      </c>
    </row>
    <row r="43" spans="7:26" ht="12.75">
      <c r="G43">
        <f ca="1">IF(ISERROR(OFFSET('MRs for Data tab'!$D$46,IF((ROW()-4)&lt;G$3,ROW()-5+G$2,""),0)),"",OFFSET('MRs for Data tab'!$D$46,IF((ROW()-4)&lt;G$3,ROW()-5+G$2,""),0))</f>
        <v>26134000</v>
      </c>
      <c r="H43">
        <f ca="1">IF(ISERROR(OFFSET('MRs for Data tab'!$D$46,IF((ROW()-4)&lt;H$3,ROW()-5+H$2,""),0)),"",OFFSET('MRs for Data tab'!$D$46,IF((ROW()-4)&lt;H$3,ROW()-5+H$2,""),0))</f>
        <v>62112000</v>
      </c>
      <c r="I43">
        <f ca="1">IF(ISERROR(OFFSET('MRs for Data tab'!$D$46,IF((ROW()-4)&lt;I$3,ROW()-5+I$2,""),0)),"",OFFSET('MRs for Data tab'!$D$46,IF((ROW()-4)&lt;I$3,ROW()-5+I$2,""),0))</f>
      </c>
      <c r="J43">
        <f ca="1">IF(ISERROR(OFFSET('MRs for Data tab'!$D$46,IF((ROW()-4)&lt;J$3,ROW()-5+J$2,""),0)),"",OFFSET('MRs for Data tab'!$D$46,IF((ROW()-4)&lt;J$3,ROW()-5+J$2,""),0))</f>
      </c>
      <c r="K43">
        <f ca="1">IF(ISERROR(OFFSET('MRs for Data tab'!$D$46,IF((ROW()-4)&lt;K$3,ROW()-5+K$2,""),0)),"",OFFSET('MRs for Data tab'!$D$46,IF((ROW()-4)&lt;K$3,ROW()-5+K$2,""),0))</f>
      </c>
      <c r="L43">
        <f ca="1">IF(ISERROR(OFFSET('MRs for Data tab'!$D$46,IF((ROW()-4)&lt;L$3,ROW()-5+L$2,""),0)),"",OFFSET('MRs for Data tab'!$D$46,IF((ROW()-4)&lt;L$3,ROW()-5+L$2,""),0))</f>
        <v>51171000</v>
      </c>
      <c r="M43">
        <f ca="1">IF(ISERROR(OFFSET('MRs for Data tab'!$D$46,IF((ROW()-4)&lt;M$3,ROW()-5+M$2,""),0)),"",OFFSET('MRs for Data tab'!$D$46,IF((ROW()-4)&lt;M$3,ROW()-5+M$2,""),0))</f>
      </c>
      <c r="N43">
        <f ca="1">IF(ISERROR(OFFSET('MRs for Data tab'!$D$46,IF((ROW()-4)&lt;N$3,ROW()-5+N$2,""),0)),"",OFFSET('MRs for Data tab'!$D$46,IF((ROW()-4)&lt;N$3,ROW()-5+N$2,""),0))</f>
      </c>
      <c r="O43">
        <f ca="1">IF(ISERROR(OFFSET('MRs for Data tab'!$D$46,IF((ROW()-4)&lt;O$3,ROW()-5+O$2,""),0)),"",OFFSET('MRs for Data tab'!$D$46,IF((ROW()-4)&lt;O$3,ROW()-5+O$2,""),0))</f>
      </c>
      <c r="P43">
        <f ca="1">IF(ISERROR(OFFSET('MRs for Data tab'!$D$46,IF((ROW()-4)&lt;P$3,ROW()-5+P$2,""),0)),"",OFFSET('MRs for Data tab'!$D$46,IF((ROW()-4)&lt;P$3,ROW()-5+P$2,""),0))</f>
      </c>
      <c r="Q43">
        <f ca="1">IF(ISERROR(OFFSET('MRs for Data tab'!$D$46,IF((ROW()-4)&lt;Q$3,ROW()-5+Q$2,""),0)),"",OFFSET('MRs for Data tab'!$D$46,IF((ROW()-4)&lt;Q$3,ROW()-5+Q$2,""),0))</f>
      </c>
      <c r="R43">
        <f ca="1">IF(ISERROR(OFFSET('MRs for Data tab'!$D$46,IF((ROW()-4)&lt;R$3,ROW()-5+R$2,""),0)),"",OFFSET('MRs for Data tab'!$D$46,IF((ROW()-4)&lt;R$3,ROW()-5+R$2,""),0))</f>
      </c>
      <c r="S43">
        <f ca="1">IF(ISERROR(OFFSET('MRs for Data tab'!$D$46,IF((ROW()-4)&lt;S$3,ROW()-5+S$2,""),0)),"",OFFSET('MRs for Data tab'!$D$46,IF((ROW()-4)&lt;S$3,ROW()-5+S$2,""),0))</f>
      </c>
      <c r="T43">
        <f ca="1">IF(ISERROR(OFFSET('MRs for Data tab'!$D$46,IF((ROW()-4)&lt;T$3,ROW()-5+T$2,""),0)),"",OFFSET('MRs for Data tab'!$D$46,IF((ROW()-4)&lt;T$3,ROW()-5+T$2,""),0))</f>
      </c>
      <c r="U43">
        <f ca="1">IF(ISERROR(OFFSET('MRs for Data tab'!$D$46,IF((ROW()-4)&lt;U$3,ROW()-5+U$2,""),0)),"",OFFSET('MRs for Data tab'!$D$46,IF((ROW()-4)&lt;U$3,ROW()-5+U$2,""),0))</f>
      </c>
      <c r="V43">
        <f ca="1">IF(ISERROR(OFFSET('MRs for Data tab'!$D$46,IF((ROW()-4)&lt;V$3,ROW()-5+V$2,""),0)),"",OFFSET('MRs for Data tab'!$D$46,IF((ROW()-4)&lt;V$3,ROW()-5+V$2,""),0))</f>
      </c>
      <c r="W43">
        <f ca="1">IF(ISERROR(OFFSET('MRs for Data tab'!$D$46,IF((ROW()-4)&lt;W$3,ROW()-5+W$2,""),0)),"",OFFSET('MRs for Data tab'!$D$46,IF((ROW()-4)&lt;W$3,ROW()-5+W$2,""),0))</f>
      </c>
      <c r="X43">
        <f ca="1">IF(ISERROR(OFFSET('MRs for Data tab'!$D$46,IF((ROW()-4)&lt;X$3,ROW()-5+X$2,""),0)),"",OFFSET('MRs for Data tab'!$D$46,IF((ROW()-4)&lt;X$3,ROW()-5+X$2,""),0))</f>
      </c>
      <c r="Y43">
        <f ca="1">IF(ISERROR(OFFSET('MRs for Data tab'!$D$46,IF((ROW()-4)&lt;Y$3,ROW()-5+Y$2,""),0)),"",OFFSET('MRs for Data tab'!$D$46,IF((ROW()-4)&lt;Y$3,ROW()-5+Y$2,""),0))</f>
      </c>
      <c r="Z43">
        <f ca="1">IF(ISERROR(OFFSET('MRs for Data tab'!$D$46,IF((ROW()-4)&lt;Z$3,ROW()-5+Z$2,""),0)),"",OFFSET('MRs for Data tab'!$D$46,IF((ROW()-4)&lt;Z$3,ROW()-5+Z$2,""),0))</f>
      </c>
    </row>
    <row r="44" spans="7:26" ht="12.75">
      <c r="G44">
        <f ca="1">IF(ISERROR(OFFSET('MRs for Data tab'!$D$46,IF((ROW()-4)&lt;G$3,ROW()-5+G$2,""),0)),"",OFFSET('MRs for Data tab'!$D$46,IF((ROW()-4)&lt;G$3,ROW()-5+G$2,""),0))</f>
        <v>26171000</v>
      </c>
      <c r="H44">
        <f ca="1">IF(ISERROR(OFFSET('MRs for Data tab'!$D$46,IF((ROW()-4)&lt;H$3,ROW()-5+H$2,""),0)),"",OFFSET('MRs for Data tab'!$D$46,IF((ROW()-4)&lt;H$3,ROW()-5+H$2,""),0))</f>
        <v>26123000</v>
      </c>
      <c r="I44">
        <f ca="1">IF(ISERROR(OFFSET('MRs for Data tab'!$D$46,IF((ROW()-4)&lt;I$3,ROW()-5+I$2,""),0)),"",OFFSET('MRs for Data tab'!$D$46,IF((ROW()-4)&lt;I$3,ROW()-5+I$2,""),0))</f>
      </c>
      <c r="J44">
        <f ca="1">IF(ISERROR(OFFSET('MRs for Data tab'!$D$46,IF((ROW()-4)&lt;J$3,ROW()-5+J$2,""),0)),"",OFFSET('MRs for Data tab'!$D$46,IF((ROW()-4)&lt;J$3,ROW()-5+J$2,""),0))</f>
      </c>
      <c r="K44">
        <f ca="1">IF(ISERROR(OFFSET('MRs for Data tab'!$D$46,IF((ROW()-4)&lt;K$3,ROW()-5+K$2,""),0)),"",OFFSET('MRs for Data tab'!$D$46,IF((ROW()-4)&lt;K$3,ROW()-5+K$2,""),0))</f>
      </c>
      <c r="L44">
        <f ca="1">IF(ISERROR(OFFSET('MRs for Data tab'!$D$46,IF((ROW()-4)&lt;L$3,ROW()-5+L$2,""),0)),"",OFFSET('MRs for Data tab'!$D$46,IF((ROW()-4)&lt;L$3,ROW()-5+L$2,""),0))</f>
        <v>52111000</v>
      </c>
      <c r="M44">
        <f ca="1">IF(ISERROR(OFFSET('MRs for Data tab'!$D$46,IF((ROW()-4)&lt;M$3,ROW()-5+M$2,""),0)),"",OFFSET('MRs for Data tab'!$D$46,IF((ROW()-4)&lt;M$3,ROW()-5+M$2,""),0))</f>
      </c>
      <c r="N44">
        <f ca="1">IF(ISERROR(OFFSET('MRs for Data tab'!$D$46,IF((ROW()-4)&lt;N$3,ROW()-5+N$2,""),0)),"",OFFSET('MRs for Data tab'!$D$46,IF((ROW()-4)&lt;N$3,ROW()-5+N$2,""),0))</f>
      </c>
      <c r="O44">
        <f ca="1">IF(ISERROR(OFFSET('MRs for Data tab'!$D$46,IF((ROW()-4)&lt;O$3,ROW()-5+O$2,""),0)),"",OFFSET('MRs for Data tab'!$D$46,IF((ROW()-4)&lt;O$3,ROW()-5+O$2,""),0))</f>
      </c>
      <c r="P44">
        <f ca="1">IF(ISERROR(OFFSET('MRs for Data tab'!$D$46,IF((ROW()-4)&lt;P$3,ROW()-5+P$2,""),0)),"",OFFSET('MRs for Data tab'!$D$46,IF((ROW()-4)&lt;P$3,ROW()-5+P$2,""),0))</f>
      </c>
      <c r="Q44">
        <f ca="1">IF(ISERROR(OFFSET('MRs for Data tab'!$D$46,IF((ROW()-4)&lt;Q$3,ROW()-5+Q$2,""),0)),"",OFFSET('MRs for Data tab'!$D$46,IF((ROW()-4)&lt;Q$3,ROW()-5+Q$2,""),0))</f>
      </c>
      <c r="R44">
        <f ca="1">IF(ISERROR(OFFSET('MRs for Data tab'!$D$46,IF((ROW()-4)&lt;R$3,ROW()-5+R$2,""),0)),"",OFFSET('MRs for Data tab'!$D$46,IF((ROW()-4)&lt;R$3,ROW()-5+R$2,""),0))</f>
      </c>
      <c r="S44">
        <f ca="1">IF(ISERROR(OFFSET('MRs for Data tab'!$D$46,IF((ROW()-4)&lt;S$3,ROW()-5+S$2,""),0)),"",OFFSET('MRs for Data tab'!$D$46,IF((ROW()-4)&lt;S$3,ROW()-5+S$2,""),0))</f>
      </c>
      <c r="T44">
        <f ca="1">IF(ISERROR(OFFSET('MRs for Data tab'!$D$46,IF((ROW()-4)&lt;T$3,ROW()-5+T$2,""),0)),"",OFFSET('MRs for Data tab'!$D$46,IF((ROW()-4)&lt;T$3,ROW()-5+T$2,""),0))</f>
      </c>
      <c r="U44">
        <f ca="1">IF(ISERROR(OFFSET('MRs for Data tab'!$D$46,IF((ROW()-4)&lt;U$3,ROW()-5+U$2,""),0)),"",OFFSET('MRs for Data tab'!$D$46,IF((ROW()-4)&lt;U$3,ROW()-5+U$2,""),0))</f>
      </c>
      <c r="V44">
        <f ca="1">IF(ISERROR(OFFSET('MRs for Data tab'!$D$46,IF((ROW()-4)&lt;V$3,ROW()-5+V$2,""),0)),"",OFFSET('MRs for Data tab'!$D$46,IF((ROW()-4)&lt;V$3,ROW()-5+V$2,""),0))</f>
      </c>
      <c r="W44">
        <f ca="1">IF(ISERROR(OFFSET('MRs for Data tab'!$D$46,IF((ROW()-4)&lt;W$3,ROW()-5+W$2,""),0)),"",OFFSET('MRs for Data tab'!$D$46,IF((ROW()-4)&lt;W$3,ROW()-5+W$2,""),0))</f>
      </c>
      <c r="X44">
        <f ca="1">IF(ISERROR(OFFSET('MRs for Data tab'!$D$46,IF((ROW()-4)&lt;X$3,ROW()-5+X$2,""),0)),"",OFFSET('MRs for Data tab'!$D$46,IF((ROW()-4)&lt;X$3,ROW()-5+X$2,""),0))</f>
      </c>
      <c r="Y44">
        <f ca="1">IF(ISERROR(OFFSET('MRs for Data tab'!$D$46,IF((ROW()-4)&lt;Y$3,ROW()-5+Y$2,""),0)),"",OFFSET('MRs for Data tab'!$D$46,IF((ROW()-4)&lt;Y$3,ROW()-5+Y$2,""),0))</f>
      </c>
      <c r="Z44">
        <f ca="1">IF(ISERROR(OFFSET('MRs for Data tab'!$D$46,IF((ROW()-4)&lt;Z$3,ROW()-5+Z$2,""),0)),"",OFFSET('MRs for Data tab'!$D$46,IF((ROW()-4)&lt;Z$3,ROW()-5+Z$2,""),0))</f>
      </c>
    </row>
    <row r="45" spans="7:26" ht="12.75">
      <c r="G45">
        <f ca="1">IF(ISERROR(OFFSET('MRs for Data tab'!$D$46,IF((ROW()-4)&lt;G$3,ROW()-5+G$2,""),0)),"",OFFSET('MRs for Data tab'!$D$46,IF((ROW()-4)&lt;G$3,ROW()-5+G$2,""),0))</f>
        <v>26172000</v>
      </c>
      <c r="H45">
        <f ca="1">IF(ISERROR(OFFSET('MRs for Data tab'!$D$46,IF((ROW()-4)&lt;H$3,ROW()-5+H$2,""),0)),"",OFFSET('MRs for Data tab'!$D$46,IF((ROW()-4)&lt;H$3,ROW()-5+H$2,""),0))</f>
        <v>26544000</v>
      </c>
      <c r="I45">
        <f ca="1">IF(ISERROR(OFFSET('MRs for Data tab'!$D$46,IF((ROW()-4)&lt;I$3,ROW()-5+I$2,""),0)),"",OFFSET('MRs for Data tab'!$D$46,IF((ROW()-4)&lt;I$3,ROW()-5+I$2,""),0))</f>
      </c>
      <c r="J45">
        <f ca="1">IF(ISERROR(OFFSET('MRs for Data tab'!$D$46,IF((ROW()-4)&lt;J$3,ROW()-5+J$2,""),0)),"",OFFSET('MRs for Data tab'!$D$46,IF((ROW()-4)&lt;J$3,ROW()-5+J$2,""),0))</f>
      </c>
      <c r="K45">
        <f ca="1">IF(ISERROR(OFFSET('MRs for Data tab'!$D$46,IF((ROW()-4)&lt;K$3,ROW()-5+K$2,""),0)),"",OFFSET('MRs for Data tab'!$D$46,IF((ROW()-4)&lt;K$3,ROW()-5+K$2,""),0))</f>
      </c>
      <c r="L45">
        <f ca="1">IF(ISERROR(OFFSET('MRs for Data tab'!$D$46,IF((ROW()-4)&lt;L$3,ROW()-5+L$2,""),0)),"",OFFSET('MRs for Data tab'!$D$46,IF((ROW()-4)&lt;L$3,ROW()-5+L$2,""),0))</f>
        <v>52112000</v>
      </c>
      <c r="M45">
        <f ca="1">IF(ISERROR(OFFSET('MRs for Data tab'!$D$46,IF((ROW()-4)&lt;M$3,ROW()-5+M$2,""),0)),"",OFFSET('MRs for Data tab'!$D$46,IF((ROW()-4)&lt;M$3,ROW()-5+M$2,""),0))</f>
      </c>
      <c r="N45">
        <f ca="1">IF(ISERROR(OFFSET('MRs for Data tab'!$D$46,IF((ROW()-4)&lt;N$3,ROW()-5+N$2,""),0)),"",OFFSET('MRs for Data tab'!$D$46,IF((ROW()-4)&lt;N$3,ROW()-5+N$2,""),0))</f>
      </c>
      <c r="O45">
        <f ca="1">IF(ISERROR(OFFSET('MRs for Data tab'!$D$46,IF((ROW()-4)&lt;O$3,ROW()-5+O$2,""),0)),"",OFFSET('MRs for Data tab'!$D$46,IF((ROW()-4)&lt;O$3,ROW()-5+O$2,""),0))</f>
      </c>
      <c r="P45">
        <f ca="1">IF(ISERROR(OFFSET('MRs for Data tab'!$D$46,IF((ROW()-4)&lt;P$3,ROW()-5+P$2,""),0)),"",OFFSET('MRs for Data tab'!$D$46,IF((ROW()-4)&lt;P$3,ROW()-5+P$2,""),0))</f>
      </c>
      <c r="Q45">
        <f ca="1">IF(ISERROR(OFFSET('MRs for Data tab'!$D$46,IF((ROW()-4)&lt;Q$3,ROW()-5+Q$2,""),0)),"",OFFSET('MRs for Data tab'!$D$46,IF((ROW()-4)&lt;Q$3,ROW()-5+Q$2,""),0))</f>
      </c>
      <c r="R45">
        <f ca="1">IF(ISERROR(OFFSET('MRs for Data tab'!$D$46,IF((ROW()-4)&lt;R$3,ROW()-5+R$2,""),0)),"",OFFSET('MRs for Data tab'!$D$46,IF((ROW()-4)&lt;R$3,ROW()-5+R$2,""),0))</f>
      </c>
      <c r="S45">
        <f ca="1">IF(ISERROR(OFFSET('MRs for Data tab'!$D$46,IF((ROW()-4)&lt;S$3,ROW()-5+S$2,""),0)),"",OFFSET('MRs for Data tab'!$D$46,IF((ROW()-4)&lt;S$3,ROW()-5+S$2,""),0))</f>
      </c>
      <c r="T45">
        <f ca="1">IF(ISERROR(OFFSET('MRs for Data tab'!$D$46,IF((ROW()-4)&lt;T$3,ROW()-5+T$2,""),0)),"",OFFSET('MRs for Data tab'!$D$46,IF((ROW()-4)&lt;T$3,ROW()-5+T$2,""),0))</f>
      </c>
      <c r="U45">
        <f ca="1">IF(ISERROR(OFFSET('MRs for Data tab'!$D$46,IF((ROW()-4)&lt;U$3,ROW()-5+U$2,""),0)),"",OFFSET('MRs for Data tab'!$D$46,IF((ROW()-4)&lt;U$3,ROW()-5+U$2,""),0))</f>
      </c>
      <c r="V45">
        <f ca="1">IF(ISERROR(OFFSET('MRs for Data tab'!$D$46,IF((ROW()-4)&lt;V$3,ROW()-5+V$2,""),0)),"",OFFSET('MRs for Data tab'!$D$46,IF((ROW()-4)&lt;V$3,ROW()-5+V$2,""),0))</f>
      </c>
      <c r="W45">
        <f ca="1">IF(ISERROR(OFFSET('MRs for Data tab'!$D$46,IF((ROW()-4)&lt;W$3,ROW()-5+W$2,""),0)),"",OFFSET('MRs for Data tab'!$D$46,IF((ROW()-4)&lt;W$3,ROW()-5+W$2,""),0))</f>
      </c>
      <c r="X45">
        <f ca="1">IF(ISERROR(OFFSET('MRs for Data tab'!$D$46,IF((ROW()-4)&lt;X$3,ROW()-5+X$2,""),0)),"",OFFSET('MRs for Data tab'!$D$46,IF((ROW()-4)&lt;X$3,ROW()-5+X$2,""),0))</f>
      </c>
      <c r="Y45">
        <f ca="1">IF(ISERROR(OFFSET('MRs for Data tab'!$D$46,IF((ROW()-4)&lt;Y$3,ROW()-5+Y$2,""),0)),"",OFFSET('MRs for Data tab'!$D$46,IF((ROW()-4)&lt;Y$3,ROW()-5+Y$2,""),0))</f>
      </c>
      <c r="Z45">
        <f ca="1">IF(ISERROR(OFFSET('MRs for Data tab'!$D$46,IF((ROW()-4)&lt;Z$3,ROW()-5+Z$2,""),0)),"",OFFSET('MRs for Data tab'!$D$46,IF((ROW()-4)&lt;Z$3,ROW()-5+Z$2,""),0))</f>
      </c>
    </row>
    <row r="46" spans="7:26" ht="12.75">
      <c r="G46">
        <f ca="1">IF(ISERROR(OFFSET('MRs for Data tab'!$D$46,IF((ROW()-4)&lt;G$3,ROW()-5+G$2,""),0)),"",OFFSET('MRs for Data tab'!$D$46,IF((ROW()-4)&lt;G$3,ROW()-5+G$2,""),0))</f>
        <v>26173300</v>
      </c>
      <c r="H46">
        <f ca="1">IF(ISERROR(OFFSET('MRs for Data tab'!$D$46,IF((ROW()-4)&lt;H$3,ROW()-5+H$2,""),0)),"",OFFSET('MRs for Data tab'!$D$46,IF((ROW()-4)&lt;H$3,ROW()-5+H$2,""),0))</f>
      </c>
      <c r="I46">
        <f ca="1">IF(ISERROR(OFFSET('MRs for Data tab'!$D$46,IF((ROW()-4)&lt;I$3,ROW()-5+I$2,""),0)),"",OFFSET('MRs for Data tab'!$D$46,IF((ROW()-4)&lt;I$3,ROW()-5+I$2,""),0))</f>
      </c>
      <c r="J46">
        <f ca="1">IF(ISERROR(OFFSET('MRs for Data tab'!$D$46,IF((ROW()-4)&lt;J$3,ROW()-5+J$2,""),0)),"",OFFSET('MRs for Data tab'!$D$46,IF((ROW()-4)&lt;J$3,ROW()-5+J$2,""),0))</f>
      </c>
      <c r="K46">
        <f ca="1">IF(ISERROR(OFFSET('MRs for Data tab'!$D$46,IF((ROW()-4)&lt;K$3,ROW()-5+K$2,""),0)),"",OFFSET('MRs for Data tab'!$D$46,IF((ROW()-4)&lt;K$3,ROW()-5+K$2,""),0))</f>
      </c>
      <c r="L46">
        <f ca="1">IF(ISERROR(OFFSET('MRs for Data tab'!$D$46,IF((ROW()-4)&lt;L$3,ROW()-5+L$2,""),0)),"",OFFSET('MRs for Data tab'!$D$46,IF((ROW()-4)&lt;L$3,ROW()-5+L$2,""),0))</f>
        <v>52113000</v>
      </c>
      <c r="M46">
        <f ca="1">IF(ISERROR(OFFSET('MRs for Data tab'!$D$46,IF((ROW()-4)&lt;M$3,ROW()-5+M$2,""),0)),"",OFFSET('MRs for Data tab'!$D$46,IF((ROW()-4)&lt;M$3,ROW()-5+M$2,""),0))</f>
      </c>
      <c r="N46">
        <f ca="1">IF(ISERROR(OFFSET('MRs for Data tab'!$D$46,IF((ROW()-4)&lt;N$3,ROW()-5+N$2,""),0)),"",OFFSET('MRs for Data tab'!$D$46,IF((ROW()-4)&lt;N$3,ROW()-5+N$2,""),0))</f>
      </c>
      <c r="O46">
        <f ca="1">IF(ISERROR(OFFSET('MRs for Data tab'!$D$46,IF((ROW()-4)&lt;O$3,ROW()-5+O$2,""),0)),"",OFFSET('MRs for Data tab'!$D$46,IF((ROW()-4)&lt;O$3,ROW()-5+O$2,""),0))</f>
      </c>
      <c r="P46">
        <f ca="1">IF(ISERROR(OFFSET('MRs for Data tab'!$D$46,IF((ROW()-4)&lt;P$3,ROW()-5+P$2,""),0)),"",OFFSET('MRs for Data tab'!$D$46,IF((ROW()-4)&lt;P$3,ROW()-5+P$2,""),0))</f>
      </c>
      <c r="Q46">
        <f ca="1">IF(ISERROR(OFFSET('MRs for Data tab'!$D$46,IF((ROW()-4)&lt;Q$3,ROW()-5+Q$2,""),0)),"",OFFSET('MRs for Data tab'!$D$46,IF((ROW()-4)&lt;Q$3,ROW()-5+Q$2,""),0))</f>
      </c>
      <c r="R46">
        <f ca="1">IF(ISERROR(OFFSET('MRs for Data tab'!$D$46,IF((ROW()-4)&lt;R$3,ROW()-5+R$2,""),0)),"",OFFSET('MRs for Data tab'!$D$46,IF((ROW()-4)&lt;R$3,ROW()-5+R$2,""),0))</f>
      </c>
      <c r="S46">
        <f ca="1">IF(ISERROR(OFFSET('MRs for Data tab'!$D$46,IF((ROW()-4)&lt;S$3,ROW()-5+S$2,""),0)),"",OFFSET('MRs for Data tab'!$D$46,IF((ROW()-4)&lt;S$3,ROW()-5+S$2,""),0))</f>
      </c>
      <c r="T46">
        <f ca="1">IF(ISERROR(OFFSET('MRs for Data tab'!$D$46,IF((ROW()-4)&lt;T$3,ROW()-5+T$2,""),0)),"",OFFSET('MRs for Data tab'!$D$46,IF((ROW()-4)&lt;T$3,ROW()-5+T$2,""),0))</f>
      </c>
      <c r="U46">
        <f ca="1">IF(ISERROR(OFFSET('MRs for Data tab'!$D$46,IF((ROW()-4)&lt;U$3,ROW()-5+U$2,""),0)),"",OFFSET('MRs for Data tab'!$D$46,IF((ROW()-4)&lt;U$3,ROW()-5+U$2,""),0))</f>
      </c>
      <c r="V46">
        <f ca="1">IF(ISERROR(OFFSET('MRs for Data tab'!$D$46,IF((ROW()-4)&lt;V$3,ROW()-5+V$2,""),0)),"",OFFSET('MRs for Data tab'!$D$46,IF((ROW()-4)&lt;V$3,ROW()-5+V$2,""),0))</f>
      </c>
      <c r="W46">
        <f ca="1">IF(ISERROR(OFFSET('MRs for Data tab'!$D$46,IF((ROW()-4)&lt;W$3,ROW()-5+W$2,""),0)),"",OFFSET('MRs for Data tab'!$D$46,IF((ROW()-4)&lt;W$3,ROW()-5+W$2,""),0))</f>
      </c>
      <c r="X46">
        <f ca="1">IF(ISERROR(OFFSET('MRs for Data tab'!$D$46,IF((ROW()-4)&lt;X$3,ROW()-5+X$2,""),0)),"",OFFSET('MRs for Data tab'!$D$46,IF((ROW()-4)&lt;X$3,ROW()-5+X$2,""),0))</f>
      </c>
      <c r="Y46">
        <f ca="1">IF(ISERROR(OFFSET('MRs for Data tab'!$D$46,IF((ROW()-4)&lt;Y$3,ROW()-5+Y$2,""),0)),"",OFFSET('MRs for Data tab'!$D$46,IF((ROW()-4)&lt;Y$3,ROW()-5+Y$2,""),0))</f>
      </c>
      <c r="Z46">
        <f ca="1">IF(ISERROR(OFFSET('MRs for Data tab'!$D$46,IF((ROW()-4)&lt;Z$3,ROW()-5+Z$2,""),0)),"",OFFSET('MRs for Data tab'!$D$46,IF((ROW()-4)&lt;Z$3,ROW()-5+Z$2,""),0))</f>
      </c>
    </row>
    <row r="47" spans="7:26" ht="12.75">
      <c r="G47">
        <f ca="1">IF(ISERROR(OFFSET('MRs for Data tab'!$D$46,IF((ROW()-4)&lt;G$3,ROW()-5+G$2,""),0)),"",OFFSET('MRs for Data tab'!$D$46,IF((ROW()-4)&lt;G$3,ROW()-5+G$2,""),0))</f>
        <v>26177000</v>
      </c>
      <c r="H47">
        <f ca="1">IF(ISERROR(OFFSET('MRs for Data tab'!$D$46,IF((ROW()-4)&lt;H$3,ROW()-5+H$2,""),0)),"",OFFSET('MRs for Data tab'!$D$46,IF((ROW()-4)&lt;H$3,ROW()-5+H$2,""),0))</f>
      </c>
      <c r="I47">
        <f ca="1">IF(ISERROR(OFFSET('MRs for Data tab'!$D$46,IF((ROW()-4)&lt;I$3,ROW()-5+I$2,""),0)),"",OFFSET('MRs for Data tab'!$D$46,IF((ROW()-4)&lt;I$3,ROW()-5+I$2,""),0))</f>
      </c>
      <c r="J47">
        <f ca="1">IF(ISERROR(OFFSET('MRs for Data tab'!$D$46,IF((ROW()-4)&lt;J$3,ROW()-5+J$2,""),0)),"",OFFSET('MRs for Data tab'!$D$46,IF((ROW()-4)&lt;J$3,ROW()-5+J$2,""),0))</f>
      </c>
      <c r="K47">
        <f ca="1">IF(ISERROR(OFFSET('MRs for Data tab'!$D$46,IF((ROW()-4)&lt;K$3,ROW()-5+K$2,""),0)),"",OFFSET('MRs for Data tab'!$D$46,IF((ROW()-4)&lt;K$3,ROW()-5+K$2,""),0))</f>
      </c>
      <c r="L47">
        <f ca="1">IF(ISERROR(OFFSET('MRs for Data tab'!$D$46,IF((ROW()-4)&lt;L$3,ROW()-5+L$2,""),0)),"",OFFSET('MRs for Data tab'!$D$46,IF((ROW()-4)&lt;L$3,ROW()-5+L$2,""),0))</f>
        <v>52114000</v>
      </c>
      <c r="M47">
        <f ca="1">IF(ISERROR(OFFSET('MRs for Data tab'!$D$46,IF((ROW()-4)&lt;M$3,ROW()-5+M$2,""),0)),"",OFFSET('MRs for Data tab'!$D$46,IF((ROW()-4)&lt;M$3,ROW()-5+M$2,""),0))</f>
      </c>
      <c r="N47">
        <f ca="1">IF(ISERROR(OFFSET('MRs for Data tab'!$D$46,IF((ROW()-4)&lt;N$3,ROW()-5+N$2,""),0)),"",OFFSET('MRs for Data tab'!$D$46,IF((ROW()-4)&lt;N$3,ROW()-5+N$2,""),0))</f>
      </c>
      <c r="O47">
        <f ca="1">IF(ISERROR(OFFSET('MRs for Data tab'!$D$46,IF((ROW()-4)&lt;O$3,ROW()-5+O$2,""),0)),"",OFFSET('MRs for Data tab'!$D$46,IF((ROW()-4)&lt;O$3,ROW()-5+O$2,""),0))</f>
      </c>
      <c r="P47">
        <f ca="1">IF(ISERROR(OFFSET('MRs for Data tab'!$D$46,IF((ROW()-4)&lt;P$3,ROW()-5+P$2,""),0)),"",OFFSET('MRs for Data tab'!$D$46,IF((ROW()-4)&lt;P$3,ROW()-5+P$2,""),0))</f>
      </c>
      <c r="Q47">
        <f ca="1">IF(ISERROR(OFFSET('MRs for Data tab'!$D$46,IF((ROW()-4)&lt;Q$3,ROW()-5+Q$2,""),0)),"",OFFSET('MRs for Data tab'!$D$46,IF((ROW()-4)&lt;Q$3,ROW()-5+Q$2,""),0))</f>
      </c>
      <c r="R47">
        <f ca="1">IF(ISERROR(OFFSET('MRs for Data tab'!$D$46,IF((ROW()-4)&lt;R$3,ROW()-5+R$2,""),0)),"",OFFSET('MRs for Data tab'!$D$46,IF((ROW()-4)&lt;R$3,ROW()-5+R$2,""),0))</f>
      </c>
      <c r="S47">
        <f ca="1">IF(ISERROR(OFFSET('MRs for Data tab'!$D$46,IF((ROW()-4)&lt;S$3,ROW()-5+S$2,""),0)),"",OFFSET('MRs for Data tab'!$D$46,IF((ROW()-4)&lt;S$3,ROW()-5+S$2,""),0))</f>
      </c>
      <c r="T47">
        <f ca="1">IF(ISERROR(OFFSET('MRs for Data tab'!$D$46,IF((ROW()-4)&lt;T$3,ROW()-5+T$2,""),0)),"",OFFSET('MRs for Data tab'!$D$46,IF((ROW()-4)&lt;T$3,ROW()-5+T$2,""),0))</f>
      </c>
      <c r="U47">
        <f ca="1">IF(ISERROR(OFFSET('MRs for Data tab'!$D$46,IF((ROW()-4)&lt;U$3,ROW()-5+U$2,""),0)),"",OFFSET('MRs for Data tab'!$D$46,IF((ROW()-4)&lt;U$3,ROW()-5+U$2,""),0))</f>
      </c>
      <c r="V47">
        <f ca="1">IF(ISERROR(OFFSET('MRs for Data tab'!$D$46,IF((ROW()-4)&lt;V$3,ROW()-5+V$2,""),0)),"",OFFSET('MRs for Data tab'!$D$46,IF((ROW()-4)&lt;V$3,ROW()-5+V$2,""),0))</f>
      </c>
      <c r="W47">
        <f ca="1">IF(ISERROR(OFFSET('MRs for Data tab'!$D$46,IF((ROW()-4)&lt;W$3,ROW()-5+W$2,""),0)),"",OFFSET('MRs for Data tab'!$D$46,IF((ROW()-4)&lt;W$3,ROW()-5+W$2,""),0))</f>
      </c>
      <c r="X47">
        <f ca="1">IF(ISERROR(OFFSET('MRs for Data tab'!$D$46,IF((ROW()-4)&lt;X$3,ROW()-5+X$2,""),0)),"",OFFSET('MRs for Data tab'!$D$46,IF((ROW()-4)&lt;X$3,ROW()-5+X$2,""),0))</f>
      </c>
      <c r="Y47">
        <f ca="1">IF(ISERROR(OFFSET('MRs for Data tab'!$D$46,IF((ROW()-4)&lt;Y$3,ROW()-5+Y$2,""),0)),"",OFFSET('MRs for Data tab'!$D$46,IF((ROW()-4)&lt;Y$3,ROW()-5+Y$2,""),0))</f>
      </c>
      <c r="Z47">
        <f ca="1">IF(ISERROR(OFFSET('MRs for Data tab'!$D$46,IF((ROW()-4)&lt;Z$3,ROW()-5+Z$2,""),0)),"",OFFSET('MRs for Data tab'!$D$46,IF((ROW()-4)&lt;Z$3,ROW()-5+Z$2,""),0))</f>
      </c>
    </row>
    <row r="48" spans="7:26" ht="12.75">
      <c r="G48">
        <f ca="1">IF(ISERROR(OFFSET('MRs for Data tab'!$D$46,IF((ROW()-4)&lt;G$3,ROW()-5+G$2,""),0)),"",OFFSET('MRs for Data tab'!$D$46,IF((ROW()-4)&lt;G$3,ROW()-5+G$2,""),0))</f>
        <v>26179000</v>
      </c>
      <c r="H48">
        <f ca="1">IF(ISERROR(OFFSET('MRs for Data tab'!$D$46,IF((ROW()-4)&lt;H$3,ROW()-5+H$2,""),0)),"",OFFSET('MRs for Data tab'!$D$46,IF((ROW()-4)&lt;H$3,ROW()-5+H$2,""),0))</f>
      </c>
      <c r="I48">
        <f ca="1">IF(ISERROR(OFFSET('MRs for Data tab'!$D$46,IF((ROW()-4)&lt;I$3,ROW()-5+I$2,""),0)),"",OFFSET('MRs for Data tab'!$D$46,IF((ROW()-4)&lt;I$3,ROW()-5+I$2,""),0))</f>
      </c>
      <c r="J48">
        <f ca="1">IF(ISERROR(OFFSET('MRs for Data tab'!$D$46,IF((ROW()-4)&lt;J$3,ROW()-5+J$2,""),0)),"",OFFSET('MRs for Data tab'!$D$46,IF((ROW()-4)&lt;J$3,ROW()-5+J$2,""),0))</f>
      </c>
      <c r="K48">
        <f ca="1">IF(ISERROR(OFFSET('MRs for Data tab'!$D$46,IF((ROW()-4)&lt;K$3,ROW()-5+K$2,""),0)),"",OFFSET('MRs for Data tab'!$D$46,IF((ROW()-4)&lt;K$3,ROW()-5+K$2,""),0))</f>
      </c>
      <c r="L48">
        <f ca="1">IF(ISERROR(OFFSET('MRs for Data tab'!$D$46,IF((ROW()-4)&lt;L$3,ROW()-5+L$2,""),0)),"",OFFSET('MRs for Data tab'!$D$46,IF((ROW()-4)&lt;L$3,ROW()-5+L$2,""),0))</f>
        <v>52115100</v>
      </c>
      <c r="M48">
        <f ca="1">IF(ISERROR(OFFSET('MRs for Data tab'!$D$46,IF((ROW()-4)&lt;M$3,ROW()-5+M$2,""),0)),"",OFFSET('MRs for Data tab'!$D$46,IF((ROW()-4)&lt;M$3,ROW()-5+M$2,""),0))</f>
      </c>
      <c r="N48">
        <f ca="1">IF(ISERROR(OFFSET('MRs for Data tab'!$D$46,IF((ROW()-4)&lt;N$3,ROW()-5+N$2,""),0)),"",OFFSET('MRs for Data tab'!$D$46,IF((ROW()-4)&lt;N$3,ROW()-5+N$2,""),0))</f>
      </c>
      <c r="O48">
        <f ca="1">IF(ISERROR(OFFSET('MRs for Data tab'!$D$46,IF((ROW()-4)&lt;O$3,ROW()-5+O$2,""),0)),"",OFFSET('MRs for Data tab'!$D$46,IF((ROW()-4)&lt;O$3,ROW()-5+O$2,""),0))</f>
      </c>
      <c r="P48">
        <f ca="1">IF(ISERROR(OFFSET('MRs for Data tab'!$D$46,IF((ROW()-4)&lt;P$3,ROW()-5+P$2,""),0)),"",OFFSET('MRs for Data tab'!$D$46,IF((ROW()-4)&lt;P$3,ROW()-5+P$2,""),0))</f>
      </c>
      <c r="Q48">
        <f ca="1">IF(ISERROR(OFFSET('MRs for Data tab'!$D$46,IF((ROW()-4)&lt;Q$3,ROW()-5+Q$2,""),0)),"",OFFSET('MRs for Data tab'!$D$46,IF((ROW()-4)&lt;Q$3,ROW()-5+Q$2,""),0))</f>
      </c>
      <c r="R48">
        <f ca="1">IF(ISERROR(OFFSET('MRs for Data tab'!$D$46,IF((ROW()-4)&lt;R$3,ROW()-5+R$2,""),0)),"",OFFSET('MRs for Data tab'!$D$46,IF((ROW()-4)&lt;R$3,ROW()-5+R$2,""),0))</f>
      </c>
      <c r="S48">
        <f ca="1">IF(ISERROR(OFFSET('MRs for Data tab'!$D$46,IF((ROW()-4)&lt;S$3,ROW()-5+S$2,""),0)),"",OFFSET('MRs for Data tab'!$D$46,IF((ROW()-4)&lt;S$3,ROW()-5+S$2,""),0))</f>
      </c>
      <c r="T48">
        <f ca="1">IF(ISERROR(OFFSET('MRs for Data tab'!$D$46,IF((ROW()-4)&lt;T$3,ROW()-5+T$2,""),0)),"",OFFSET('MRs for Data tab'!$D$46,IF((ROW()-4)&lt;T$3,ROW()-5+T$2,""),0))</f>
      </c>
      <c r="U48">
        <f ca="1">IF(ISERROR(OFFSET('MRs for Data tab'!$D$46,IF((ROW()-4)&lt;U$3,ROW()-5+U$2,""),0)),"",OFFSET('MRs for Data tab'!$D$46,IF((ROW()-4)&lt;U$3,ROW()-5+U$2,""),0))</f>
      </c>
      <c r="V48">
        <f ca="1">IF(ISERROR(OFFSET('MRs for Data tab'!$D$46,IF((ROW()-4)&lt;V$3,ROW()-5+V$2,""),0)),"",OFFSET('MRs for Data tab'!$D$46,IF((ROW()-4)&lt;V$3,ROW()-5+V$2,""),0))</f>
      </c>
      <c r="W48">
        <f ca="1">IF(ISERROR(OFFSET('MRs for Data tab'!$D$46,IF((ROW()-4)&lt;W$3,ROW()-5+W$2,""),0)),"",OFFSET('MRs for Data tab'!$D$46,IF((ROW()-4)&lt;W$3,ROW()-5+W$2,""),0))</f>
      </c>
      <c r="X48">
        <f ca="1">IF(ISERROR(OFFSET('MRs for Data tab'!$D$46,IF((ROW()-4)&lt;X$3,ROW()-5+X$2,""),0)),"",OFFSET('MRs for Data tab'!$D$46,IF((ROW()-4)&lt;X$3,ROW()-5+X$2,""),0))</f>
      </c>
      <c r="Y48">
        <f ca="1">IF(ISERROR(OFFSET('MRs for Data tab'!$D$46,IF((ROW()-4)&lt;Y$3,ROW()-5+Y$2,""),0)),"",OFFSET('MRs for Data tab'!$D$46,IF((ROW()-4)&lt;Y$3,ROW()-5+Y$2,""),0))</f>
      </c>
      <c r="Z48">
        <f ca="1">IF(ISERROR(OFFSET('MRs for Data tab'!$D$46,IF((ROW()-4)&lt;Z$3,ROW()-5+Z$2,""),0)),"",OFFSET('MRs for Data tab'!$D$46,IF((ROW()-4)&lt;Z$3,ROW()-5+Z$2,""),0))</f>
      </c>
    </row>
    <row r="49" spans="7:26" ht="12.75">
      <c r="G49">
        <f ca="1">IF(ISERROR(OFFSET('MRs for Data tab'!$D$46,IF((ROW()-4)&lt;G$3,ROW()-5+G$2,""),0)),"",OFFSET('MRs for Data tab'!$D$46,IF((ROW()-4)&lt;G$3,ROW()-5+G$2,""),0))</f>
      </c>
      <c r="H49">
        <f ca="1">IF(ISERROR(OFFSET('MRs for Data tab'!$D$46,IF((ROW()-4)&lt;H$3,ROW()-5+H$2,""),0)),"",OFFSET('MRs for Data tab'!$D$46,IF((ROW()-4)&lt;H$3,ROW()-5+H$2,""),0))</f>
      </c>
      <c r="I49">
        <f ca="1">IF(ISERROR(OFFSET('MRs for Data tab'!$D$46,IF((ROW()-4)&lt;I$3,ROW()-5+I$2,""),0)),"",OFFSET('MRs for Data tab'!$D$46,IF((ROW()-4)&lt;I$3,ROW()-5+I$2,""),0))</f>
      </c>
      <c r="J49">
        <f ca="1">IF(ISERROR(OFFSET('MRs for Data tab'!$D$46,IF((ROW()-4)&lt;J$3,ROW()-5+J$2,""),0)),"",OFFSET('MRs for Data tab'!$D$46,IF((ROW()-4)&lt;J$3,ROW()-5+J$2,""),0))</f>
      </c>
      <c r="K49">
        <f ca="1">IF(ISERROR(OFFSET('MRs for Data tab'!$D$46,IF((ROW()-4)&lt;K$3,ROW()-5+K$2,""),0)),"",OFFSET('MRs for Data tab'!$D$46,IF((ROW()-4)&lt;K$3,ROW()-5+K$2,""),0))</f>
      </c>
      <c r="L49">
        <f ca="1">IF(ISERROR(OFFSET('MRs for Data tab'!$D$46,IF((ROW()-4)&lt;L$3,ROW()-5+L$2,""),0)),"",OFFSET('MRs for Data tab'!$D$46,IF((ROW()-4)&lt;L$3,ROW()-5+L$2,""),0))</f>
        <v>52115200</v>
      </c>
      <c r="M49">
        <f ca="1">IF(ISERROR(OFFSET('MRs for Data tab'!$D$46,IF((ROW()-4)&lt;M$3,ROW()-5+M$2,""),0)),"",OFFSET('MRs for Data tab'!$D$46,IF((ROW()-4)&lt;M$3,ROW()-5+M$2,""),0))</f>
      </c>
      <c r="N49">
        <f ca="1">IF(ISERROR(OFFSET('MRs for Data tab'!$D$46,IF((ROW()-4)&lt;N$3,ROW()-5+N$2,""),0)),"",OFFSET('MRs for Data tab'!$D$46,IF((ROW()-4)&lt;N$3,ROW()-5+N$2,""),0))</f>
      </c>
      <c r="O49">
        <f ca="1">IF(ISERROR(OFFSET('MRs for Data tab'!$D$46,IF((ROW()-4)&lt;O$3,ROW()-5+O$2,""),0)),"",OFFSET('MRs for Data tab'!$D$46,IF((ROW()-4)&lt;O$3,ROW()-5+O$2,""),0))</f>
      </c>
      <c r="P49">
        <f ca="1">IF(ISERROR(OFFSET('MRs for Data tab'!$D$46,IF((ROW()-4)&lt;P$3,ROW()-5+P$2,""),0)),"",OFFSET('MRs for Data tab'!$D$46,IF((ROW()-4)&lt;P$3,ROW()-5+P$2,""),0))</f>
      </c>
      <c r="Q49">
        <f ca="1">IF(ISERROR(OFFSET('MRs for Data tab'!$D$46,IF((ROW()-4)&lt;Q$3,ROW()-5+Q$2,""),0)),"",OFFSET('MRs for Data tab'!$D$46,IF((ROW()-4)&lt;Q$3,ROW()-5+Q$2,""),0))</f>
      </c>
      <c r="R49">
        <f ca="1">IF(ISERROR(OFFSET('MRs for Data tab'!$D$46,IF((ROW()-4)&lt;R$3,ROW()-5+R$2,""),0)),"",OFFSET('MRs for Data tab'!$D$46,IF((ROW()-4)&lt;R$3,ROW()-5+R$2,""),0))</f>
      </c>
      <c r="S49">
        <f ca="1">IF(ISERROR(OFFSET('MRs for Data tab'!$D$46,IF((ROW()-4)&lt;S$3,ROW()-5+S$2,""),0)),"",OFFSET('MRs for Data tab'!$D$46,IF((ROW()-4)&lt;S$3,ROW()-5+S$2,""),0))</f>
      </c>
      <c r="T49">
        <f ca="1">IF(ISERROR(OFFSET('MRs for Data tab'!$D$46,IF((ROW()-4)&lt;T$3,ROW()-5+T$2,""),0)),"",OFFSET('MRs for Data tab'!$D$46,IF((ROW()-4)&lt;T$3,ROW()-5+T$2,""),0))</f>
      </c>
      <c r="U49">
        <f ca="1">IF(ISERROR(OFFSET('MRs for Data tab'!$D$46,IF((ROW()-4)&lt;U$3,ROW()-5+U$2,""),0)),"",OFFSET('MRs for Data tab'!$D$46,IF((ROW()-4)&lt;U$3,ROW()-5+U$2,""),0))</f>
      </c>
      <c r="V49">
        <f ca="1">IF(ISERROR(OFFSET('MRs for Data tab'!$D$46,IF((ROW()-4)&lt;V$3,ROW()-5+V$2,""),0)),"",OFFSET('MRs for Data tab'!$D$46,IF((ROW()-4)&lt;V$3,ROW()-5+V$2,""),0))</f>
      </c>
      <c r="W49">
        <f ca="1">IF(ISERROR(OFFSET('MRs for Data tab'!$D$46,IF((ROW()-4)&lt;W$3,ROW()-5+W$2,""),0)),"",OFFSET('MRs for Data tab'!$D$46,IF((ROW()-4)&lt;W$3,ROW()-5+W$2,""),0))</f>
      </c>
      <c r="X49">
        <f ca="1">IF(ISERROR(OFFSET('MRs for Data tab'!$D$46,IF((ROW()-4)&lt;X$3,ROW()-5+X$2,""),0)),"",OFFSET('MRs for Data tab'!$D$46,IF((ROW()-4)&lt;X$3,ROW()-5+X$2,""),0))</f>
      </c>
      <c r="Y49">
        <f ca="1">IF(ISERROR(OFFSET('MRs for Data tab'!$D$46,IF((ROW()-4)&lt;Y$3,ROW()-5+Y$2,""),0)),"",OFFSET('MRs for Data tab'!$D$46,IF((ROW()-4)&lt;Y$3,ROW()-5+Y$2,""),0))</f>
      </c>
      <c r="Z49">
        <f ca="1">IF(ISERROR(OFFSET('MRs for Data tab'!$D$46,IF((ROW()-4)&lt;Z$3,ROW()-5+Z$2,""),0)),"",OFFSET('MRs for Data tab'!$D$46,IF((ROW()-4)&lt;Z$3,ROW()-5+Z$2,""),0))</f>
      </c>
    </row>
    <row r="50" spans="7:26" ht="12.75">
      <c r="G50">
        <f ca="1">IF(ISERROR(OFFSET('MRs for Data tab'!$D$46,IF((ROW()-4)&lt;G$3,ROW()-5+G$2,""),0)),"",OFFSET('MRs for Data tab'!$D$46,IF((ROW()-4)&lt;G$3,ROW()-5+G$2,""),0))</f>
      </c>
      <c r="H50">
        <f ca="1">IF(ISERROR(OFFSET('MRs for Data tab'!$D$46,IF((ROW()-4)&lt;H$3,ROW()-5+H$2,""),0)),"",OFFSET('MRs for Data tab'!$D$46,IF((ROW()-4)&lt;H$3,ROW()-5+H$2,""),0))</f>
      </c>
      <c r="I50">
        <f ca="1">IF(ISERROR(OFFSET('MRs for Data tab'!$D$46,IF((ROW()-4)&lt;I$3,ROW()-5+I$2,""),0)),"",OFFSET('MRs for Data tab'!$D$46,IF((ROW()-4)&lt;I$3,ROW()-5+I$2,""),0))</f>
      </c>
      <c r="J50">
        <f ca="1">IF(ISERROR(OFFSET('MRs for Data tab'!$D$46,IF((ROW()-4)&lt;J$3,ROW()-5+J$2,""),0)),"",OFFSET('MRs for Data tab'!$D$46,IF((ROW()-4)&lt;J$3,ROW()-5+J$2,""),0))</f>
      </c>
      <c r="K50">
        <f ca="1">IF(ISERROR(OFFSET('MRs for Data tab'!$D$46,IF((ROW()-4)&lt;K$3,ROW()-5+K$2,""),0)),"",OFFSET('MRs for Data tab'!$D$46,IF((ROW()-4)&lt;K$3,ROW()-5+K$2,""),0))</f>
      </c>
      <c r="L50">
        <f ca="1">IF(ISERROR(OFFSET('MRs for Data tab'!$D$46,IF((ROW()-4)&lt;L$3,ROW()-5+L$2,""),0)),"",OFFSET('MRs for Data tab'!$D$46,IF((ROW()-4)&lt;L$3,ROW()-5+L$2,""),0))</f>
        <v>52131000</v>
      </c>
      <c r="M50">
        <f ca="1">IF(ISERROR(OFFSET('MRs for Data tab'!$D$46,IF((ROW()-4)&lt;M$3,ROW()-5+M$2,""),0)),"",OFFSET('MRs for Data tab'!$D$46,IF((ROW()-4)&lt;M$3,ROW()-5+M$2,""),0))</f>
      </c>
      <c r="N50">
        <f ca="1">IF(ISERROR(OFFSET('MRs for Data tab'!$D$46,IF((ROW()-4)&lt;N$3,ROW()-5+N$2,""),0)),"",OFFSET('MRs for Data tab'!$D$46,IF((ROW()-4)&lt;N$3,ROW()-5+N$2,""),0))</f>
      </c>
      <c r="O50">
        <f ca="1">IF(ISERROR(OFFSET('MRs for Data tab'!$D$46,IF((ROW()-4)&lt;O$3,ROW()-5+O$2,""),0)),"",OFFSET('MRs for Data tab'!$D$46,IF((ROW()-4)&lt;O$3,ROW()-5+O$2,""),0))</f>
      </c>
      <c r="P50">
        <f ca="1">IF(ISERROR(OFFSET('MRs for Data tab'!$D$46,IF((ROW()-4)&lt;P$3,ROW()-5+P$2,""),0)),"",OFFSET('MRs for Data tab'!$D$46,IF((ROW()-4)&lt;P$3,ROW()-5+P$2,""),0))</f>
      </c>
      <c r="Q50">
        <f ca="1">IF(ISERROR(OFFSET('MRs for Data tab'!$D$46,IF((ROW()-4)&lt;Q$3,ROW()-5+Q$2,""),0)),"",OFFSET('MRs for Data tab'!$D$46,IF((ROW()-4)&lt;Q$3,ROW()-5+Q$2,""),0))</f>
      </c>
      <c r="R50">
        <f ca="1">IF(ISERROR(OFFSET('MRs for Data tab'!$D$46,IF((ROW()-4)&lt;R$3,ROW()-5+R$2,""),0)),"",OFFSET('MRs for Data tab'!$D$46,IF((ROW()-4)&lt;R$3,ROW()-5+R$2,""),0))</f>
      </c>
      <c r="S50">
        <f ca="1">IF(ISERROR(OFFSET('MRs for Data tab'!$D$46,IF((ROW()-4)&lt;S$3,ROW()-5+S$2,""),0)),"",OFFSET('MRs for Data tab'!$D$46,IF((ROW()-4)&lt;S$3,ROW()-5+S$2,""),0))</f>
      </c>
      <c r="T50">
        <f ca="1">IF(ISERROR(OFFSET('MRs for Data tab'!$D$46,IF((ROW()-4)&lt;T$3,ROW()-5+T$2,""),0)),"",OFFSET('MRs for Data tab'!$D$46,IF((ROW()-4)&lt;T$3,ROW()-5+T$2,""),0))</f>
      </c>
      <c r="U50">
        <f ca="1">IF(ISERROR(OFFSET('MRs for Data tab'!$D$46,IF((ROW()-4)&lt;U$3,ROW()-5+U$2,""),0)),"",OFFSET('MRs for Data tab'!$D$46,IF((ROW()-4)&lt;U$3,ROW()-5+U$2,""),0))</f>
      </c>
      <c r="V50">
        <f ca="1">IF(ISERROR(OFFSET('MRs for Data tab'!$D$46,IF((ROW()-4)&lt;V$3,ROW()-5+V$2,""),0)),"",OFFSET('MRs for Data tab'!$D$46,IF((ROW()-4)&lt;V$3,ROW()-5+V$2,""),0))</f>
      </c>
      <c r="W50">
        <f ca="1">IF(ISERROR(OFFSET('MRs for Data tab'!$D$46,IF((ROW()-4)&lt;W$3,ROW()-5+W$2,""),0)),"",OFFSET('MRs for Data tab'!$D$46,IF((ROW()-4)&lt;W$3,ROW()-5+W$2,""),0))</f>
      </c>
      <c r="X50">
        <f ca="1">IF(ISERROR(OFFSET('MRs for Data tab'!$D$46,IF((ROW()-4)&lt;X$3,ROW()-5+X$2,""),0)),"",OFFSET('MRs for Data tab'!$D$46,IF((ROW()-4)&lt;X$3,ROW()-5+X$2,""),0))</f>
      </c>
      <c r="Y50">
        <f ca="1">IF(ISERROR(OFFSET('MRs for Data tab'!$D$46,IF((ROW()-4)&lt;Y$3,ROW()-5+Y$2,""),0)),"",OFFSET('MRs for Data tab'!$D$46,IF((ROW()-4)&lt;Y$3,ROW()-5+Y$2,""),0))</f>
      </c>
      <c r="Z50">
        <f ca="1">IF(ISERROR(OFFSET('MRs for Data tab'!$D$46,IF((ROW()-4)&lt;Z$3,ROW()-5+Z$2,""),0)),"",OFFSET('MRs for Data tab'!$D$46,IF((ROW()-4)&lt;Z$3,ROW()-5+Z$2,""),0))</f>
      </c>
    </row>
    <row r="51" spans="7:26" ht="12.75">
      <c r="G51">
        <f ca="1">IF(ISERROR(OFFSET('MRs for Data tab'!$D$46,IF((ROW()-4)&lt;G$3,ROW()-5+G$2,""),0)),"",OFFSET('MRs for Data tab'!$D$46,IF((ROW()-4)&lt;G$3,ROW()-5+G$2,""),0))</f>
      </c>
      <c r="H51">
        <f ca="1">IF(ISERROR(OFFSET('MRs for Data tab'!$D$46,IF((ROW()-4)&lt;H$3,ROW()-5+H$2,""),0)),"",OFFSET('MRs for Data tab'!$D$46,IF((ROW()-4)&lt;H$3,ROW()-5+H$2,""),0))</f>
      </c>
      <c r="I51">
        <f ca="1">IF(ISERROR(OFFSET('MRs for Data tab'!$D$46,IF((ROW()-4)&lt;I$3,ROW()-5+I$2,""),0)),"",OFFSET('MRs for Data tab'!$D$46,IF((ROW()-4)&lt;I$3,ROW()-5+I$2,""),0))</f>
      </c>
      <c r="J51">
        <f ca="1">IF(ISERROR(OFFSET('MRs for Data tab'!$D$46,IF((ROW()-4)&lt;J$3,ROW()-5+J$2,""),0)),"",OFFSET('MRs for Data tab'!$D$46,IF((ROW()-4)&lt;J$3,ROW()-5+J$2,""),0))</f>
      </c>
      <c r="K51">
        <f ca="1">IF(ISERROR(OFFSET('MRs for Data tab'!$D$46,IF((ROW()-4)&lt;K$3,ROW()-5+K$2,""),0)),"",OFFSET('MRs for Data tab'!$D$46,IF((ROW()-4)&lt;K$3,ROW()-5+K$2,""),0))</f>
      </c>
      <c r="L51">
        <f ca="1">IF(ISERROR(OFFSET('MRs for Data tab'!$D$46,IF((ROW()-4)&lt;L$3,ROW()-5+L$2,""),0)),"",OFFSET('MRs for Data tab'!$D$46,IF((ROW()-4)&lt;L$3,ROW()-5+L$2,""),0))</f>
        <v>52151000</v>
      </c>
      <c r="M51">
        <f ca="1">IF(ISERROR(OFFSET('MRs for Data tab'!$D$46,IF((ROW()-4)&lt;M$3,ROW()-5+M$2,""),0)),"",OFFSET('MRs for Data tab'!$D$46,IF((ROW()-4)&lt;M$3,ROW()-5+M$2,""),0))</f>
      </c>
      <c r="N51">
        <f ca="1">IF(ISERROR(OFFSET('MRs for Data tab'!$D$46,IF((ROW()-4)&lt;N$3,ROW()-5+N$2,""),0)),"",OFFSET('MRs for Data tab'!$D$46,IF((ROW()-4)&lt;N$3,ROW()-5+N$2,""),0))</f>
      </c>
      <c r="O51">
        <f ca="1">IF(ISERROR(OFFSET('MRs for Data tab'!$D$46,IF((ROW()-4)&lt;O$3,ROW()-5+O$2,""),0)),"",OFFSET('MRs for Data tab'!$D$46,IF((ROW()-4)&lt;O$3,ROW()-5+O$2,""),0))</f>
      </c>
      <c r="P51">
        <f ca="1">IF(ISERROR(OFFSET('MRs for Data tab'!$D$46,IF((ROW()-4)&lt;P$3,ROW()-5+P$2,""),0)),"",OFFSET('MRs for Data tab'!$D$46,IF((ROW()-4)&lt;P$3,ROW()-5+P$2,""),0))</f>
      </c>
      <c r="Q51">
        <f ca="1">IF(ISERROR(OFFSET('MRs for Data tab'!$D$46,IF((ROW()-4)&lt;Q$3,ROW()-5+Q$2,""),0)),"",OFFSET('MRs for Data tab'!$D$46,IF((ROW()-4)&lt;Q$3,ROW()-5+Q$2,""),0))</f>
      </c>
      <c r="R51">
        <f ca="1">IF(ISERROR(OFFSET('MRs for Data tab'!$D$46,IF((ROW()-4)&lt;R$3,ROW()-5+R$2,""),0)),"",OFFSET('MRs for Data tab'!$D$46,IF((ROW()-4)&lt;R$3,ROW()-5+R$2,""),0))</f>
      </c>
      <c r="S51">
        <f ca="1">IF(ISERROR(OFFSET('MRs for Data tab'!$D$46,IF((ROW()-4)&lt;S$3,ROW()-5+S$2,""),0)),"",OFFSET('MRs for Data tab'!$D$46,IF((ROW()-4)&lt;S$3,ROW()-5+S$2,""),0))</f>
      </c>
      <c r="T51">
        <f ca="1">IF(ISERROR(OFFSET('MRs for Data tab'!$D$46,IF((ROW()-4)&lt;T$3,ROW()-5+T$2,""),0)),"",OFFSET('MRs for Data tab'!$D$46,IF((ROW()-4)&lt;T$3,ROW()-5+T$2,""),0))</f>
      </c>
      <c r="U51">
        <f ca="1">IF(ISERROR(OFFSET('MRs for Data tab'!$D$46,IF((ROW()-4)&lt;U$3,ROW()-5+U$2,""),0)),"",OFFSET('MRs for Data tab'!$D$46,IF((ROW()-4)&lt;U$3,ROW()-5+U$2,""),0))</f>
      </c>
      <c r="V51">
        <f ca="1">IF(ISERROR(OFFSET('MRs for Data tab'!$D$46,IF((ROW()-4)&lt;V$3,ROW()-5+V$2,""),0)),"",OFFSET('MRs for Data tab'!$D$46,IF((ROW()-4)&lt;V$3,ROW()-5+V$2,""),0))</f>
      </c>
      <c r="W51">
        <f ca="1">IF(ISERROR(OFFSET('MRs for Data tab'!$D$46,IF((ROW()-4)&lt;W$3,ROW()-5+W$2,""),0)),"",OFFSET('MRs for Data tab'!$D$46,IF((ROW()-4)&lt;W$3,ROW()-5+W$2,""),0))</f>
      </c>
      <c r="X51">
        <f ca="1">IF(ISERROR(OFFSET('MRs for Data tab'!$D$46,IF((ROW()-4)&lt;X$3,ROW()-5+X$2,""),0)),"",OFFSET('MRs for Data tab'!$D$46,IF((ROW()-4)&lt;X$3,ROW()-5+X$2,""),0))</f>
      </c>
      <c r="Y51">
        <f ca="1">IF(ISERROR(OFFSET('MRs for Data tab'!$D$46,IF((ROW()-4)&lt;Y$3,ROW()-5+Y$2,""),0)),"",OFFSET('MRs for Data tab'!$D$46,IF((ROW()-4)&lt;Y$3,ROW()-5+Y$2,""),0))</f>
      </c>
      <c r="Z51">
        <f ca="1">IF(ISERROR(OFFSET('MRs for Data tab'!$D$46,IF((ROW()-4)&lt;Z$3,ROW()-5+Z$2,""),0)),"",OFFSET('MRs for Data tab'!$D$46,IF((ROW()-4)&lt;Z$3,ROW()-5+Z$2,""),0))</f>
      </c>
    </row>
    <row r="52" spans="7:26" ht="12.75">
      <c r="G52">
        <f ca="1">IF(ISERROR(OFFSET('MRs for Data tab'!$D$46,IF((ROW()-4)&lt;G$3,ROW()-5+G$2,""),0)),"",OFFSET('MRs for Data tab'!$D$46,IF((ROW()-4)&lt;G$3,ROW()-5+G$2,""),0))</f>
      </c>
      <c r="H52">
        <f ca="1">IF(ISERROR(OFFSET('MRs for Data tab'!$D$46,IF((ROW()-4)&lt;H$3,ROW()-5+H$2,""),0)),"",OFFSET('MRs for Data tab'!$D$46,IF((ROW()-4)&lt;H$3,ROW()-5+H$2,""),0))</f>
      </c>
      <c r="I52">
        <f ca="1">IF(ISERROR(OFFSET('MRs for Data tab'!$D$46,IF((ROW()-4)&lt;I$3,ROW()-5+I$2,""),0)),"",OFFSET('MRs for Data tab'!$D$46,IF((ROW()-4)&lt;I$3,ROW()-5+I$2,""),0))</f>
      </c>
      <c r="J52">
        <f ca="1">IF(ISERROR(OFFSET('MRs for Data tab'!$D$46,IF((ROW()-4)&lt;J$3,ROW()-5+J$2,""),0)),"",OFFSET('MRs for Data tab'!$D$46,IF((ROW()-4)&lt;J$3,ROW()-5+J$2,""),0))</f>
      </c>
      <c r="K52">
        <f ca="1">IF(ISERROR(OFFSET('MRs for Data tab'!$D$46,IF((ROW()-4)&lt;K$3,ROW()-5+K$2,""),0)),"",OFFSET('MRs for Data tab'!$D$46,IF((ROW()-4)&lt;K$3,ROW()-5+K$2,""),0))</f>
      </c>
      <c r="L52">
        <f ca="1">IF(ISERROR(OFFSET('MRs for Data tab'!$D$46,IF((ROW()-4)&lt;L$3,ROW()-5+L$2,""),0)),"",OFFSET('MRs for Data tab'!$D$46,IF((ROW()-4)&lt;L$3,ROW()-5+L$2,""),0))</f>
        <v>52161000</v>
      </c>
      <c r="M52">
        <f ca="1">IF(ISERROR(OFFSET('MRs for Data tab'!$D$46,IF((ROW()-4)&lt;M$3,ROW()-5+M$2,""),0)),"",OFFSET('MRs for Data tab'!$D$46,IF((ROW()-4)&lt;M$3,ROW()-5+M$2,""),0))</f>
      </c>
      <c r="N52">
        <f ca="1">IF(ISERROR(OFFSET('MRs for Data tab'!$D$46,IF((ROW()-4)&lt;N$3,ROW()-5+N$2,""),0)),"",OFFSET('MRs for Data tab'!$D$46,IF((ROW()-4)&lt;N$3,ROW()-5+N$2,""),0))</f>
      </c>
      <c r="O52">
        <f ca="1">IF(ISERROR(OFFSET('MRs for Data tab'!$D$46,IF((ROW()-4)&lt;O$3,ROW()-5+O$2,""),0)),"",OFFSET('MRs for Data tab'!$D$46,IF((ROW()-4)&lt;O$3,ROW()-5+O$2,""),0))</f>
      </c>
      <c r="P52">
        <f ca="1">IF(ISERROR(OFFSET('MRs for Data tab'!$D$46,IF((ROW()-4)&lt;P$3,ROW()-5+P$2,""),0)),"",OFFSET('MRs for Data tab'!$D$46,IF((ROW()-4)&lt;P$3,ROW()-5+P$2,""),0))</f>
      </c>
      <c r="Q52">
        <f ca="1">IF(ISERROR(OFFSET('MRs for Data tab'!$D$46,IF((ROW()-4)&lt;Q$3,ROW()-5+Q$2,""),0)),"",OFFSET('MRs for Data tab'!$D$46,IF((ROW()-4)&lt;Q$3,ROW()-5+Q$2,""),0))</f>
      </c>
      <c r="R52">
        <f ca="1">IF(ISERROR(OFFSET('MRs for Data tab'!$D$46,IF((ROW()-4)&lt;R$3,ROW()-5+R$2,""),0)),"",OFFSET('MRs for Data tab'!$D$46,IF((ROW()-4)&lt;R$3,ROW()-5+R$2,""),0))</f>
      </c>
      <c r="S52">
        <f ca="1">IF(ISERROR(OFFSET('MRs for Data tab'!$D$46,IF((ROW()-4)&lt;S$3,ROW()-5+S$2,""),0)),"",OFFSET('MRs for Data tab'!$D$46,IF((ROW()-4)&lt;S$3,ROW()-5+S$2,""),0))</f>
      </c>
      <c r="T52">
        <f ca="1">IF(ISERROR(OFFSET('MRs for Data tab'!$D$46,IF((ROW()-4)&lt;T$3,ROW()-5+T$2,""),0)),"",OFFSET('MRs for Data tab'!$D$46,IF((ROW()-4)&lt;T$3,ROW()-5+T$2,""),0))</f>
      </c>
      <c r="U52">
        <f ca="1">IF(ISERROR(OFFSET('MRs for Data tab'!$D$46,IF((ROW()-4)&lt;U$3,ROW()-5+U$2,""),0)),"",OFFSET('MRs for Data tab'!$D$46,IF((ROW()-4)&lt;U$3,ROW()-5+U$2,""),0))</f>
      </c>
      <c r="V52">
        <f ca="1">IF(ISERROR(OFFSET('MRs for Data tab'!$D$46,IF((ROW()-4)&lt;V$3,ROW()-5+V$2,""),0)),"",OFFSET('MRs for Data tab'!$D$46,IF((ROW()-4)&lt;V$3,ROW()-5+V$2,""),0))</f>
      </c>
      <c r="W52">
        <f ca="1">IF(ISERROR(OFFSET('MRs for Data tab'!$D$46,IF((ROW()-4)&lt;W$3,ROW()-5+W$2,""),0)),"",OFFSET('MRs for Data tab'!$D$46,IF((ROW()-4)&lt;W$3,ROW()-5+W$2,""),0))</f>
      </c>
      <c r="X52">
        <f ca="1">IF(ISERROR(OFFSET('MRs for Data tab'!$D$46,IF((ROW()-4)&lt;X$3,ROW()-5+X$2,""),0)),"",OFFSET('MRs for Data tab'!$D$46,IF((ROW()-4)&lt;X$3,ROW()-5+X$2,""),0))</f>
      </c>
      <c r="Y52">
        <f ca="1">IF(ISERROR(OFFSET('MRs for Data tab'!$D$46,IF((ROW()-4)&lt;Y$3,ROW()-5+Y$2,""),0)),"",OFFSET('MRs for Data tab'!$D$46,IF((ROW()-4)&lt;Y$3,ROW()-5+Y$2,""),0))</f>
      </c>
      <c r="Z52">
        <f ca="1">IF(ISERROR(OFFSET('MRs for Data tab'!$D$46,IF((ROW()-4)&lt;Z$3,ROW()-5+Z$2,""),0)),"",OFFSET('MRs for Data tab'!$D$46,IF((ROW()-4)&lt;Z$3,ROW()-5+Z$2,""),0))</f>
      </c>
    </row>
    <row r="53" spans="7:26" ht="12.75">
      <c r="G53">
        <f ca="1">IF(ISERROR(OFFSET('MRs for Data tab'!$D$46,IF((ROW()-4)&lt;G$3,ROW()-5+G$2,""),0)),"",OFFSET('MRs for Data tab'!$D$46,IF((ROW()-4)&lt;G$3,ROW()-5+G$2,""),0))</f>
      </c>
      <c r="H53">
        <f ca="1">IF(ISERROR(OFFSET('MRs for Data tab'!$D$46,IF((ROW()-4)&lt;H$3,ROW()-5+H$2,""),0)),"",OFFSET('MRs for Data tab'!$D$46,IF((ROW()-4)&lt;H$3,ROW()-5+H$2,""),0))</f>
      </c>
      <c r="I53">
        <f ca="1">IF(ISERROR(OFFSET('MRs for Data tab'!$D$46,IF((ROW()-4)&lt;I$3,ROW()-5+I$2,""),0)),"",OFFSET('MRs for Data tab'!$D$46,IF((ROW()-4)&lt;I$3,ROW()-5+I$2,""),0))</f>
      </c>
      <c r="J53">
        <f ca="1">IF(ISERROR(OFFSET('MRs for Data tab'!$D$46,IF((ROW()-4)&lt;J$3,ROW()-5+J$2,""),0)),"",OFFSET('MRs for Data tab'!$D$46,IF((ROW()-4)&lt;J$3,ROW()-5+J$2,""),0))</f>
      </c>
      <c r="K53">
        <f ca="1">IF(ISERROR(OFFSET('MRs for Data tab'!$D$46,IF((ROW()-4)&lt;K$3,ROW()-5+K$2,""),0)),"",OFFSET('MRs for Data tab'!$D$46,IF((ROW()-4)&lt;K$3,ROW()-5+K$2,""),0))</f>
      </c>
      <c r="L53">
        <f ca="1">IF(ISERROR(OFFSET('MRs for Data tab'!$D$46,IF((ROW()-4)&lt;L$3,ROW()-5+L$2,""),0)),"",OFFSET('MRs for Data tab'!$D$46,IF((ROW()-4)&lt;L$3,ROW()-5+L$2,""),0))</f>
        <v>52181000</v>
      </c>
      <c r="M53">
        <f ca="1">IF(ISERROR(OFFSET('MRs for Data tab'!$D$46,IF((ROW()-4)&lt;M$3,ROW()-5+M$2,""),0)),"",OFFSET('MRs for Data tab'!$D$46,IF((ROW()-4)&lt;M$3,ROW()-5+M$2,""),0))</f>
      </c>
      <c r="N53">
        <f ca="1">IF(ISERROR(OFFSET('MRs for Data tab'!$D$46,IF((ROW()-4)&lt;N$3,ROW()-5+N$2,""),0)),"",OFFSET('MRs for Data tab'!$D$46,IF((ROW()-4)&lt;N$3,ROW()-5+N$2,""),0))</f>
      </c>
      <c r="O53">
        <f ca="1">IF(ISERROR(OFFSET('MRs for Data tab'!$D$46,IF((ROW()-4)&lt;O$3,ROW()-5+O$2,""),0)),"",OFFSET('MRs for Data tab'!$D$46,IF((ROW()-4)&lt;O$3,ROW()-5+O$2,""),0))</f>
      </c>
      <c r="P53">
        <f ca="1">IF(ISERROR(OFFSET('MRs for Data tab'!$D$46,IF((ROW()-4)&lt;P$3,ROW()-5+P$2,""),0)),"",OFFSET('MRs for Data tab'!$D$46,IF((ROW()-4)&lt;P$3,ROW()-5+P$2,""),0))</f>
      </c>
      <c r="Q53">
        <f ca="1">IF(ISERROR(OFFSET('MRs for Data tab'!$D$46,IF((ROW()-4)&lt;Q$3,ROW()-5+Q$2,""),0)),"",OFFSET('MRs for Data tab'!$D$46,IF((ROW()-4)&lt;Q$3,ROW()-5+Q$2,""),0))</f>
      </c>
      <c r="R53">
        <f ca="1">IF(ISERROR(OFFSET('MRs for Data tab'!$D$46,IF((ROW()-4)&lt;R$3,ROW()-5+R$2,""),0)),"",OFFSET('MRs for Data tab'!$D$46,IF((ROW()-4)&lt;R$3,ROW()-5+R$2,""),0))</f>
      </c>
      <c r="S53">
        <f ca="1">IF(ISERROR(OFFSET('MRs for Data tab'!$D$46,IF((ROW()-4)&lt;S$3,ROW()-5+S$2,""),0)),"",OFFSET('MRs for Data tab'!$D$46,IF((ROW()-4)&lt;S$3,ROW()-5+S$2,""),0))</f>
      </c>
      <c r="T53">
        <f ca="1">IF(ISERROR(OFFSET('MRs for Data tab'!$D$46,IF((ROW()-4)&lt;T$3,ROW()-5+T$2,""),0)),"",OFFSET('MRs for Data tab'!$D$46,IF((ROW()-4)&lt;T$3,ROW()-5+T$2,""),0))</f>
      </c>
      <c r="U53">
        <f ca="1">IF(ISERROR(OFFSET('MRs for Data tab'!$D$46,IF((ROW()-4)&lt;U$3,ROW()-5+U$2,""),0)),"",OFFSET('MRs for Data tab'!$D$46,IF((ROW()-4)&lt;U$3,ROW()-5+U$2,""),0))</f>
      </c>
      <c r="V53">
        <f ca="1">IF(ISERROR(OFFSET('MRs for Data tab'!$D$46,IF((ROW()-4)&lt;V$3,ROW()-5+V$2,""),0)),"",OFFSET('MRs for Data tab'!$D$46,IF((ROW()-4)&lt;V$3,ROW()-5+V$2,""),0))</f>
      </c>
      <c r="W53">
        <f ca="1">IF(ISERROR(OFFSET('MRs for Data tab'!$D$46,IF((ROW()-4)&lt;W$3,ROW()-5+W$2,""),0)),"",OFFSET('MRs for Data tab'!$D$46,IF((ROW()-4)&lt;W$3,ROW()-5+W$2,""),0))</f>
      </c>
      <c r="X53">
        <f ca="1">IF(ISERROR(OFFSET('MRs for Data tab'!$D$46,IF((ROW()-4)&lt;X$3,ROW()-5+X$2,""),0)),"",OFFSET('MRs for Data tab'!$D$46,IF((ROW()-4)&lt;X$3,ROW()-5+X$2,""),0))</f>
      </c>
      <c r="Y53">
        <f ca="1">IF(ISERROR(OFFSET('MRs for Data tab'!$D$46,IF((ROW()-4)&lt;Y$3,ROW()-5+Y$2,""),0)),"",OFFSET('MRs for Data tab'!$D$46,IF((ROW()-4)&lt;Y$3,ROW()-5+Y$2,""),0))</f>
      </c>
      <c r="Z53">
        <f ca="1">IF(ISERROR(OFFSET('MRs for Data tab'!$D$46,IF((ROW()-4)&lt;Z$3,ROW()-5+Z$2,""),0)),"",OFFSET('MRs for Data tab'!$D$46,IF((ROW()-4)&lt;Z$3,ROW()-5+Z$2,""),0))</f>
      </c>
    </row>
    <row r="54" spans="7:26" ht="12.75">
      <c r="G54">
        <f ca="1">IF(ISERROR(OFFSET('MRs for Data tab'!$D$46,IF((ROW()-4)&lt;G$3,ROW()-5+G$2,""),0)),"",OFFSET('MRs for Data tab'!$D$46,IF((ROW()-4)&lt;G$3,ROW()-5+G$2,""),0))</f>
      </c>
      <c r="H54">
        <f ca="1">IF(ISERROR(OFFSET('MRs for Data tab'!$D$46,IF((ROW()-4)&lt;H$3,ROW()-5+H$2,""),0)),"",OFFSET('MRs for Data tab'!$D$46,IF((ROW()-4)&lt;H$3,ROW()-5+H$2,""),0))</f>
      </c>
      <c r="I54">
        <f ca="1">IF(ISERROR(OFFSET('MRs for Data tab'!$D$46,IF((ROW()-4)&lt;I$3,ROW()-5+I$2,""),0)),"",OFFSET('MRs for Data tab'!$D$46,IF((ROW()-4)&lt;I$3,ROW()-5+I$2,""),0))</f>
      </c>
      <c r="J54">
        <f ca="1">IF(ISERROR(OFFSET('MRs for Data tab'!$D$46,IF((ROW()-4)&lt;J$3,ROW()-5+J$2,""),0)),"",OFFSET('MRs for Data tab'!$D$46,IF((ROW()-4)&lt;J$3,ROW()-5+J$2,""),0))</f>
      </c>
      <c r="K54">
        <f ca="1">IF(ISERROR(OFFSET('MRs for Data tab'!$D$46,IF((ROW()-4)&lt;K$3,ROW()-5+K$2,""),0)),"",OFFSET('MRs for Data tab'!$D$46,IF((ROW()-4)&lt;K$3,ROW()-5+K$2,""),0))</f>
      </c>
      <c r="L54">
        <f ca="1">IF(ISERROR(OFFSET('MRs for Data tab'!$D$46,IF((ROW()-4)&lt;L$3,ROW()-5+L$2,""),0)),"",OFFSET('MRs for Data tab'!$D$46,IF((ROW()-4)&lt;L$3,ROW()-5+L$2,""),0))</f>
        <v>52182000</v>
      </c>
      <c r="M54">
        <f ca="1">IF(ISERROR(OFFSET('MRs for Data tab'!$D$46,IF((ROW()-4)&lt;M$3,ROW()-5+M$2,""),0)),"",OFFSET('MRs for Data tab'!$D$46,IF((ROW()-4)&lt;M$3,ROW()-5+M$2,""),0))</f>
      </c>
      <c r="N54">
        <f ca="1">IF(ISERROR(OFFSET('MRs for Data tab'!$D$46,IF((ROW()-4)&lt;N$3,ROW()-5+N$2,""),0)),"",OFFSET('MRs for Data tab'!$D$46,IF((ROW()-4)&lt;N$3,ROW()-5+N$2,""),0))</f>
      </c>
      <c r="O54">
        <f ca="1">IF(ISERROR(OFFSET('MRs for Data tab'!$D$46,IF((ROW()-4)&lt;O$3,ROW()-5+O$2,""),0)),"",OFFSET('MRs for Data tab'!$D$46,IF((ROW()-4)&lt;O$3,ROW()-5+O$2,""),0))</f>
      </c>
      <c r="P54">
        <f ca="1">IF(ISERROR(OFFSET('MRs for Data tab'!$D$46,IF((ROW()-4)&lt;P$3,ROW()-5+P$2,""),0)),"",OFFSET('MRs for Data tab'!$D$46,IF((ROW()-4)&lt;P$3,ROW()-5+P$2,""),0))</f>
      </c>
      <c r="Q54">
        <f ca="1">IF(ISERROR(OFFSET('MRs for Data tab'!$D$46,IF((ROW()-4)&lt;Q$3,ROW()-5+Q$2,""),0)),"",OFFSET('MRs for Data tab'!$D$46,IF((ROW()-4)&lt;Q$3,ROW()-5+Q$2,""),0))</f>
      </c>
      <c r="R54">
        <f ca="1">IF(ISERROR(OFFSET('MRs for Data tab'!$D$46,IF((ROW()-4)&lt;R$3,ROW()-5+R$2,""),0)),"",OFFSET('MRs for Data tab'!$D$46,IF((ROW()-4)&lt;R$3,ROW()-5+R$2,""),0))</f>
      </c>
      <c r="S54">
        <f ca="1">IF(ISERROR(OFFSET('MRs for Data tab'!$D$46,IF((ROW()-4)&lt;S$3,ROW()-5+S$2,""),0)),"",OFFSET('MRs for Data tab'!$D$46,IF((ROW()-4)&lt;S$3,ROW()-5+S$2,""),0))</f>
      </c>
      <c r="T54">
        <f ca="1">IF(ISERROR(OFFSET('MRs for Data tab'!$D$46,IF((ROW()-4)&lt;T$3,ROW()-5+T$2,""),0)),"",OFFSET('MRs for Data tab'!$D$46,IF((ROW()-4)&lt;T$3,ROW()-5+T$2,""),0))</f>
      </c>
      <c r="U54">
        <f ca="1">IF(ISERROR(OFFSET('MRs for Data tab'!$D$46,IF((ROW()-4)&lt;U$3,ROW()-5+U$2,""),0)),"",OFFSET('MRs for Data tab'!$D$46,IF((ROW()-4)&lt;U$3,ROW()-5+U$2,""),0))</f>
      </c>
      <c r="V54">
        <f ca="1">IF(ISERROR(OFFSET('MRs for Data tab'!$D$46,IF((ROW()-4)&lt;V$3,ROW()-5+V$2,""),0)),"",OFFSET('MRs for Data tab'!$D$46,IF((ROW()-4)&lt;V$3,ROW()-5+V$2,""),0))</f>
      </c>
      <c r="W54">
        <f ca="1">IF(ISERROR(OFFSET('MRs for Data tab'!$D$46,IF((ROW()-4)&lt;W$3,ROW()-5+W$2,""),0)),"",OFFSET('MRs for Data tab'!$D$46,IF((ROW()-4)&lt;W$3,ROW()-5+W$2,""),0))</f>
      </c>
      <c r="X54">
        <f ca="1">IF(ISERROR(OFFSET('MRs for Data tab'!$D$46,IF((ROW()-4)&lt;X$3,ROW()-5+X$2,""),0)),"",OFFSET('MRs for Data tab'!$D$46,IF((ROW()-4)&lt;X$3,ROW()-5+X$2,""),0))</f>
      </c>
      <c r="Y54">
        <f ca="1">IF(ISERROR(OFFSET('MRs for Data tab'!$D$46,IF((ROW()-4)&lt;Y$3,ROW()-5+Y$2,""),0)),"",OFFSET('MRs for Data tab'!$D$46,IF((ROW()-4)&lt;Y$3,ROW()-5+Y$2,""),0))</f>
      </c>
      <c r="Z54">
        <f ca="1">IF(ISERROR(OFFSET('MRs for Data tab'!$D$46,IF((ROW()-4)&lt;Z$3,ROW()-5+Z$2,""),0)),"",OFFSET('MRs for Data tab'!$D$46,IF((ROW()-4)&lt;Z$3,ROW()-5+Z$2,""),0))</f>
      </c>
    </row>
    <row r="55" spans="7:26" ht="12.75">
      <c r="G55">
        <f ca="1">IF(ISERROR(OFFSET('MRs for Data tab'!$D$46,IF((ROW()-4)&lt;G$3,ROW()-5+G$2,""),0)),"",OFFSET('MRs for Data tab'!$D$46,IF((ROW()-4)&lt;G$3,ROW()-5+G$2,""),0))</f>
      </c>
      <c r="H55">
        <f ca="1">IF(ISERROR(OFFSET('MRs for Data tab'!$D$46,IF((ROW()-4)&lt;H$3,ROW()-5+H$2,""),0)),"",OFFSET('MRs for Data tab'!$D$46,IF((ROW()-4)&lt;H$3,ROW()-5+H$2,""),0))</f>
      </c>
      <c r="I55">
        <f ca="1">IF(ISERROR(OFFSET('MRs for Data tab'!$D$46,IF((ROW()-4)&lt;I$3,ROW()-5+I$2,""),0)),"",OFFSET('MRs for Data tab'!$D$46,IF((ROW()-4)&lt;I$3,ROW()-5+I$2,""),0))</f>
      </c>
      <c r="J55">
        <f ca="1">IF(ISERROR(OFFSET('MRs for Data tab'!$D$46,IF((ROW()-4)&lt;J$3,ROW()-5+J$2,""),0)),"",OFFSET('MRs for Data tab'!$D$46,IF((ROW()-4)&lt;J$3,ROW()-5+J$2,""),0))</f>
      </c>
      <c r="K55">
        <f ca="1">IF(ISERROR(OFFSET('MRs for Data tab'!$D$46,IF((ROW()-4)&lt;K$3,ROW()-5+K$2,""),0)),"",OFFSET('MRs for Data tab'!$D$46,IF((ROW()-4)&lt;K$3,ROW()-5+K$2,""),0))</f>
      </c>
      <c r="L55">
        <f ca="1">IF(ISERROR(OFFSET('MRs for Data tab'!$D$46,IF((ROW()-4)&lt;L$3,ROW()-5+L$2,""),0)),"",OFFSET('MRs for Data tab'!$D$46,IF((ROW()-4)&lt;L$3,ROW()-5+L$2,""),0))</f>
        <v>52231000</v>
      </c>
      <c r="M55">
        <f ca="1">IF(ISERROR(OFFSET('MRs for Data tab'!$D$46,IF((ROW()-4)&lt;M$3,ROW()-5+M$2,""),0)),"",OFFSET('MRs for Data tab'!$D$46,IF((ROW()-4)&lt;M$3,ROW()-5+M$2,""),0))</f>
      </c>
      <c r="N55">
        <f ca="1">IF(ISERROR(OFFSET('MRs for Data tab'!$D$46,IF((ROW()-4)&lt;N$3,ROW()-5+N$2,""),0)),"",OFFSET('MRs for Data tab'!$D$46,IF((ROW()-4)&lt;N$3,ROW()-5+N$2,""),0))</f>
      </c>
      <c r="O55">
        <f ca="1">IF(ISERROR(OFFSET('MRs for Data tab'!$D$46,IF((ROW()-4)&lt;O$3,ROW()-5+O$2,""),0)),"",OFFSET('MRs for Data tab'!$D$46,IF((ROW()-4)&lt;O$3,ROW()-5+O$2,""),0))</f>
      </c>
      <c r="P55">
        <f ca="1">IF(ISERROR(OFFSET('MRs for Data tab'!$D$46,IF((ROW()-4)&lt;P$3,ROW()-5+P$2,""),0)),"",OFFSET('MRs for Data tab'!$D$46,IF((ROW()-4)&lt;P$3,ROW()-5+P$2,""),0))</f>
      </c>
      <c r="Q55">
        <f ca="1">IF(ISERROR(OFFSET('MRs for Data tab'!$D$46,IF((ROW()-4)&lt;Q$3,ROW()-5+Q$2,""),0)),"",OFFSET('MRs for Data tab'!$D$46,IF((ROW()-4)&lt;Q$3,ROW()-5+Q$2,""),0))</f>
      </c>
      <c r="R55">
        <f ca="1">IF(ISERROR(OFFSET('MRs for Data tab'!$D$46,IF((ROW()-4)&lt;R$3,ROW()-5+R$2,""),0)),"",OFFSET('MRs for Data tab'!$D$46,IF((ROW()-4)&lt;R$3,ROW()-5+R$2,""),0))</f>
      </c>
      <c r="S55">
        <f ca="1">IF(ISERROR(OFFSET('MRs for Data tab'!$D$46,IF((ROW()-4)&lt;S$3,ROW()-5+S$2,""),0)),"",OFFSET('MRs for Data tab'!$D$46,IF((ROW()-4)&lt;S$3,ROW()-5+S$2,""),0))</f>
      </c>
      <c r="T55">
        <f ca="1">IF(ISERROR(OFFSET('MRs for Data tab'!$D$46,IF((ROW()-4)&lt;T$3,ROW()-5+T$2,""),0)),"",OFFSET('MRs for Data tab'!$D$46,IF((ROW()-4)&lt;T$3,ROW()-5+T$2,""),0))</f>
      </c>
      <c r="U55">
        <f ca="1">IF(ISERROR(OFFSET('MRs for Data tab'!$D$46,IF((ROW()-4)&lt;U$3,ROW()-5+U$2,""),0)),"",OFFSET('MRs for Data tab'!$D$46,IF((ROW()-4)&lt;U$3,ROW()-5+U$2,""),0))</f>
      </c>
      <c r="V55">
        <f ca="1">IF(ISERROR(OFFSET('MRs for Data tab'!$D$46,IF((ROW()-4)&lt;V$3,ROW()-5+V$2,""),0)),"",OFFSET('MRs for Data tab'!$D$46,IF((ROW()-4)&lt;V$3,ROW()-5+V$2,""),0))</f>
      </c>
      <c r="W55">
        <f ca="1">IF(ISERROR(OFFSET('MRs for Data tab'!$D$46,IF((ROW()-4)&lt;W$3,ROW()-5+W$2,""),0)),"",OFFSET('MRs for Data tab'!$D$46,IF((ROW()-4)&lt;W$3,ROW()-5+W$2,""),0))</f>
      </c>
      <c r="X55">
        <f ca="1">IF(ISERROR(OFFSET('MRs for Data tab'!$D$46,IF((ROW()-4)&lt;X$3,ROW()-5+X$2,""),0)),"",OFFSET('MRs for Data tab'!$D$46,IF((ROW()-4)&lt;X$3,ROW()-5+X$2,""),0))</f>
      </c>
      <c r="Y55">
        <f ca="1">IF(ISERROR(OFFSET('MRs for Data tab'!$D$46,IF((ROW()-4)&lt;Y$3,ROW()-5+Y$2,""),0)),"",OFFSET('MRs for Data tab'!$D$46,IF((ROW()-4)&lt;Y$3,ROW()-5+Y$2,""),0))</f>
      </c>
      <c r="Z55">
        <f ca="1">IF(ISERROR(OFFSET('MRs for Data tab'!$D$46,IF((ROW()-4)&lt;Z$3,ROW()-5+Z$2,""),0)),"",OFFSET('MRs for Data tab'!$D$46,IF((ROW()-4)&lt;Z$3,ROW()-5+Z$2,""),0))</f>
      </c>
    </row>
    <row r="56" spans="7:26" ht="12.75">
      <c r="G56">
        <f ca="1">IF(ISERROR(OFFSET('MRs for Data tab'!$D$46,IF((ROW()-4)&lt;G$3,ROW()-5+G$2,""),0)),"",OFFSET('MRs for Data tab'!$D$46,IF((ROW()-4)&lt;G$3,ROW()-5+G$2,""),0))</f>
      </c>
      <c r="H56">
        <f ca="1">IF(ISERROR(OFFSET('MRs for Data tab'!$D$46,IF((ROW()-4)&lt;H$3,ROW()-5+H$2,""),0)),"",OFFSET('MRs for Data tab'!$D$46,IF((ROW()-4)&lt;H$3,ROW()-5+H$2,""),0))</f>
      </c>
      <c r="I56">
        <f ca="1">IF(ISERROR(OFFSET('MRs for Data tab'!$D$46,IF((ROW()-4)&lt;I$3,ROW()-5+I$2,""),0)),"",OFFSET('MRs for Data tab'!$D$46,IF((ROW()-4)&lt;I$3,ROW()-5+I$2,""),0))</f>
      </c>
      <c r="J56">
        <f ca="1">IF(ISERROR(OFFSET('MRs for Data tab'!$D$46,IF((ROW()-4)&lt;J$3,ROW()-5+J$2,""),0)),"",OFFSET('MRs for Data tab'!$D$46,IF((ROW()-4)&lt;J$3,ROW()-5+J$2,""),0))</f>
      </c>
      <c r="K56">
        <f ca="1">IF(ISERROR(OFFSET('MRs for Data tab'!$D$46,IF((ROW()-4)&lt;K$3,ROW()-5+K$2,""),0)),"",OFFSET('MRs for Data tab'!$D$46,IF((ROW()-4)&lt;K$3,ROW()-5+K$2,""),0))</f>
      </c>
      <c r="L56">
        <f ca="1">IF(ISERROR(OFFSET('MRs for Data tab'!$D$46,IF((ROW()-4)&lt;L$3,ROW()-5+L$2,""),0)),"",OFFSET('MRs for Data tab'!$D$46,IF((ROW()-4)&lt;L$3,ROW()-5+L$2,""),0))</f>
        <v>52241000</v>
      </c>
      <c r="M56">
        <f ca="1">IF(ISERROR(OFFSET('MRs for Data tab'!$D$46,IF((ROW()-4)&lt;M$3,ROW()-5+M$2,""),0)),"",OFFSET('MRs for Data tab'!$D$46,IF((ROW()-4)&lt;M$3,ROW()-5+M$2,""),0))</f>
      </c>
      <c r="N56">
        <f ca="1">IF(ISERROR(OFFSET('MRs for Data tab'!$D$46,IF((ROW()-4)&lt;N$3,ROW()-5+N$2,""),0)),"",OFFSET('MRs for Data tab'!$D$46,IF((ROW()-4)&lt;N$3,ROW()-5+N$2,""),0))</f>
      </c>
      <c r="O56">
        <f ca="1">IF(ISERROR(OFFSET('MRs for Data tab'!$D$46,IF((ROW()-4)&lt;O$3,ROW()-5+O$2,""),0)),"",OFFSET('MRs for Data tab'!$D$46,IF((ROW()-4)&lt;O$3,ROW()-5+O$2,""),0))</f>
      </c>
      <c r="P56">
        <f ca="1">IF(ISERROR(OFFSET('MRs for Data tab'!$D$46,IF((ROW()-4)&lt;P$3,ROW()-5+P$2,""),0)),"",OFFSET('MRs for Data tab'!$D$46,IF((ROW()-4)&lt;P$3,ROW()-5+P$2,""),0))</f>
      </c>
      <c r="Q56">
        <f ca="1">IF(ISERROR(OFFSET('MRs for Data tab'!$D$46,IF((ROW()-4)&lt;Q$3,ROW()-5+Q$2,""),0)),"",OFFSET('MRs for Data tab'!$D$46,IF((ROW()-4)&lt;Q$3,ROW()-5+Q$2,""),0))</f>
      </c>
      <c r="R56">
        <f ca="1">IF(ISERROR(OFFSET('MRs for Data tab'!$D$46,IF((ROW()-4)&lt;R$3,ROW()-5+R$2,""),0)),"",OFFSET('MRs for Data tab'!$D$46,IF((ROW()-4)&lt;R$3,ROW()-5+R$2,""),0))</f>
      </c>
      <c r="S56">
        <f ca="1">IF(ISERROR(OFFSET('MRs for Data tab'!$D$46,IF((ROW()-4)&lt;S$3,ROW()-5+S$2,""),0)),"",OFFSET('MRs for Data tab'!$D$46,IF((ROW()-4)&lt;S$3,ROW()-5+S$2,""),0))</f>
      </c>
      <c r="T56">
        <f ca="1">IF(ISERROR(OFFSET('MRs for Data tab'!$D$46,IF((ROW()-4)&lt;T$3,ROW()-5+T$2,""),0)),"",OFFSET('MRs for Data tab'!$D$46,IF((ROW()-4)&lt;T$3,ROW()-5+T$2,""),0))</f>
      </c>
      <c r="U56">
        <f ca="1">IF(ISERROR(OFFSET('MRs for Data tab'!$D$46,IF((ROW()-4)&lt;U$3,ROW()-5+U$2,""),0)),"",OFFSET('MRs for Data tab'!$D$46,IF((ROW()-4)&lt;U$3,ROW()-5+U$2,""),0))</f>
      </c>
      <c r="V56">
        <f ca="1">IF(ISERROR(OFFSET('MRs for Data tab'!$D$46,IF((ROW()-4)&lt;V$3,ROW()-5+V$2,""),0)),"",OFFSET('MRs for Data tab'!$D$46,IF((ROW()-4)&lt;V$3,ROW()-5+V$2,""),0))</f>
      </c>
      <c r="W56">
        <f ca="1">IF(ISERROR(OFFSET('MRs for Data tab'!$D$46,IF((ROW()-4)&lt;W$3,ROW()-5+W$2,""),0)),"",OFFSET('MRs for Data tab'!$D$46,IF((ROW()-4)&lt;W$3,ROW()-5+W$2,""),0))</f>
      </c>
      <c r="X56">
        <f ca="1">IF(ISERROR(OFFSET('MRs for Data tab'!$D$46,IF((ROW()-4)&lt;X$3,ROW()-5+X$2,""),0)),"",OFFSET('MRs for Data tab'!$D$46,IF((ROW()-4)&lt;X$3,ROW()-5+X$2,""),0))</f>
      </c>
      <c r="Y56">
        <f ca="1">IF(ISERROR(OFFSET('MRs for Data tab'!$D$46,IF((ROW()-4)&lt;Y$3,ROW()-5+Y$2,""),0)),"",OFFSET('MRs for Data tab'!$D$46,IF((ROW()-4)&lt;Y$3,ROW()-5+Y$2,""),0))</f>
      </c>
      <c r="Z56">
        <f ca="1">IF(ISERROR(OFFSET('MRs for Data tab'!$D$46,IF((ROW()-4)&lt;Z$3,ROW()-5+Z$2,""),0)),"",OFFSET('MRs for Data tab'!$D$46,IF((ROW()-4)&lt;Z$3,ROW()-5+Z$2,""),0))</f>
      </c>
    </row>
    <row r="57" spans="7:26" ht="12.75">
      <c r="G57">
        <f ca="1">IF(ISERROR(OFFSET('MRs for Data tab'!$D$46,IF((ROW()-4)&lt;G$3,ROW()-5+G$2,""),0)),"",OFFSET('MRs for Data tab'!$D$46,IF((ROW()-4)&lt;G$3,ROW()-5+G$2,""),0))</f>
      </c>
      <c r="H57">
        <f ca="1">IF(ISERROR(OFFSET('MRs for Data tab'!$D$46,IF((ROW()-4)&lt;H$3,ROW()-5+H$2,""),0)),"",OFFSET('MRs for Data tab'!$D$46,IF((ROW()-4)&lt;H$3,ROW()-5+H$2,""),0))</f>
      </c>
      <c r="I57">
        <f ca="1">IF(ISERROR(OFFSET('MRs for Data tab'!$D$46,IF((ROW()-4)&lt;I$3,ROW()-5+I$2,""),0)),"",OFFSET('MRs for Data tab'!$D$46,IF((ROW()-4)&lt;I$3,ROW()-5+I$2,""),0))</f>
      </c>
      <c r="J57">
        <f ca="1">IF(ISERROR(OFFSET('MRs for Data tab'!$D$46,IF((ROW()-4)&lt;J$3,ROW()-5+J$2,""),0)),"",OFFSET('MRs for Data tab'!$D$46,IF((ROW()-4)&lt;J$3,ROW()-5+J$2,""),0))</f>
      </c>
      <c r="K57">
        <f ca="1">IF(ISERROR(OFFSET('MRs for Data tab'!$D$46,IF((ROW()-4)&lt;K$3,ROW()-5+K$2,""),0)),"",OFFSET('MRs for Data tab'!$D$46,IF((ROW()-4)&lt;K$3,ROW()-5+K$2,""),0))</f>
      </c>
      <c r="L57">
        <f ca="1">IF(ISERROR(OFFSET('MRs for Data tab'!$D$46,IF((ROW()-4)&lt;L$3,ROW()-5+L$2,""),0)),"",OFFSET('MRs for Data tab'!$D$46,IF((ROW()-4)&lt;L$3,ROW()-5+L$2,""),0))</f>
        <v>52241100</v>
      </c>
      <c r="M57">
        <f ca="1">IF(ISERROR(OFFSET('MRs for Data tab'!$D$46,IF((ROW()-4)&lt;M$3,ROW()-5+M$2,""),0)),"",OFFSET('MRs for Data tab'!$D$46,IF((ROW()-4)&lt;M$3,ROW()-5+M$2,""),0))</f>
      </c>
      <c r="N57">
        <f ca="1">IF(ISERROR(OFFSET('MRs for Data tab'!$D$46,IF((ROW()-4)&lt;N$3,ROW()-5+N$2,""),0)),"",OFFSET('MRs for Data tab'!$D$46,IF((ROW()-4)&lt;N$3,ROW()-5+N$2,""),0))</f>
      </c>
      <c r="O57">
        <f ca="1">IF(ISERROR(OFFSET('MRs for Data tab'!$D$46,IF((ROW()-4)&lt;O$3,ROW()-5+O$2,""),0)),"",OFFSET('MRs for Data tab'!$D$46,IF((ROW()-4)&lt;O$3,ROW()-5+O$2,""),0))</f>
      </c>
      <c r="P57">
        <f ca="1">IF(ISERROR(OFFSET('MRs for Data tab'!$D$46,IF((ROW()-4)&lt;P$3,ROW()-5+P$2,""),0)),"",OFFSET('MRs for Data tab'!$D$46,IF((ROW()-4)&lt;P$3,ROW()-5+P$2,""),0))</f>
      </c>
      <c r="Q57">
        <f ca="1">IF(ISERROR(OFFSET('MRs for Data tab'!$D$46,IF((ROW()-4)&lt;Q$3,ROW()-5+Q$2,""),0)),"",OFFSET('MRs for Data tab'!$D$46,IF((ROW()-4)&lt;Q$3,ROW()-5+Q$2,""),0))</f>
      </c>
      <c r="R57">
        <f ca="1">IF(ISERROR(OFFSET('MRs for Data tab'!$D$46,IF((ROW()-4)&lt;R$3,ROW()-5+R$2,""),0)),"",OFFSET('MRs for Data tab'!$D$46,IF((ROW()-4)&lt;R$3,ROW()-5+R$2,""),0))</f>
      </c>
      <c r="S57">
        <f ca="1">IF(ISERROR(OFFSET('MRs for Data tab'!$D$46,IF((ROW()-4)&lt;S$3,ROW()-5+S$2,""),0)),"",OFFSET('MRs for Data tab'!$D$46,IF((ROW()-4)&lt;S$3,ROW()-5+S$2,""),0))</f>
      </c>
      <c r="T57">
        <f ca="1">IF(ISERROR(OFFSET('MRs for Data tab'!$D$46,IF((ROW()-4)&lt;T$3,ROW()-5+T$2,""),0)),"",OFFSET('MRs for Data tab'!$D$46,IF((ROW()-4)&lt;T$3,ROW()-5+T$2,""),0))</f>
      </c>
      <c r="U57">
        <f ca="1">IF(ISERROR(OFFSET('MRs for Data tab'!$D$46,IF((ROW()-4)&lt;U$3,ROW()-5+U$2,""),0)),"",OFFSET('MRs for Data tab'!$D$46,IF((ROW()-4)&lt;U$3,ROW()-5+U$2,""),0))</f>
      </c>
      <c r="V57">
        <f ca="1">IF(ISERROR(OFFSET('MRs for Data tab'!$D$46,IF((ROW()-4)&lt;V$3,ROW()-5+V$2,""),0)),"",OFFSET('MRs for Data tab'!$D$46,IF((ROW()-4)&lt;V$3,ROW()-5+V$2,""),0))</f>
      </c>
      <c r="W57">
        <f ca="1">IF(ISERROR(OFFSET('MRs for Data tab'!$D$46,IF((ROW()-4)&lt;W$3,ROW()-5+W$2,""),0)),"",OFFSET('MRs for Data tab'!$D$46,IF((ROW()-4)&lt;W$3,ROW()-5+W$2,""),0))</f>
      </c>
      <c r="X57">
        <f ca="1">IF(ISERROR(OFFSET('MRs for Data tab'!$D$46,IF((ROW()-4)&lt;X$3,ROW()-5+X$2,""),0)),"",OFFSET('MRs for Data tab'!$D$46,IF((ROW()-4)&lt;X$3,ROW()-5+X$2,""),0))</f>
      </c>
      <c r="Y57">
        <f ca="1">IF(ISERROR(OFFSET('MRs for Data tab'!$D$46,IF((ROW()-4)&lt;Y$3,ROW()-5+Y$2,""),0)),"",OFFSET('MRs for Data tab'!$D$46,IF((ROW()-4)&lt;Y$3,ROW()-5+Y$2,""),0))</f>
      </c>
      <c r="Z57">
        <f ca="1">IF(ISERROR(OFFSET('MRs for Data tab'!$D$46,IF((ROW()-4)&lt;Z$3,ROW()-5+Z$2,""),0)),"",OFFSET('MRs for Data tab'!$D$46,IF((ROW()-4)&lt;Z$3,ROW()-5+Z$2,""),0))</f>
      </c>
    </row>
    <row r="58" spans="7:26" ht="12.75">
      <c r="G58">
        <f ca="1">IF(ISERROR(OFFSET('MRs for Data tab'!$D$46,IF((ROW()-4)&lt;G$3,ROW()-5+G$2,""),0)),"",OFFSET('MRs for Data tab'!$D$46,IF((ROW()-4)&lt;G$3,ROW()-5+G$2,""),0))</f>
      </c>
      <c r="H58">
        <f ca="1">IF(ISERROR(OFFSET('MRs for Data tab'!$D$46,IF((ROW()-4)&lt;H$3,ROW()-5+H$2,""),0)),"",OFFSET('MRs for Data tab'!$D$46,IF((ROW()-4)&lt;H$3,ROW()-5+H$2,""),0))</f>
      </c>
      <c r="I58">
        <f ca="1">IF(ISERROR(OFFSET('MRs for Data tab'!$D$46,IF((ROW()-4)&lt;I$3,ROW()-5+I$2,""),0)),"",OFFSET('MRs for Data tab'!$D$46,IF((ROW()-4)&lt;I$3,ROW()-5+I$2,""),0))</f>
      </c>
      <c r="J58">
        <f ca="1">IF(ISERROR(OFFSET('MRs for Data tab'!$D$46,IF((ROW()-4)&lt;J$3,ROW()-5+J$2,""),0)),"",OFFSET('MRs for Data tab'!$D$46,IF((ROW()-4)&lt;J$3,ROW()-5+J$2,""),0))</f>
      </c>
      <c r="K58">
        <f ca="1">IF(ISERROR(OFFSET('MRs for Data tab'!$D$46,IF((ROW()-4)&lt;K$3,ROW()-5+K$2,""),0)),"",OFFSET('MRs for Data tab'!$D$46,IF((ROW()-4)&lt;K$3,ROW()-5+K$2,""),0))</f>
      </c>
      <c r="L58">
        <f ca="1">IF(ISERROR(OFFSET('MRs for Data tab'!$D$46,IF((ROW()-4)&lt;L$3,ROW()-5+L$2,""),0)),"",OFFSET('MRs for Data tab'!$D$46,IF((ROW()-4)&lt;L$3,ROW()-5+L$2,""),0))</f>
        <v>52241200</v>
      </c>
      <c r="M58">
        <f ca="1">IF(ISERROR(OFFSET('MRs for Data tab'!$D$46,IF((ROW()-4)&lt;M$3,ROW()-5+M$2,""),0)),"",OFFSET('MRs for Data tab'!$D$46,IF((ROW()-4)&lt;M$3,ROW()-5+M$2,""),0))</f>
      </c>
      <c r="N58">
        <f ca="1">IF(ISERROR(OFFSET('MRs for Data tab'!$D$46,IF((ROW()-4)&lt;N$3,ROW()-5+N$2,""),0)),"",OFFSET('MRs for Data tab'!$D$46,IF((ROW()-4)&lt;N$3,ROW()-5+N$2,""),0))</f>
      </c>
      <c r="O58">
        <f ca="1">IF(ISERROR(OFFSET('MRs for Data tab'!$D$46,IF((ROW()-4)&lt;O$3,ROW()-5+O$2,""),0)),"",OFFSET('MRs for Data tab'!$D$46,IF((ROW()-4)&lt;O$3,ROW()-5+O$2,""),0))</f>
      </c>
      <c r="P58">
        <f ca="1">IF(ISERROR(OFFSET('MRs for Data tab'!$D$46,IF((ROW()-4)&lt;P$3,ROW()-5+P$2,""),0)),"",OFFSET('MRs for Data tab'!$D$46,IF((ROW()-4)&lt;P$3,ROW()-5+P$2,""),0))</f>
      </c>
      <c r="Q58">
        <f ca="1">IF(ISERROR(OFFSET('MRs for Data tab'!$D$46,IF((ROW()-4)&lt;Q$3,ROW()-5+Q$2,""),0)),"",OFFSET('MRs for Data tab'!$D$46,IF((ROW()-4)&lt;Q$3,ROW()-5+Q$2,""),0))</f>
      </c>
      <c r="R58">
        <f ca="1">IF(ISERROR(OFFSET('MRs for Data tab'!$D$46,IF((ROW()-4)&lt;R$3,ROW()-5+R$2,""),0)),"",OFFSET('MRs for Data tab'!$D$46,IF((ROW()-4)&lt;R$3,ROW()-5+R$2,""),0))</f>
      </c>
      <c r="S58">
        <f ca="1">IF(ISERROR(OFFSET('MRs for Data tab'!$D$46,IF((ROW()-4)&lt;S$3,ROW()-5+S$2,""),0)),"",OFFSET('MRs for Data tab'!$D$46,IF((ROW()-4)&lt;S$3,ROW()-5+S$2,""),0))</f>
      </c>
      <c r="T58">
        <f ca="1">IF(ISERROR(OFFSET('MRs for Data tab'!$D$46,IF((ROW()-4)&lt;T$3,ROW()-5+T$2,""),0)),"",OFFSET('MRs for Data tab'!$D$46,IF((ROW()-4)&lt;T$3,ROW()-5+T$2,""),0))</f>
      </c>
      <c r="U58">
        <f ca="1">IF(ISERROR(OFFSET('MRs for Data tab'!$D$46,IF((ROW()-4)&lt;U$3,ROW()-5+U$2,""),0)),"",OFFSET('MRs for Data tab'!$D$46,IF((ROW()-4)&lt;U$3,ROW()-5+U$2,""),0))</f>
      </c>
      <c r="V58">
        <f ca="1">IF(ISERROR(OFFSET('MRs for Data tab'!$D$46,IF((ROW()-4)&lt;V$3,ROW()-5+V$2,""),0)),"",OFFSET('MRs for Data tab'!$D$46,IF((ROW()-4)&lt;V$3,ROW()-5+V$2,""),0))</f>
      </c>
      <c r="W58">
        <f ca="1">IF(ISERROR(OFFSET('MRs for Data tab'!$D$46,IF((ROW()-4)&lt;W$3,ROW()-5+W$2,""),0)),"",OFFSET('MRs for Data tab'!$D$46,IF((ROW()-4)&lt;W$3,ROW()-5+W$2,""),0))</f>
      </c>
      <c r="X58">
        <f ca="1">IF(ISERROR(OFFSET('MRs for Data tab'!$D$46,IF((ROW()-4)&lt;X$3,ROW()-5+X$2,""),0)),"",OFFSET('MRs for Data tab'!$D$46,IF((ROW()-4)&lt;X$3,ROW()-5+X$2,""),0))</f>
      </c>
      <c r="Y58">
        <f ca="1">IF(ISERROR(OFFSET('MRs for Data tab'!$D$46,IF((ROW()-4)&lt;Y$3,ROW()-5+Y$2,""),0)),"",OFFSET('MRs for Data tab'!$D$46,IF((ROW()-4)&lt;Y$3,ROW()-5+Y$2,""),0))</f>
      </c>
      <c r="Z58">
        <f ca="1">IF(ISERROR(OFFSET('MRs for Data tab'!$D$46,IF((ROW()-4)&lt;Z$3,ROW()-5+Z$2,""),0)),"",OFFSET('MRs for Data tab'!$D$46,IF((ROW()-4)&lt;Z$3,ROW()-5+Z$2,""),0))</f>
      </c>
    </row>
    <row r="59" spans="7:26" ht="12.75">
      <c r="G59">
        <f ca="1">IF(ISERROR(OFFSET('MRs for Data tab'!$D$46,IF((ROW()-4)&lt;G$3,ROW()-5+G$2,""),0)),"",OFFSET('MRs for Data tab'!$D$46,IF((ROW()-4)&lt;G$3,ROW()-5+G$2,""),0))</f>
      </c>
      <c r="H59">
        <f ca="1">IF(ISERROR(OFFSET('MRs for Data tab'!$D$46,IF((ROW()-4)&lt;H$3,ROW()-5+H$2,""),0)),"",OFFSET('MRs for Data tab'!$D$46,IF((ROW()-4)&lt;H$3,ROW()-5+H$2,""),0))</f>
      </c>
      <c r="I59">
        <f ca="1">IF(ISERROR(OFFSET('MRs for Data tab'!$D$46,IF((ROW()-4)&lt;I$3,ROW()-5+I$2,""),0)),"",OFFSET('MRs for Data tab'!$D$46,IF((ROW()-4)&lt;I$3,ROW()-5+I$2,""),0))</f>
      </c>
      <c r="J59">
        <f ca="1">IF(ISERROR(OFFSET('MRs for Data tab'!$D$46,IF((ROW()-4)&lt;J$3,ROW()-5+J$2,""),0)),"",OFFSET('MRs for Data tab'!$D$46,IF((ROW()-4)&lt;J$3,ROW()-5+J$2,""),0))</f>
      </c>
      <c r="K59">
        <f ca="1">IF(ISERROR(OFFSET('MRs for Data tab'!$D$46,IF((ROW()-4)&lt;K$3,ROW()-5+K$2,""),0)),"",OFFSET('MRs for Data tab'!$D$46,IF((ROW()-4)&lt;K$3,ROW()-5+K$2,""),0))</f>
      </c>
      <c r="L59">
        <f ca="1">IF(ISERROR(OFFSET('MRs for Data tab'!$D$46,IF((ROW()-4)&lt;L$3,ROW()-5+L$2,""),0)),"",OFFSET('MRs for Data tab'!$D$46,IF((ROW()-4)&lt;L$3,ROW()-5+L$2,""),0))</f>
        <v>52241300</v>
      </c>
      <c r="M59">
        <f ca="1">IF(ISERROR(OFFSET('MRs for Data tab'!$D$46,IF((ROW()-4)&lt;M$3,ROW()-5+M$2,""),0)),"",OFFSET('MRs for Data tab'!$D$46,IF((ROW()-4)&lt;M$3,ROW()-5+M$2,""),0))</f>
      </c>
      <c r="N59">
        <f ca="1">IF(ISERROR(OFFSET('MRs for Data tab'!$D$46,IF((ROW()-4)&lt;N$3,ROW()-5+N$2,""),0)),"",OFFSET('MRs for Data tab'!$D$46,IF((ROW()-4)&lt;N$3,ROW()-5+N$2,""),0))</f>
      </c>
      <c r="O59">
        <f ca="1">IF(ISERROR(OFFSET('MRs for Data tab'!$D$46,IF((ROW()-4)&lt;O$3,ROW()-5+O$2,""),0)),"",OFFSET('MRs for Data tab'!$D$46,IF((ROW()-4)&lt;O$3,ROW()-5+O$2,""),0))</f>
      </c>
      <c r="P59">
        <f ca="1">IF(ISERROR(OFFSET('MRs for Data tab'!$D$46,IF((ROW()-4)&lt;P$3,ROW()-5+P$2,""),0)),"",OFFSET('MRs for Data tab'!$D$46,IF((ROW()-4)&lt;P$3,ROW()-5+P$2,""),0))</f>
      </c>
      <c r="Q59">
        <f ca="1">IF(ISERROR(OFFSET('MRs for Data tab'!$D$46,IF((ROW()-4)&lt;Q$3,ROW()-5+Q$2,""),0)),"",OFFSET('MRs for Data tab'!$D$46,IF((ROW()-4)&lt;Q$3,ROW()-5+Q$2,""),0))</f>
      </c>
      <c r="R59">
        <f ca="1">IF(ISERROR(OFFSET('MRs for Data tab'!$D$46,IF((ROW()-4)&lt;R$3,ROW()-5+R$2,""),0)),"",OFFSET('MRs for Data tab'!$D$46,IF((ROW()-4)&lt;R$3,ROW()-5+R$2,""),0))</f>
      </c>
      <c r="S59">
        <f ca="1">IF(ISERROR(OFFSET('MRs for Data tab'!$D$46,IF((ROW()-4)&lt;S$3,ROW()-5+S$2,""),0)),"",OFFSET('MRs for Data tab'!$D$46,IF((ROW()-4)&lt;S$3,ROW()-5+S$2,""),0))</f>
      </c>
      <c r="T59">
        <f ca="1">IF(ISERROR(OFFSET('MRs for Data tab'!$D$46,IF((ROW()-4)&lt;T$3,ROW()-5+T$2,""),0)),"",OFFSET('MRs for Data tab'!$D$46,IF((ROW()-4)&lt;T$3,ROW()-5+T$2,""),0))</f>
      </c>
      <c r="U59">
        <f ca="1">IF(ISERROR(OFFSET('MRs for Data tab'!$D$46,IF((ROW()-4)&lt;U$3,ROW()-5+U$2,""),0)),"",OFFSET('MRs for Data tab'!$D$46,IF((ROW()-4)&lt;U$3,ROW()-5+U$2,""),0))</f>
      </c>
      <c r="V59">
        <f ca="1">IF(ISERROR(OFFSET('MRs for Data tab'!$D$46,IF((ROW()-4)&lt;V$3,ROW()-5+V$2,""),0)),"",OFFSET('MRs for Data tab'!$D$46,IF((ROW()-4)&lt;V$3,ROW()-5+V$2,""),0))</f>
      </c>
      <c r="W59">
        <f ca="1">IF(ISERROR(OFFSET('MRs for Data tab'!$D$46,IF((ROW()-4)&lt;W$3,ROW()-5+W$2,""),0)),"",OFFSET('MRs for Data tab'!$D$46,IF((ROW()-4)&lt;W$3,ROW()-5+W$2,""),0))</f>
      </c>
      <c r="X59">
        <f ca="1">IF(ISERROR(OFFSET('MRs for Data tab'!$D$46,IF((ROW()-4)&lt;X$3,ROW()-5+X$2,""),0)),"",OFFSET('MRs for Data tab'!$D$46,IF((ROW()-4)&lt;X$3,ROW()-5+X$2,""),0))</f>
      </c>
      <c r="Y59">
        <f ca="1">IF(ISERROR(OFFSET('MRs for Data tab'!$D$46,IF((ROW()-4)&lt;Y$3,ROW()-5+Y$2,""),0)),"",OFFSET('MRs for Data tab'!$D$46,IF((ROW()-4)&lt;Y$3,ROW()-5+Y$2,""),0))</f>
      </c>
      <c r="Z59">
        <f ca="1">IF(ISERROR(OFFSET('MRs for Data tab'!$D$46,IF((ROW()-4)&lt;Z$3,ROW()-5+Z$2,""),0)),"",OFFSET('MRs for Data tab'!$D$46,IF((ROW()-4)&lt;Z$3,ROW()-5+Z$2,""),0))</f>
      </c>
    </row>
    <row r="60" spans="7:26" ht="12.75">
      <c r="G60">
        <f ca="1">IF(ISERROR(OFFSET('MRs for Data tab'!$D$46,IF((ROW()-4)&lt;G$3,ROW()-5+G$2,""),0)),"",OFFSET('MRs for Data tab'!$D$46,IF((ROW()-4)&lt;G$3,ROW()-5+G$2,""),0))</f>
      </c>
      <c r="H60">
        <f ca="1">IF(ISERROR(OFFSET('MRs for Data tab'!$D$46,IF((ROW()-4)&lt;H$3,ROW()-5+H$2,""),0)),"",OFFSET('MRs for Data tab'!$D$46,IF((ROW()-4)&lt;H$3,ROW()-5+H$2,""),0))</f>
      </c>
      <c r="I60">
        <f ca="1">IF(ISERROR(OFFSET('MRs for Data tab'!$D$46,IF((ROW()-4)&lt;I$3,ROW()-5+I$2,""),0)),"",OFFSET('MRs for Data tab'!$D$46,IF((ROW()-4)&lt;I$3,ROW()-5+I$2,""),0))</f>
      </c>
      <c r="J60">
        <f ca="1">IF(ISERROR(OFFSET('MRs for Data tab'!$D$46,IF((ROW()-4)&lt;J$3,ROW()-5+J$2,""),0)),"",OFFSET('MRs for Data tab'!$D$46,IF((ROW()-4)&lt;J$3,ROW()-5+J$2,""),0))</f>
      </c>
      <c r="K60">
        <f ca="1">IF(ISERROR(OFFSET('MRs for Data tab'!$D$46,IF((ROW()-4)&lt;K$3,ROW()-5+K$2,""),0)),"",OFFSET('MRs for Data tab'!$D$46,IF((ROW()-4)&lt;K$3,ROW()-5+K$2,""),0))</f>
      </c>
      <c r="L60">
        <f ca="1">IF(ISERROR(OFFSET('MRs for Data tab'!$D$46,IF((ROW()-4)&lt;L$3,ROW()-5+L$2,""),0)),"",OFFSET('MRs for Data tab'!$D$46,IF((ROW()-4)&lt;L$3,ROW()-5+L$2,""),0))</f>
        <v>52241400</v>
      </c>
      <c r="M60">
        <f ca="1">IF(ISERROR(OFFSET('MRs for Data tab'!$D$46,IF((ROW()-4)&lt;M$3,ROW()-5+M$2,""),0)),"",OFFSET('MRs for Data tab'!$D$46,IF((ROW()-4)&lt;M$3,ROW()-5+M$2,""),0))</f>
      </c>
      <c r="N60">
        <f ca="1">IF(ISERROR(OFFSET('MRs for Data tab'!$D$46,IF((ROW()-4)&lt;N$3,ROW()-5+N$2,""),0)),"",OFFSET('MRs for Data tab'!$D$46,IF((ROW()-4)&lt;N$3,ROW()-5+N$2,""),0))</f>
      </c>
      <c r="O60">
        <f ca="1">IF(ISERROR(OFFSET('MRs for Data tab'!$D$46,IF((ROW()-4)&lt;O$3,ROW()-5+O$2,""),0)),"",OFFSET('MRs for Data tab'!$D$46,IF((ROW()-4)&lt;O$3,ROW()-5+O$2,""),0))</f>
      </c>
      <c r="P60">
        <f ca="1">IF(ISERROR(OFFSET('MRs for Data tab'!$D$46,IF((ROW()-4)&lt;P$3,ROW()-5+P$2,""),0)),"",OFFSET('MRs for Data tab'!$D$46,IF((ROW()-4)&lt;P$3,ROW()-5+P$2,""),0))</f>
      </c>
      <c r="Q60">
        <f ca="1">IF(ISERROR(OFFSET('MRs for Data tab'!$D$46,IF((ROW()-4)&lt;Q$3,ROW()-5+Q$2,""),0)),"",OFFSET('MRs for Data tab'!$D$46,IF((ROW()-4)&lt;Q$3,ROW()-5+Q$2,""),0))</f>
      </c>
      <c r="R60">
        <f ca="1">IF(ISERROR(OFFSET('MRs for Data tab'!$D$46,IF((ROW()-4)&lt;R$3,ROW()-5+R$2,""),0)),"",OFFSET('MRs for Data tab'!$D$46,IF((ROW()-4)&lt;R$3,ROW()-5+R$2,""),0))</f>
      </c>
      <c r="S60">
        <f ca="1">IF(ISERROR(OFFSET('MRs for Data tab'!$D$46,IF((ROW()-4)&lt;S$3,ROW()-5+S$2,""),0)),"",OFFSET('MRs for Data tab'!$D$46,IF((ROW()-4)&lt;S$3,ROW()-5+S$2,""),0))</f>
      </c>
      <c r="T60">
        <f ca="1">IF(ISERROR(OFFSET('MRs for Data tab'!$D$46,IF((ROW()-4)&lt;T$3,ROW()-5+T$2,""),0)),"",OFFSET('MRs for Data tab'!$D$46,IF((ROW()-4)&lt;T$3,ROW()-5+T$2,""),0))</f>
      </c>
      <c r="U60">
        <f ca="1">IF(ISERROR(OFFSET('MRs for Data tab'!$D$46,IF((ROW()-4)&lt;U$3,ROW()-5+U$2,""),0)),"",OFFSET('MRs for Data tab'!$D$46,IF((ROW()-4)&lt;U$3,ROW()-5+U$2,""),0))</f>
      </c>
      <c r="V60">
        <f ca="1">IF(ISERROR(OFFSET('MRs for Data tab'!$D$46,IF((ROW()-4)&lt;V$3,ROW()-5+V$2,""),0)),"",OFFSET('MRs for Data tab'!$D$46,IF((ROW()-4)&lt;V$3,ROW()-5+V$2,""),0))</f>
      </c>
      <c r="W60">
        <f ca="1">IF(ISERROR(OFFSET('MRs for Data tab'!$D$46,IF((ROW()-4)&lt;W$3,ROW()-5+W$2,""),0)),"",OFFSET('MRs for Data tab'!$D$46,IF((ROW()-4)&lt;W$3,ROW()-5+W$2,""),0))</f>
      </c>
      <c r="X60">
        <f ca="1">IF(ISERROR(OFFSET('MRs for Data tab'!$D$46,IF((ROW()-4)&lt;X$3,ROW()-5+X$2,""),0)),"",OFFSET('MRs for Data tab'!$D$46,IF((ROW()-4)&lt;X$3,ROW()-5+X$2,""),0))</f>
      </c>
      <c r="Y60">
        <f ca="1">IF(ISERROR(OFFSET('MRs for Data tab'!$D$46,IF((ROW()-4)&lt;Y$3,ROW()-5+Y$2,""),0)),"",OFFSET('MRs for Data tab'!$D$46,IF((ROW()-4)&lt;Y$3,ROW()-5+Y$2,""),0))</f>
      </c>
      <c r="Z60">
        <f ca="1">IF(ISERROR(OFFSET('MRs for Data tab'!$D$46,IF((ROW()-4)&lt;Z$3,ROW()-5+Z$2,""),0)),"",OFFSET('MRs for Data tab'!$D$46,IF((ROW()-4)&lt;Z$3,ROW()-5+Z$2,""),0))</f>
      </c>
    </row>
    <row r="61" spans="7:26" ht="12.75">
      <c r="G61">
        <f ca="1">IF(ISERROR(OFFSET('MRs for Data tab'!$D$46,IF((ROW()-4)&lt;G$3,ROW()-5+G$2,""),0)),"",OFFSET('MRs for Data tab'!$D$46,IF((ROW()-4)&lt;G$3,ROW()-5+G$2,""),0))</f>
      </c>
      <c r="H61">
        <f ca="1">IF(ISERROR(OFFSET('MRs for Data tab'!$D$46,IF((ROW()-4)&lt;H$3,ROW()-5+H$2,""),0)),"",OFFSET('MRs for Data tab'!$D$46,IF((ROW()-4)&lt;H$3,ROW()-5+H$2,""),0))</f>
      </c>
      <c r="I61">
        <f ca="1">IF(ISERROR(OFFSET('MRs for Data tab'!$D$46,IF((ROW()-4)&lt;I$3,ROW()-5+I$2,""),0)),"",OFFSET('MRs for Data tab'!$D$46,IF((ROW()-4)&lt;I$3,ROW()-5+I$2,""),0))</f>
      </c>
      <c r="J61">
        <f ca="1">IF(ISERROR(OFFSET('MRs for Data tab'!$D$46,IF((ROW()-4)&lt;J$3,ROW()-5+J$2,""),0)),"",OFFSET('MRs for Data tab'!$D$46,IF((ROW()-4)&lt;J$3,ROW()-5+J$2,""),0))</f>
      </c>
      <c r="K61">
        <f ca="1">IF(ISERROR(OFFSET('MRs for Data tab'!$D$46,IF((ROW()-4)&lt;K$3,ROW()-5+K$2,""),0)),"",OFFSET('MRs for Data tab'!$D$46,IF((ROW()-4)&lt;K$3,ROW()-5+K$2,""),0))</f>
      </c>
      <c r="L61">
        <f ca="1">IF(ISERROR(OFFSET('MRs for Data tab'!$D$46,IF((ROW()-4)&lt;L$3,ROW()-5+L$2,""),0)),"",OFFSET('MRs for Data tab'!$D$46,IF((ROW()-4)&lt;L$3,ROW()-5+L$2,""),0))</f>
        <v>52241500</v>
      </c>
      <c r="M61">
        <f ca="1">IF(ISERROR(OFFSET('MRs for Data tab'!$D$46,IF((ROW()-4)&lt;M$3,ROW()-5+M$2,""),0)),"",OFFSET('MRs for Data tab'!$D$46,IF((ROW()-4)&lt;M$3,ROW()-5+M$2,""),0))</f>
      </c>
      <c r="N61">
        <f ca="1">IF(ISERROR(OFFSET('MRs for Data tab'!$D$46,IF((ROW()-4)&lt;N$3,ROW()-5+N$2,""),0)),"",OFFSET('MRs for Data tab'!$D$46,IF((ROW()-4)&lt;N$3,ROW()-5+N$2,""),0))</f>
      </c>
      <c r="O61">
        <f ca="1">IF(ISERROR(OFFSET('MRs for Data tab'!$D$46,IF((ROW()-4)&lt;O$3,ROW()-5+O$2,""),0)),"",OFFSET('MRs for Data tab'!$D$46,IF((ROW()-4)&lt;O$3,ROW()-5+O$2,""),0))</f>
      </c>
      <c r="P61">
        <f ca="1">IF(ISERROR(OFFSET('MRs for Data tab'!$D$46,IF((ROW()-4)&lt;P$3,ROW()-5+P$2,""),0)),"",OFFSET('MRs for Data tab'!$D$46,IF((ROW()-4)&lt;P$3,ROW()-5+P$2,""),0))</f>
      </c>
      <c r="Q61">
        <f ca="1">IF(ISERROR(OFFSET('MRs for Data tab'!$D$46,IF((ROW()-4)&lt;Q$3,ROW()-5+Q$2,""),0)),"",OFFSET('MRs for Data tab'!$D$46,IF((ROW()-4)&lt;Q$3,ROW()-5+Q$2,""),0))</f>
      </c>
      <c r="R61">
        <f ca="1">IF(ISERROR(OFFSET('MRs for Data tab'!$D$46,IF((ROW()-4)&lt;R$3,ROW()-5+R$2,""),0)),"",OFFSET('MRs for Data tab'!$D$46,IF((ROW()-4)&lt;R$3,ROW()-5+R$2,""),0))</f>
      </c>
      <c r="S61">
        <f ca="1">IF(ISERROR(OFFSET('MRs for Data tab'!$D$46,IF((ROW()-4)&lt;S$3,ROW()-5+S$2,""),0)),"",OFFSET('MRs for Data tab'!$D$46,IF((ROW()-4)&lt;S$3,ROW()-5+S$2,""),0))</f>
      </c>
      <c r="T61">
        <f ca="1">IF(ISERROR(OFFSET('MRs for Data tab'!$D$46,IF((ROW()-4)&lt;T$3,ROW()-5+T$2,""),0)),"",OFFSET('MRs for Data tab'!$D$46,IF((ROW()-4)&lt;T$3,ROW()-5+T$2,""),0))</f>
      </c>
      <c r="U61">
        <f ca="1">IF(ISERROR(OFFSET('MRs for Data tab'!$D$46,IF((ROW()-4)&lt;U$3,ROW()-5+U$2,""),0)),"",OFFSET('MRs for Data tab'!$D$46,IF((ROW()-4)&lt;U$3,ROW()-5+U$2,""),0))</f>
      </c>
      <c r="V61">
        <f ca="1">IF(ISERROR(OFFSET('MRs for Data tab'!$D$46,IF((ROW()-4)&lt;V$3,ROW()-5+V$2,""),0)),"",OFFSET('MRs for Data tab'!$D$46,IF((ROW()-4)&lt;V$3,ROW()-5+V$2,""),0))</f>
      </c>
      <c r="W61">
        <f ca="1">IF(ISERROR(OFFSET('MRs for Data tab'!$D$46,IF((ROW()-4)&lt;W$3,ROW()-5+W$2,""),0)),"",OFFSET('MRs for Data tab'!$D$46,IF((ROW()-4)&lt;W$3,ROW()-5+W$2,""),0))</f>
      </c>
      <c r="X61">
        <f ca="1">IF(ISERROR(OFFSET('MRs for Data tab'!$D$46,IF((ROW()-4)&lt;X$3,ROW()-5+X$2,""),0)),"",OFFSET('MRs for Data tab'!$D$46,IF((ROW()-4)&lt;X$3,ROW()-5+X$2,""),0))</f>
      </c>
      <c r="Y61">
        <f ca="1">IF(ISERROR(OFFSET('MRs for Data tab'!$D$46,IF((ROW()-4)&lt;Y$3,ROW()-5+Y$2,""),0)),"",OFFSET('MRs for Data tab'!$D$46,IF((ROW()-4)&lt;Y$3,ROW()-5+Y$2,""),0))</f>
      </c>
      <c r="Z61">
        <f ca="1">IF(ISERROR(OFFSET('MRs for Data tab'!$D$46,IF((ROW()-4)&lt;Z$3,ROW()-5+Z$2,""),0)),"",OFFSET('MRs for Data tab'!$D$46,IF((ROW()-4)&lt;Z$3,ROW()-5+Z$2,""),0))</f>
      </c>
    </row>
    <row r="62" spans="7:26" ht="12.75">
      <c r="G62">
        <f ca="1">IF(ISERROR(OFFSET('MRs for Data tab'!$D$46,IF((ROW()-4)&lt;G$3,ROW()-5+G$2,""),0)),"",OFFSET('MRs for Data tab'!$D$46,IF((ROW()-4)&lt;G$3,ROW()-5+G$2,""),0))</f>
      </c>
      <c r="H62">
        <f ca="1">IF(ISERROR(OFFSET('MRs for Data tab'!$D$46,IF((ROW()-4)&lt;H$3,ROW()-5+H$2,""),0)),"",OFFSET('MRs for Data tab'!$D$46,IF((ROW()-4)&lt;H$3,ROW()-5+H$2,""),0))</f>
      </c>
      <c r="I62">
        <f ca="1">IF(ISERROR(OFFSET('MRs for Data tab'!$D$46,IF((ROW()-4)&lt;I$3,ROW()-5+I$2,""),0)),"",OFFSET('MRs for Data tab'!$D$46,IF((ROW()-4)&lt;I$3,ROW()-5+I$2,""),0))</f>
      </c>
      <c r="J62">
        <f ca="1">IF(ISERROR(OFFSET('MRs for Data tab'!$D$46,IF((ROW()-4)&lt;J$3,ROW()-5+J$2,""),0)),"",OFFSET('MRs for Data tab'!$D$46,IF((ROW()-4)&lt;J$3,ROW()-5+J$2,""),0))</f>
      </c>
      <c r="K62">
        <f ca="1">IF(ISERROR(OFFSET('MRs for Data tab'!$D$46,IF((ROW()-4)&lt;K$3,ROW()-5+K$2,""),0)),"",OFFSET('MRs for Data tab'!$D$46,IF((ROW()-4)&lt;K$3,ROW()-5+K$2,""),0))</f>
      </c>
      <c r="L62">
        <f ca="1">IF(ISERROR(OFFSET('MRs for Data tab'!$D$46,IF((ROW()-4)&lt;L$3,ROW()-5+L$2,""),0)),"",OFFSET('MRs for Data tab'!$D$46,IF((ROW()-4)&lt;L$3,ROW()-5+L$2,""),0))</f>
        <v>52241600</v>
      </c>
      <c r="M62">
        <f ca="1">IF(ISERROR(OFFSET('MRs for Data tab'!$D$46,IF((ROW()-4)&lt;M$3,ROW()-5+M$2,""),0)),"",OFFSET('MRs for Data tab'!$D$46,IF((ROW()-4)&lt;M$3,ROW()-5+M$2,""),0))</f>
      </c>
      <c r="N62">
        <f ca="1">IF(ISERROR(OFFSET('MRs for Data tab'!$D$46,IF((ROW()-4)&lt;N$3,ROW()-5+N$2,""),0)),"",OFFSET('MRs for Data tab'!$D$46,IF((ROW()-4)&lt;N$3,ROW()-5+N$2,""),0))</f>
      </c>
      <c r="O62">
        <f ca="1">IF(ISERROR(OFFSET('MRs for Data tab'!$D$46,IF((ROW()-4)&lt;O$3,ROW()-5+O$2,""),0)),"",OFFSET('MRs for Data tab'!$D$46,IF((ROW()-4)&lt;O$3,ROW()-5+O$2,""),0))</f>
      </c>
      <c r="P62">
        <f ca="1">IF(ISERROR(OFFSET('MRs for Data tab'!$D$46,IF((ROW()-4)&lt;P$3,ROW()-5+P$2,""),0)),"",OFFSET('MRs for Data tab'!$D$46,IF((ROW()-4)&lt;P$3,ROW()-5+P$2,""),0))</f>
      </c>
      <c r="Q62">
        <f ca="1">IF(ISERROR(OFFSET('MRs for Data tab'!$D$46,IF((ROW()-4)&lt;Q$3,ROW()-5+Q$2,""),0)),"",OFFSET('MRs for Data tab'!$D$46,IF((ROW()-4)&lt;Q$3,ROW()-5+Q$2,""),0))</f>
      </c>
      <c r="R62">
        <f ca="1">IF(ISERROR(OFFSET('MRs for Data tab'!$D$46,IF((ROW()-4)&lt;R$3,ROW()-5+R$2,""),0)),"",OFFSET('MRs for Data tab'!$D$46,IF((ROW()-4)&lt;R$3,ROW()-5+R$2,""),0))</f>
      </c>
      <c r="S62">
        <f ca="1">IF(ISERROR(OFFSET('MRs for Data tab'!$D$46,IF((ROW()-4)&lt;S$3,ROW()-5+S$2,""),0)),"",OFFSET('MRs for Data tab'!$D$46,IF((ROW()-4)&lt;S$3,ROW()-5+S$2,""),0))</f>
      </c>
      <c r="T62">
        <f ca="1">IF(ISERROR(OFFSET('MRs for Data tab'!$D$46,IF((ROW()-4)&lt;T$3,ROW()-5+T$2,""),0)),"",OFFSET('MRs for Data tab'!$D$46,IF((ROW()-4)&lt;T$3,ROW()-5+T$2,""),0))</f>
      </c>
      <c r="U62">
        <f ca="1">IF(ISERROR(OFFSET('MRs for Data tab'!$D$46,IF((ROW()-4)&lt;U$3,ROW()-5+U$2,""),0)),"",OFFSET('MRs for Data tab'!$D$46,IF((ROW()-4)&lt;U$3,ROW()-5+U$2,""),0))</f>
      </c>
      <c r="V62">
        <f ca="1">IF(ISERROR(OFFSET('MRs for Data tab'!$D$46,IF((ROW()-4)&lt;V$3,ROW()-5+V$2,""),0)),"",OFFSET('MRs for Data tab'!$D$46,IF((ROW()-4)&lt;V$3,ROW()-5+V$2,""),0))</f>
      </c>
      <c r="W62">
        <f ca="1">IF(ISERROR(OFFSET('MRs for Data tab'!$D$46,IF((ROW()-4)&lt;W$3,ROW()-5+W$2,""),0)),"",OFFSET('MRs for Data tab'!$D$46,IF((ROW()-4)&lt;W$3,ROW()-5+W$2,""),0))</f>
      </c>
      <c r="X62">
        <f ca="1">IF(ISERROR(OFFSET('MRs for Data tab'!$D$46,IF((ROW()-4)&lt;X$3,ROW()-5+X$2,""),0)),"",OFFSET('MRs for Data tab'!$D$46,IF((ROW()-4)&lt;X$3,ROW()-5+X$2,""),0))</f>
      </c>
      <c r="Y62">
        <f ca="1">IF(ISERROR(OFFSET('MRs for Data tab'!$D$46,IF((ROW()-4)&lt;Y$3,ROW()-5+Y$2,""),0)),"",OFFSET('MRs for Data tab'!$D$46,IF((ROW()-4)&lt;Y$3,ROW()-5+Y$2,""),0))</f>
      </c>
      <c r="Z62">
        <f ca="1">IF(ISERROR(OFFSET('MRs for Data tab'!$D$46,IF((ROW()-4)&lt;Z$3,ROW()-5+Z$2,""),0)),"",OFFSET('MRs for Data tab'!$D$46,IF((ROW()-4)&lt;Z$3,ROW()-5+Z$2,""),0))</f>
      </c>
    </row>
    <row r="63" spans="7:26" ht="12.75">
      <c r="G63">
        <f ca="1">IF(ISERROR(OFFSET('MRs for Data tab'!$D$46,IF((ROW()-4)&lt;G$3,ROW()-5+G$2,""),0)),"",OFFSET('MRs for Data tab'!$D$46,IF((ROW()-4)&lt;G$3,ROW()-5+G$2,""),0))</f>
      </c>
      <c r="H63">
        <f ca="1">IF(ISERROR(OFFSET('MRs for Data tab'!$D$46,IF((ROW()-4)&lt;H$3,ROW()-5+H$2,""),0)),"",OFFSET('MRs for Data tab'!$D$46,IF((ROW()-4)&lt;H$3,ROW()-5+H$2,""),0))</f>
      </c>
      <c r="I63">
        <f ca="1">IF(ISERROR(OFFSET('MRs for Data tab'!$D$46,IF((ROW()-4)&lt;I$3,ROW()-5+I$2,""),0)),"",OFFSET('MRs for Data tab'!$D$46,IF((ROW()-4)&lt;I$3,ROW()-5+I$2,""),0))</f>
      </c>
      <c r="J63">
        <f ca="1">IF(ISERROR(OFFSET('MRs for Data tab'!$D$46,IF((ROW()-4)&lt;J$3,ROW()-5+J$2,""),0)),"",OFFSET('MRs for Data tab'!$D$46,IF((ROW()-4)&lt;J$3,ROW()-5+J$2,""),0))</f>
      </c>
      <c r="K63">
        <f ca="1">IF(ISERROR(OFFSET('MRs for Data tab'!$D$46,IF((ROW()-4)&lt;K$3,ROW()-5+K$2,""),0)),"",OFFSET('MRs for Data tab'!$D$46,IF((ROW()-4)&lt;K$3,ROW()-5+K$2,""),0))</f>
      </c>
      <c r="L63">
        <f ca="1">IF(ISERROR(OFFSET('MRs for Data tab'!$D$46,IF((ROW()-4)&lt;L$3,ROW()-5+L$2,""),0)),"",OFFSET('MRs for Data tab'!$D$46,IF((ROW()-4)&lt;L$3,ROW()-5+L$2,""),0))</f>
        <v>52241700</v>
      </c>
      <c r="M63">
        <f ca="1">IF(ISERROR(OFFSET('MRs for Data tab'!$D$46,IF((ROW()-4)&lt;M$3,ROW()-5+M$2,""),0)),"",OFFSET('MRs for Data tab'!$D$46,IF((ROW()-4)&lt;M$3,ROW()-5+M$2,""),0))</f>
      </c>
      <c r="N63">
        <f ca="1">IF(ISERROR(OFFSET('MRs for Data tab'!$D$46,IF((ROW()-4)&lt;N$3,ROW()-5+N$2,""),0)),"",OFFSET('MRs for Data tab'!$D$46,IF((ROW()-4)&lt;N$3,ROW()-5+N$2,""),0))</f>
      </c>
      <c r="O63">
        <f ca="1">IF(ISERROR(OFFSET('MRs for Data tab'!$D$46,IF((ROW()-4)&lt;O$3,ROW()-5+O$2,""),0)),"",OFFSET('MRs for Data tab'!$D$46,IF((ROW()-4)&lt;O$3,ROW()-5+O$2,""),0))</f>
      </c>
      <c r="P63">
        <f ca="1">IF(ISERROR(OFFSET('MRs for Data tab'!$D$46,IF((ROW()-4)&lt;P$3,ROW()-5+P$2,""),0)),"",OFFSET('MRs for Data tab'!$D$46,IF((ROW()-4)&lt;P$3,ROW()-5+P$2,""),0))</f>
      </c>
      <c r="Q63">
        <f ca="1">IF(ISERROR(OFFSET('MRs for Data tab'!$D$46,IF((ROW()-4)&lt;Q$3,ROW()-5+Q$2,""),0)),"",OFFSET('MRs for Data tab'!$D$46,IF((ROW()-4)&lt;Q$3,ROW()-5+Q$2,""),0))</f>
      </c>
      <c r="R63">
        <f ca="1">IF(ISERROR(OFFSET('MRs for Data tab'!$D$46,IF((ROW()-4)&lt;R$3,ROW()-5+R$2,""),0)),"",OFFSET('MRs for Data tab'!$D$46,IF((ROW()-4)&lt;R$3,ROW()-5+R$2,""),0))</f>
      </c>
      <c r="S63">
        <f ca="1">IF(ISERROR(OFFSET('MRs for Data tab'!$D$46,IF((ROW()-4)&lt;S$3,ROW()-5+S$2,""),0)),"",OFFSET('MRs for Data tab'!$D$46,IF((ROW()-4)&lt;S$3,ROW()-5+S$2,""),0))</f>
      </c>
      <c r="T63">
        <f ca="1">IF(ISERROR(OFFSET('MRs for Data tab'!$D$46,IF((ROW()-4)&lt;T$3,ROW()-5+T$2,""),0)),"",OFFSET('MRs for Data tab'!$D$46,IF((ROW()-4)&lt;T$3,ROW()-5+T$2,""),0))</f>
      </c>
      <c r="U63">
        <f ca="1">IF(ISERROR(OFFSET('MRs for Data tab'!$D$46,IF((ROW()-4)&lt;U$3,ROW()-5+U$2,""),0)),"",OFFSET('MRs for Data tab'!$D$46,IF((ROW()-4)&lt;U$3,ROW()-5+U$2,""),0))</f>
      </c>
      <c r="V63">
        <f ca="1">IF(ISERROR(OFFSET('MRs for Data tab'!$D$46,IF((ROW()-4)&lt;V$3,ROW()-5+V$2,""),0)),"",OFFSET('MRs for Data tab'!$D$46,IF((ROW()-4)&lt;V$3,ROW()-5+V$2,""),0))</f>
      </c>
      <c r="W63">
        <f ca="1">IF(ISERROR(OFFSET('MRs for Data tab'!$D$46,IF((ROW()-4)&lt;W$3,ROW()-5+W$2,""),0)),"",OFFSET('MRs for Data tab'!$D$46,IF((ROW()-4)&lt;W$3,ROW()-5+W$2,""),0))</f>
      </c>
      <c r="X63">
        <f ca="1">IF(ISERROR(OFFSET('MRs for Data tab'!$D$46,IF((ROW()-4)&lt;X$3,ROW()-5+X$2,""),0)),"",OFFSET('MRs for Data tab'!$D$46,IF((ROW()-4)&lt;X$3,ROW()-5+X$2,""),0))</f>
      </c>
      <c r="Y63">
        <f ca="1">IF(ISERROR(OFFSET('MRs for Data tab'!$D$46,IF((ROW()-4)&lt;Y$3,ROW()-5+Y$2,""),0)),"",OFFSET('MRs for Data tab'!$D$46,IF((ROW()-4)&lt;Y$3,ROW()-5+Y$2,""),0))</f>
      </c>
      <c r="Z63">
        <f ca="1">IF(ISERROR(OFFSET('MRs for Data tab'!$D$46,IF((ROW()-4)&lt;Z$3,ROW()-5+Z$2,""),0)),"",OFFSET('MRs for Data tab'!$D$46,IF((ROW()-4)&lt;Z$3,ROW()-5+Z$2,""),0))</f>
      </c>
    </row>
    <row r="64" spans="7:26" ht="12.75">
      <c r="G64">
        <f ca="1">IF(ISERROR(OFFSET('MRs for Data tab'!$D$46,IF((ROW()-4)&lt;G$3,ROW()-5+G$2,""),0)),"",OFFSET('MRs for Data tab'!$D$46,IF((ROW()-4)&lt;G$3,ROW()-5+G$2,""),0))</f>
      </c>
      <c r="H64">
        <f ca="1">IF(ISERROR(OFFSET('MRs for Data tab'!$D$46,IF((ROW()-4)&lt;H$3,ROW()-5+H$2,""),0)),"",OFFSET('MRs for Data tab'!$D$46,IF((ROW()-4)&lt;H$3,ROW()-5+H$2,""),0))</f>
      </c>
      <c r="I64">
        <f ca="1">IF(ISERROR(OFFSET('MRs for Data tab'!$D$46,IF((ROW()-4)&lt;I$3,ROW()-5+I$2,""),0)),"",OFFSET('MRs for Data tab'!$D$46,IF((ROW()-4)&lt;I$3,ROW()-5+I$2,""),0))</f>
      </c>
      <c r="J64">
        <f ca="1">IF(ISERROR(OFFSET('MRs for Data tab'!$D$46,IF((ROW()-4)&lt;J$3,ROW()-5+J$2,""),0)),"",OFFSET('MRs for Data tab'!$D$46,IF((ROW()-4)&lt;J$3,ROW()-5+J$2,""),0))</f>
      </c>
      <c r="K64">
        <f ca="1">IF(ISERROR(OFFSET('MRs for Data tab'!$D$46,IF((ROW()-4)&lt;K$3,ROW()-5+K$2,""),0)),"",OFFSET('MRs for Data tab'!$D$46,IF((ROW()-4)&lt;K$3,ROW()-5+K$2,""),0))</f>
      </c>
      <c r="L64">
        <f ca="1">IF(ISERROR(OFFSET('MRs for Data tab'!$D$46,IF((ROW()-4)&lt;L$3,ROW()-5+L$2,""),0)),"",OFFSET('MRs for Data tab'!$D$46,IF((ROW()-4)&lt;L$3,ROW()-5+L$2,""),0))</f>
        <v>52241800</v>
      </c>
      <c r="M64">
        <f ca="1">IF(ISERROR(OFFSET('MRs for Data tab'!$D$46,IF((ROW()-4)&lt;M$3,ROW()-5+M$2,""),0)),"",OFFSET('MRs for Data tab'!$D$46,IF((ROW()-4)&lt;M$3,ROW()-5+M$2,""),0))</f>
      </c>
      <c r="N64">
        <f ca="1">IF(ISERROR(OFFSET('MRs for Data tab'!$D$46,IF((ROW()-4)&lt;N$3,ROW()-5+N$2,""),0)),"",OFFSET('MRs for Data tab'!$D$46,IF((ROW()-4)&lt;N$3,ROW()-5+N$2,""),0))</f>
      </c>
      <c r="O64">
        <f ca="1">IF(ISERROR(OFFSET('MRs for Data tab'!$D$46,IF((ROW()-4)&lt;O$3,ROW()-5+O$2,""),0)),"",OFFSET('MRs for Data tab'!$D$46,IF((ROW()-4)&lt;O$3,ROW()-5+O$2,""),0))</f>
      </c>
      <c r="P64">
        <f ca="1">IF(ISERROR(OFFSET('MRs for Data tab'!$D$46,IF((ROW()-4)&lt;P$3,ROW()-5+P$2,""),0)),"",OFFSET('MRs for Data tab'!$D$46,IF((ROW()-4)&lt;P$3,ROW()-5+P$2,""),0))</f>
      </c>
      <c r="Q64">
        <f ca="1">IF(ISERROR(OFFSET('MRs for Data tab'!$D$46,IF((ROW()-4)&lt;Q$3,ROW()-5+Q$2,""),0)),"",OFFSET('MRs for Data tab'!$D$46,IF((ROW()-4)&lt;Q$3,ROW()-5+Q$2,""),0))</f>
      </c>
      <c r="R64">
        <f ca="1">IF(ISERROR(OFFSET('MRs for Data tab'!$D$46,IF((ROW()-4)&lt;R$3,ROW()-5+R$2,""),0)),"",OFFSET('MRs for Data tab'!$D$46,IF((ROW()-4)&lt;R$3,ROW()-5+R$2,""),0))</f>
      </c>
      <c r="S64">
        <f ca="1">IF(ISERROR(OFFSET('MRs for Data tab'!$D$46,IF((ROW()-4)&lt;S$3,ROW()-5+S$2,""),0)),"",OFFSET('MRs for Data tab'!$D$46,IF((ROW()-4)&lt;S$3,ROW()-5+S$2,""),0))</f>
      </c>
      <c r="T64">
        <f ca="1">IF(ISERROR(OFFSET('MRs for Data tab'!$D$46,IF((ROW()-4)&lt;T$3,ROW()-5+T$2,""),0)),"",OFFSET('MRs for Data tab'!$D$46,IF((ROW()-4)&lt;T$3,ROW()-5+T$2,""),0))</f>
      </c>
      <c r="U64">
        <f ca="1">IF(ISERROR(OFFSET('MRs for Data tab'!$D$46,IF((ROW()-4)&lt;U$3,ROW()-5+U$2,""),0)),"",OFFSET('MRs for Data tab'!$D$46,IF((ROW()-4)&lt;U$3,ROW()-5+U$2,""),0))</f>
      </c>
      <c r="V64">
        <f ca="1">IF(ISERROR(OFFSET('MRs for Data tab'!$D$46,IF((ROW()-4)&lt;V$3,ROW()-5+V$2,""),0)),"",OFFSET('MRs for Data tab'!$D$46,IF((ROW()-4)&lt;V$3,ROW()-5+V$2,""),0))</f>
      </c>
      <c r="W64">
        <f ca="1">IF(ISERROR(OFFSET('MRs for Data tab'!$D$46,IF((ROW()-4)&lt;W$3,ROW()-5+W$2,""),0)),"",OFFSET('MRs for Data tab'!$D$46,IF((ROW()-4)&lt;W$3,ROW()-5+W$2,""),0))</f>
      </c>
      <c r="X64">
        <f ca="1">IF(ISERROR(OFFSET('MRs for Data tab'!$D$46,IF((ROW()-4)&lt;X$3,ROW()-5+X$2,""),0)),"",OFFSET('MRs for Data tab'!$D$46,IF((ROW()-4)&lt;X$3,ROW()-5+X$2,""),0))</f>
      </c>
      <c r="Y64">
        <f ca="1">IF(ISERROR(OFFSET('MRs for Data tab'!$D$46,IF((ROW()-4)&lt;Y$3,ROW()-5+Y$2,""),0)),"",OFFSET('MRs for Data tab'!$D$46,IF((ROW()-4)&lt;Y$3,ROW()-5+Y$2,""),0))</f>
      </c>
      <c r="Z64">
        <f ca="1">IF(ISERROR(OFFSET('MRs for Data tab'!$D$46,IF((ROW()-4)&lt;Z$3,ROW()-5+Z$2,""),0)),"",OFFSET('MRs for Data tab'!$D$46,IF((ROW()-4)&lt;Z$3,ROW()-5+Z$2,""),0))</f>
      </c>
    </row>
    <row r="65" spans="7:26" ht="12.75">
      <c r="G65">
        <f ca="1">IF(ISERROR(OFFSET('MRs for Data tab'!$D$46,IF((ROW()-4)&lt;G$3,ROW()-5+G$2,""),0)),"",OFFSET('MRs for Data tab'!$D$46,IF((ROW()-4)&lt;G$3,ROW()-5+G$2,""),0))</f>
      </c>
      <c r="H65">
        <f ca="1">IF(ISERROR(OFFSET('MRs for Data tab'!$D$46,IF((ROW()-4)&lt;H$3,ROW()-5+H$2,""),0)),"",OFFSET('MRs for Data tab'!$D$46,IF((ROW()-4)&lt;H$3,ROW()-5+H$2,""),0))</f>
      </c>
      <c r="I65">
        <f ca="1">IF(ISERROR(OFFSET('MRs for Data tab'!$D$46,IF((ROW()-4)&lt;I$3,ROW()-5+I$2,""),0)),"",OFFSET('MRs for Data tab'!$D$46,IF((ROW()-4)&lt;I$3,ROW()-5+I$2,""),0))</f>
      </c>
      <c r="J65">
        <f ca="1">IF(ISERROR(OFFSET('MRs for Data tab'!$D$46,IF((ROW()-4)&lt;J$3,ROW()-5+J$2,""),0)),"",OFFSET('MRs for Data tab'!$D$46,IF((ROW()-4)&lt;J$3,ROW()-5+J$2,""),0))</f>
      </c>
      <c r="K65">
        <f ca="1">IF(ISERROR(OFFSET('MRs for Data tab'!$D$46,IF((ROW()-4)&lt;K$3,ROW()-5+K$2,""),0)),"",OFFSET('MRs for Data tab'!$D$46,IF((ROW()-4)&lt;K$3,ROW()-5+K$2,""),0))</f>
      </c>
      <c r="L65">
        <f ca="1">IF(ISERROR(OFFSET('MRs for Data tab'!$D$46,IF((ROW()-4)&lt;L$3,ROW()-5+L$2,""),0)),"",OFFSET('MRs for Data tab'!$D$46,IF((ROW()-4)&lt;L$3,ROW()-5+L$2,""),0))</f>
        <v>52153000</v>
      </c>
      <c r="M65">
        <f ca="1">IF(ISERROR(OFFSET('MRs for Data tab'!$D$46,IF((ROW()-4)&lt;M$3,ROW()-5+M$2,""),0)),"",OFFSET('MRs for Data tab'!$D$46,IF((ROW()-4)&lt;M$3,ROW()-5+M$2,""),0))</f>
      </c>
      <c r="N65">
        <f ca="1">IF(ISERROR(OFFSET('MRs for Data tab'!$D$46,IF((ROW()-4)&lt;N$3,ROW()-5+N$2,""),0)),"",OFFSET('MRs for Data tab'!$D$46,IF((ROW()-4)&lt;N$3,ROW()-5+N$2,""),0))</f>
      </c>
      <c r="O65">
        <f ca="1">IF(ISERROR(OFFSET('MRs for Data tab'!$D$46,IF((ROW()-4)&lt;O$3,ROW()-5+O$2,""),0)),"",OFFSET('MRs for Data tab'!$D$46,IF((ROW()-4)&lt;O$3,ROW()-5+O$2,""),0))</f>
      </c>
      <c r="P65">
        <f ca="1">IF(ISERROR(OFFSET('MRs for Data tab'!$D$46,IF((ROW()-4)&lt;P$3,ROW()-5+P$2,""),0)),"",OFFSET('MRs for Data tab'!$D$46,IF((ROW()-4)&lt;P$3,ROW()-5+P$2,""),0))</f>
      </c>
      <c r="Q65">
        <f ca="1">IF(ISERROR(OFFSET('MRs for Data tab'!$D$46,IF((ROW()-4)&lt;Q$3,ROW()-5+Q$2,""),0)),"",OFFSET('MRs for Data tab'!$D$46,IF((ROW()-4)&lt;Q$3,ROW()-5+Q$2,""),0))</f>
      </c>
      <c r="R65">
        <f ca="1">IF(ISERROR(OFFSET('MRs for Data tab'!$D$46,IF((ROW()-4)&lt;R$3,ROW()-5+R$2,""),0)),"",OFFSET('MRs for Data tab'!$D$46,IF((ROW()-4)&lt;R$3,ROW()-5+R$2,""),0))</f>
      </c>
      <c r="S65">
        <f ca="1">IF(ISERROR(OFFSET('MRs for Data tab'!$D$46,IF((ROW()-4)&lt;S$3,ROW()-5+S$2,""),0)),"",OFFSET('MRs for Data tab'!$D$46,IF((ROW()-4)&lt;S$3,ROW()-5+S$2,""),0))</f>
      </c>
      <c r="T65">
        <f ca="1">IF(ISERROR(OFFSET('MRs for Data tab'!$D$46,IF((ROW()-4)&lt;T$3,ROW()-5+T$2,""),0)),"",OFFSET('MRs for Data tab'!$D$46,IF((ROW()-4)&lt;T$3,ROW()-5+T$2,""),0))</f>
      </c>
      <c r="U65">
        <f ca="1">IF(ISERROR(OFFSET('MRs for Data tab'!$D$46,IF((ROW()-4)&lt;U$3,ROW()-5+U$2,""),0)),"",OFFSET('MRs for Data tab'!$D$46,IF((ROW()-4)&lt;U$3,ROW()-5+U$2,""),0))</f>
      </c>
      <c r="V65">
        <f ca="1">IF(ISERROR(OFFSET('MRs for Data tab'!$D$46,IF((ROW()-4)&lt;V$3,ROW()-5+V$2,""),0)),"",OFFSET('MRs for Data tab'!$D$46,IF((ROW()-4)&lt;V$3,ROW()-5+V$2,""),0))</f>
      </c>
      <c r="W65">
        <f ca="1">IF(ISERROR(OFFSET('MRs for Data tab'!$D$46,IF((ROW()-4)&lt;W$3,ROW()-5+W$2,""),0)),"",OFFSET('MRs for Data tab'!$D$46,IF((ROW()-4)&lt;W$3,ROW()-5+W$2,""),0))</f>
      </c>
      <c r="X65">
        <f ca="1">IF(ISERROR(OFFSET('MRs for Data tab'!$D$46,IF((ROW()-4)&lt;X$3,ROW()-5+X$2,""),0)),"",OFFSET('MRs for Data tab'!$D$46,IF((ROW()-4)&lt;X$3,ROW()-5+X$2,""),0))</f>
      </c>
      <c r="Y65">
        <f ca="1">IF(ISERROR(OFFSET('MRs for Data tab'!$D$46,IF((ROW()-4)&lt;Y$3,ROW()-5+Y$2,""),0)),"",OFFSET('MRs for Data tab'!$D$46,IF((ROW()-4)&lt;Y$3,ROW()-5+Y$2,""),0))</f>
      </c>
      <c r="Z65">
        <f ca="1">IF(ISERROR(OFFSET('MRs for Data tab'!$D$46,IF((ROW()-4)&lt;Z$3,ROW()-5+Z$2,""),0)),"",OFFSET('MRs for Data tab'!$D$46,IF((ROW()-4)&lt;Z$3,ROW()-5+Z$2,""),0))</f>
      </c>
    </row>
    <row r="66" spans="7:26" ht="12.75">
      <c r="G66">
        <f ca="1">IF(ISERROR(OFFSET('MRs for Data tab'!$D$46,IF((ROW()-4)&lt;G$3,ROW()-5+G$2,""),0)),"",OFFSET('MRs for Data tab'!$D$46,IF((ROW()-4)&lt;G$3,ROW()-5+G$2,""),0))</f>
      </c>
      <c r="H66">
        <f ca="1">IF(ISERROR(OFFSET('MRs for Data tab'!$D$46,IF((ROW()-4)&lt;H$3,ROW()-5+H$2,""),0)),"",OFFSET('MRs for Data tab'!$D$46,IF((ROW()-4)&lt;H$3,ROW()-5+H$2,""),0))</f>
      </c>
      <c r="I66">
        <f ca="1">IF(ISERROR(OFFSET('MRs for Data tab'!$D$46,IF((ROW()-4)&lt;I$3,ROW()-5+I$2,""),0)),"",OFFSET('MRs for Data tab'!$D$46,IF((ROW()-4)&lt;I$3,ROW()-5+I$2,""),0))</f>
      </c>
      <c r="J66">
        <f ca="1">IF(ISERROR(OFFSET('MRs for Data tab'!$D$46,IF((ROW()-4)&lt;J$3,ROW()-5+J$2,""),0)),"",OFFSET('MRs for Data tab'!$D$46,IF((ROW()-4)&lt;J$3,ROW()-5+J$2,""),0))</f>
      </c>
      <c r="K66">
        <f ca="1">IF(ISERROR(OFFSET('MRs for Data tab'!$D$46,IF((ROW()-4)&lt;K$3,ROW()-5+K$2,""),0)),"",OFFSET('MRs for Data tab'!$D$46,IF((ROW()-4)&lt;K$3,ROW()-5+K$2,""),0))</f>
      </c>
      <c r="L66">
        <f ca="1">IF(ISERROR(OFFSET('MRs for Data tab'!$D$46,IF((ROW()-4)&lt;L$3,ROW()-5+L$2,""),0)),"",OFFSET('MRs for Data tab'!$D$46,IF((ROW()-4)&lt;L$3,ROW()-5+L$2,""),0))</f>
        <v>52197000</v>
      </c>
      <c r="M66">
        <f ca="1">IF(ISERROR(OFFSET('MRs for Data tab'!$D$46,IF((ROW()-4)&lt;M$3,ROW()-5+M$2,""),0)),"",OFFSET('MRs for Data tab'!$D$46,IF((ROW()-4)&lt;M$3,ROW()-5+M$2,""),0))</f>
      </c>
      <c r="N66">
        <f ca="1">IF(ISERROR(OFFSET('MRs for Data tab'!$D$46,IF((ROW()-4)&lt;N$3,ROW()-5+N$2,""),0)),"",OFFSET('MRs for Data tab'!$D$46,IF((ROW()-4)&lt;N$3,ROW()-5+N$2,""),0))</f>
      </c>
      <c r="O66">
        <f ca="1">IF(ISERROR(OFFSET('MRs for Data tab'!$D$46,IF((ROW()-4)&lt;O$3,ROW()-5+O$2,""),0)),"",OFFSET('MRs for Data tab'!$D$46,IF((ROW()-4)&lt;O$3,ROW()-5+O$2,""),0))</f>
      </c>
      <c r="P66">
        <f ca="1">IF(ISERROR(OFFSET('MRs for Data tab'!$D$46,IF((ROW()-4)&lt;P$3,ROW()-5+P$2,""),0)),"",OFFSET('MRs for Data tab'!$D$46,IF((ROW()-4)&lt;P$3,ROW()-5+P$2,""),0))</f>
      </c>
      <c r="Q66">
        <f ca="1">IF(ISERROR(OFFSET('MRs for Data tab'!$D$46,IF((ROW()-4)&lt;Q$3,ROW()-5+Q$2,""),0)),"",OFFSET('MRs for Data tab'!$D$46,IF((ROW()-4)&lt;Q$3,ROW()-5+Q$2,""),0))</f>
      </c>
      <c r="R66">
        <f ca="1">IF(ISERROR(OFFSET('MRs for Data tab'!$D$46,IF((ROW()-4)&lt;R$3,ROW()-5+R$2,""),0)),"",OFFSET('MRs for Data tab'!$D$46,IF((ROW()-4)&lt;R$3,ROW()-5+R$2,""),0))</f>
      </c>
      <c r="S66">
        <f ca="1">IF(ISERROR(OFFSET('MRs for Data tab'!$D$46,IF((ROW()-4)&lt;S$3,ROW()-5+S$2,""),0)),"",OFFSET('MRs for Data tab'!$D$46,IF((ROW()-4)&lt;S$3,ROW()-5+S$2,""),0))</f>
      </c>
      <c r="T66">
        <f ca="1">IF(ISERROR(OFFSET('MRs for Data tab'!$D$46,IF((ROW()-4)&lt;T$3,ROW()-5+T$2,""),0)),"",OFFSET('MRs for Data tab'!$D$46,IF((ROW()-4)&lt;T$3,ROW()-5+T$2,""),0))</f>
      </c>
      <c r="U66">
        <f ca="1">IF(ISERROR(OFFSET('MRs for Data tab'!$D$46,IF((ROW()-4)&lt;U$3,ROW()-5+U$2,""),0)),"",OFFSET('MRs for Data tab'!$D$46,IF((ROW()-4)&lt;U$3,ROW()-5+U$2,""),0))</f>
      </c>
      <c r="V66">
        <f ca="1">IF(ISERROR(OFFSET('MRs for Data tab'!$D$46,IF((ROW()-4)&lt;V$3,ROW()-5+V$2,""),0)),"",OFFSET('MRs for Data tab'!$D$46,IF((ROW()-4)&lt;V$3,ROW()-5+V$2,""),0))</f>
      </c>
      <c r="W66">
        <f ca="1">IF(ISERROR(OFFSET('MRs for Data tab'!$D$46,IF((ROW()-4)&lt;W$3,ROW()-5+W$2,""),0)),"",OFFSET('MRs for Data tab'!$D$46,IF((ROW()-4)&lt;W$3,ROW()-5+W$2,""),0))</f>
      </c>
      <c r="X66">
        <f ca="1">IF(ISERROR(OFFSET('MRs for Data tab'!$D$46,IF((ROW()-4)&lt;X$3,ROW()-5+X$2,""),0)),"",OFFSET('MRs for Data tab'!$D$46,IF((ROW()-4)&lt;X$3,ROW()-5+X$2,""),0))</f>
      </c>
      <c r="Y66">
        <f ca="1">IF(ISERROR(OFFSET('MRs for Data tab'!$D$46,IF((ROW()-4)&lt;Y$3,ROW()-5+Y$2,""),0)),"",OFFSET('MRs for Data tab'!$D$46,IF((ROW()-4)&lt;Y$3,ROW()-5+Y$2,""),0))</f>
      </c>
      <c r="Z66">
        <f ca="1">IF(ISERROR(OFFSET('MRs for Data tab'!$D$46,IF((ROW()-4)&lt;Z$3,ROW()-5+Z$2,""),0)),"",OFFSET('MRs for Data tab'!$D$46,IF((ROW()-4)&lt;Z$3,ROW()-5+Z$2,""),0))</f>
      </c>
    </row>
    <row r="67" spans="7:26" ht="12.75">
      <c r="G67">
        <f ca="1">IF(ISERROR(OFFSET('MRs for Data tab'!$D$46,IF((ROW()-4)&lt;G$3,ROW()-5+G$2,""),0)),"",OFFSET('MRs for Data tab'!$D$46,IF((ROW()-4)&lt;G$3,ROW()-5+G$2,""),0))</f>
      </c>
      <c r="H67">
        <f ca="1">IF(ISERROR(OFFSET('MRs for Data tab'!$D$46,IF((ROW()-4)&lt;H$3,ROW()-5+H$2,""),0)),"",OFFSET('MRs for Data tab'!$D$46,IF((ROW()-4)&lt;H$3,ROW()-5+H$2,""),0))</f>
      </c>
      <c r="I67">
        <f ca="1">IF(ISERROR(OFFSET('MRs for Data tab'!$D$46,IF((ROW()-4)&lt;I$3,ROW()-5+I$2,""),0)),"",OFFSET('MRs for Data tab'!$D$46,IF((ROW()-4)&lt;I$3,ROW()-5+I$2,""),0))</f>
      </c>
      <c r="J67">
        <f ca="1">IF(ISERROR(OFFSET('MRs for Data tab'!$D$46,IF((ROW()-4)&lt;J$3,ROW()-5+J$2,""),0)),"",OFFSET('MRs for Data tab'!$D$46,IF((ROW()-4)&lt;J$3,ROW()-5+J$2,""),0))</f>
      </c>
      <c r="K67">
        <f ca="1">IF(ISERROR(OFFSET('MRs for Data tab'!$D$46,IF((ROW()-4)&lt;K$3,ROW()-5+K$2,""),0)),"",OFFSET('MRs for Data tab'!$D$46,IF((ROW()-4)&lt;K$3,ROW()-5+K$2,""),0))</f>
      </c>
      <c r="L67">
        <f ca="1">IF(ISERROR(OFFSET('MRs for Data tab'!$D$46,IF((ROW()-4)&lt;L$3,ROW()-5+L$2,""),0)),"",OFFSET('MRs for Data tab'!$D$46,IF((ROW()-4)&lt;L$3,ROW()-5+L$2,""),0))</f>
        <v>52242000</v>
      </c>
      <c r="M67">
        <f ca="1">IF(ISERROR(OFFSET('MRs for Data tab'!$D$46,IF((ROW()-4)&lt;M$3,ROW()-5+M$2,""),0)),"",OFFSET('MRs for Data tab'!$D$46,IF((ROW()-4)&lt;M$3,ROW()-5+M$2,""),0))</f>
      </c>
      <c r="N67">
        <f ca="1">IF(ISERROR(OFFSET('MRs for Data tab'!$D$46,IF((ROW()-4)&lt;N$3,ROW()-5+N$2,""),0)),"",OFFSET('MRs for Data tab'!$D$46,IF((ROW()-4)&lt;N$3,ROW()-5+N$2,""),0))</f>
      </c>
      <c r="O67">
        <f ca="1">IF(ISERROR(OFFSET('MRs for Data tab'!$D$46,IF((ROW()-4)&lt;O$3,ROW()-5+O$2,""),0)),"",OFFSET('MRs for Data tab'!$D$46,IF((ROW()-4)&lt;O$3,ROW()-5+O$2,""),0))</f>
      </c>
      <c r="P67">
        <f ca="1">IF(ISERROR(OFFSET('MRs for Data tab'!$D$46,IF((ROW()-4)&lt;P$3,ROW()-5+P$2,""),0)),"",OFFSET('MRs for Data tab'!$D$46,IF((ROW()-4)&lt;P$3,ROW()-5+P$2,""),0))</f>
      </c>
      <c r="Q67">
        <f ca="1">IF(ISERROR(OFFSET('MRs for Data tab'!$D$46,IF((ROW()-4)&lt;Q$3,ROW()-5+Q$2,""),0)),"",OFFSET('MRs for Data tab'!$D$46,IF((ROW()-4)&lt;Q$3,ROW()-5+Q$2,""),0))</f>
      </c>
      <c r="R67">
        <f ca="1">IF(ISERROR(OFFSET('MRs for Data tab'!$D$46,IF((ROW()-4)&lt;R$3,ROW()-5+R$2,""),0)),"",OFFSET('MRs for Data tab'!$D$46,IF((ROW()-4)&lt;R$3,ROW()-5+R$2,""),0))</f>
      </c>
      <c r="S67">
        <f ca="1">IF(ISERROR(OFFSET('MRs for Data tab'!$D$46,IF((ROW()-4)&lt;S$3,ROW()-5+S$2,""),0)),"",OFFSET('MRs for Data tab'!$D$46,IF((ROW()-4)&lt;S$3,ROW()-5+S$2,""),0))</f>
      </c>
      <c r="T67">
        <f ca="1">IF(ISERROR(OFFSET('MRs for Data tab'!$D$46,IF((ROW()-4)&lt;T$3,ROW()-5+T$2,""),0)),"",OFFSET('MRs for Data tab'!$D$46,IF((ROW()-4)&lt;T$3,ROW()-5+T$2,""),0))</f>
      </c>
      <c r="U67">
        <f ca="1">IF(ISERROR(OFFSET('MRs for Data tab'!$D$46,IF((ROW()-4)&lt;U$3,ROW()-5+U$2,""),0)),"",OFFSET('MRs for Data tab'!$D$46,IF((ROW()-4)&lt;U$3,ROW()-5+U$2,""),0))</f>
      </c>
      <c r="V67">
        <f ca="1">IF(ISERROR(OFFSET('MRs for Data tab'!$D$46,IF((ROW()-4)&lt;V$3,ROW()-5+V$2,""),0)),"",OFFSET('MRs for Data tab'!$D$46,IF((ROW()-4)&lt;V$3,ROW()-5+V$2,""),0))</f>
      </c>
      <c r="W67">
        <f ca="1">IF(ISERROR(OFFSET('MRs for Data tab'!$D$46,IF((ROW()-4)&lt;W$3,ROW()-5+W$2,""),0)),"",OFFSET('MRs for Data tab'!$D$46,IF((ROW()-4)&lt;W$3,ROW()-5+W$2,""),0))</f>
      </c>
      <c r="X67">
        <f ca="1">IF(ISERROR(OFFSET('MRs for Data tab'!$D$46,IF((ROW()-4)&lt;X$3,ROW()-5+X$2,""),0)),"",OFFSET('MRs for Data tab'!$D$46,IF((ROW()-4)&lt;X$3,ROW()-5+X$2,""),0))</f>
      </c>
      <c r="Y67">
        <f ca="1">IF(ISERROR(OFFSET('MRs for Data tab'!$D$46,IF((ROW()-4)&lt;Y$3,ROW()-5+Y$2,""),0)),"",OFFSET('MRs for Data tab'!$D$46,IF((ROW()-4)&lt;Y$3,ROW()-5+Y$2,""),0))</f>
      </c>
      <c r="Z67">
        <f ca="1">IF(ISERROR(OFFSET('MRs for Data tab'!$D$46,IF((ROW()-4)&lt;Z$3,ROW()-5+Z$2,""),0)),"",OFFSET('MRs for Data tab'!$D$46,IF((ROW()-4)&lt;Z$3,ROW()-5+Z$2,""),0))</f>
      </c>
    </row>
    <row r="68" spans="7:26" ht="12.75">
      <c r="G68">
        <f ca="1">IF(ISERROR(OFFSET('MRs for Data tab'!$D$46,IF((ROW()-4)&lt;G$3,ROW()-5+G$2,""),0)),"",OFFSET('MRs for Data tab'!$D$46,IF((ROW()-4)&lt;G$3,ROW()-5+G$2,""),0))</f>
      </c>
      <c r="H68">
        <f ca="1">IF(ISERROR(OFFSET('MRs for Data tab'!$D$46,IF((ROW()-4)&lt;H$3,ROW()-5+H$2,""),0)),"",OFFSET('MRs for Data tab'!$D$46,IF((ROW()-4)&lt;H$3,ROW()-5+H$2,""),0))</f>
      </c>
      <c r="I68">
        <f ca="1">IF(ISERROR(OFFSET('MRs for Data tab'!$D$46,IF((ROW()-4)&lt;I$3,ROW()-5+I$2,""),0)),"",OFFSET('MRs for Data tab'!$D$46,IF((ROW()-4)&lt;I$3,ROW()-5+I$2,""),0))</f>
      </c>
      <c r="J68">
        <f ca="1">IF(ISERROR(OFFSET('MRs for Data tab'!$D$46,IF((ROW()-4)&lt;J$3,ROW()-5+J$2,""),0)),"",OFFSET('MRs for Data tab'!$D$46,IF((ROW()-4)&lt;J$3,ROW()-5+J$2,""),0))</f>
      </c>
      <c r="K68">
        <f ca="1">IF(ISERROR(OFFSET('MRs for Data tab'!$D$46,IF((ROW()-4)&lt;K$3,ROW()-5+K$2,""),0)),"",OFFSET('MRs for Data tab'!$D$46,IF((ROW()-4)&lt;K$3,ROW()-5+K$2,""),0))</f>
      </c>
      <c r="L68">
        <f ca="1">IF(ISERROR(OFFSET('MRs for Data tab'!$D$46,IF((ROW()-4)&lt;L$3,ROW()-5+L$2,""),0)),"",OFFSET('MRs for Data tab'!$D$46,IF((ROW()-4)&lt;L$3,ROW()-5+L$2,""),0))</f>
        <v>52251000</v>
      </c>
      <c r="M68">
        <f ca="1">IF(ISERROR(OFFSET('MRs for Data tab'!$D$46,IF((ROW()-4)&lt;M$3,ROW()-5+M$2,""),0)),"",OFFSET('MRs for Data tab'!$D$46,IF((ROW()-4)&lt;M$3,ROW()-5+M$2,""),0))</f>
      </c>
      <c r="N68">
        <f ca="1">IF(ISERROR(OFFSET('MRs for Data tab'!$D$46,IF((ROW()-4)&lt;N$3,ROW()-5+N$2,""),0)),"",OFFSET('MRs for Data tab'!$D$46,IF((ROW()-4)&lt;N$3,ROW()-5+N$2,""),0))</f>
      </c>
      <c r="O68">
        <f ca="1">IF(ISERROR(OFFSET('MRs for Data tab'!$D$46,IF((ROW()-4)&lt;O$3,ROW()-5+O$2,""),0)),"",OFFSET('MRs for Data tab'!$D$46,IF((ROW()-4)&lt;O$3,ROW()-5+O$2,""),0))</f>
      </c>
      <c r="P68">
        <f ca="1">IF(ISERROR(OFFSET('MRs for Data tab'!$D$46,IF((ROW()-4)&lt;P$3,ROW()-5+P$2,""),0)),"",OFFSET('MRs for Data tab'!$D$46,IF((ROW()-4)&lt;P$3,ROW()-5+P$2,""),0))</f>
      </c>
      <c r="Q68">
        <f ca="1">IF(ISERROR(OFFSET('MRs for Data tab'!$D$46,IF((ROW()-4)&lt;Q$3,ROW()-5+Q$2,""),0)),"",OFFSET('MRs for Data tab'!$D$46,IF((ROW()-4)&lt;Q$3,ROW()-5+Q$2,""),0))</f>
      </c>
      <c r="R68">
        <f ca="1">IF(ISERROR(OFFSET('MRs for Data tab'!$D$46,IF((ROW()-4)&lt;R$3,ROW()-5+R$2,""),0)),"",OFFSET('MRs for Data tab'!$D$46,IF((ROW()-4)&lt;R$3,ROW()-5+R$2,""),0))</f>
      </c>
      <c r="S68">
        <f ca="1">IF(ISERROR(OFFSET('MRs for Data tab'!$D$46,IF((ROW()-4)&lt;S$3,ROW()-5+S$2,""),0)),"",OFFSET('MRs for Data tab'!$D$46,IF((ROW()-4)&lt;S$3,ROW()-5+S$2,""),0))</f>
      </c>
      <c r="T68">
        <f ca="1">IF(ISERROR(OFFSET('MRs for Data tab'!$D$46,IF((ROW()-4)&lt;T$3,ROW()-5+T$2,""),0)),"",OFFSET('MRs for Data tab'!$D$46,IF((ROW()-4)&lt;T$3,ROW()-5+T$2,""),0))</f>
      </c>
      <c r="U68">
        <f ca="1">IF(ISERROR(OFFSET('MRs for Data tab'!$D$46,IF((ROW()-4)&lt;U$3,ROW()-5+U$2,""),0)),"",OFFSET('MRs for Data tab'!$D$46,IF((ROW()-4)&lt;U$3,ROW()-5+U$2,""),0))</f>
      </c>
      <c r="V68">
        <f ca="1">IF(ISERROR(OFFSET('MRs for Data tab'!$D$46,IF((ROW()-4)&lt;V$3,ROW()-5+V$2,""),0)),"",OFFSET('MRs for Data tab'!$D$46,IF((ROW()-4)&lt;V$3,ROW()-5+V$2,""),0))</f>
      </c>
      <c r="W68">
        <f ca="1">IF(ISERROR(OFFSET('MRs for Data tab'!$D$46,IF((ROW()-4)&lt;W$3,ROW()-5+W$2,""),0)),"",OFFSET('MRs for Data tab'!$D$46,IF((ROW()-4)&lt;W$3,ROW()-5+W$2,""),0))</f>
      </c>
      <c r="X68">
        <f ca="1">IF(ISERROR(OFFSET('MRs for Data tab'!$D$46,IF((ROW()-4)&lt;X$3,ROW()-5+X$2,""),0)),"",OFFSET('MRs for Data tab'!$D$46,IF((ROW()-4)&lt;X$3,ROW()-5+X$2,""),0))</f>
      </c>
      <c r="Y68">
        <f ca="1">IF(ISERROR(OFFSET('MRs for Data tab'!$D$46,IF((ROW()-4)&lt;Y$3,ROW()-5+Y$2,""),0)),"",OFFSET('MRs for Data tab'!$D$46,IF((ROW()-4)&lt;Y$3,ROW()-5+Y$2,""),0))</f>
      </c>
      <c r="Z68">
        <f ca="1">IF(ISERROR(OFFSET('MRs for Data tab'!$D$46,IF((ROW()-4)&lt;Z$3,ROW()-5+Z$2,""),0)),"",OFFSET('MRs for Data tab'!$D$46,IF((ROW()-4)&lt;Z$3,ROW()-5+Z$2,""),0))</f>
      </c>
    </row>
    <row r="69" spans="7:26" ht="12.75">
      <c r="G69">
        <f ca="1">IF(ISERROR(OFFSET('MRs for Data tab'!$D$46,IF((ROW()-4)&lt;G$3,ROW()-5+G$2,""),0)),"",OFFSET('MRs for Data tab'!$D$46,IF((ROW()-4)&lt;G$3,ROW()-5+G$2,""),0))</f>
      </c>
      <c r="H69">
        <f ca="1">IF(ISERROR(OFFSET('MRs for Data tab'!$D$46,IF((ROW()-4)&lt;H$3,ROW()-5+H$2,""),0)),"",OFFSET('MRs for Data tab'!$D$46,IF((ROW()-4)&lt;H$3,ROW()-5+H$2,""),0))</f>
      </c>
      <c r="I69">
        <f ca="1">IF(ISERROR(OFFSET('MRs for Data tab'!$D$46,IF((ROW()-4)&lt;I$3,ROW()-5+I$2,""),0)),"",OFFSET('MRs for Data tab'!$D$46,IF((ROW()-4)&lt;I$3,ROW()-5+I$2,""),0))</f>
      </c>
      <c r="J69">
        <f ca="1">IF(ISERROR(OFFSET('MRs for Data tab'!$D$46,IF((ROW()-4)&lt;J$3,ROW()-5+J$2,""),0)),"",OFFSET('MRs for Data tab'!$D$46,IF((ROW()-4)&lt;J$3,ROW()-5+J$2,""),0))</f>
      </c>
      <c r="K69">
        <f ca="1">IF(ISERROR(OFFSET('MRs for Data tab'!$D$46,IF((ROW()-4)&lt;K$3,ROW()-5+K$2,""),0)),"",OFFSET('MRs for Data tab'!$D$46,IF((ROW()-4)&lt;K$3,ROW()-5+K$2,""),0))</f>
      </c>
      <c r="L69">
        <f ca="1">IF(ISERROR(OFFSET('MRs for Data tab'!$D$46,IF((ROW()-4)&lt;L$3,ROW()-5+L$2,""),0)),"",OFFSET('MRs for Data tab'!$D$46,IF((ROW()-4)&lt;L$3,ROW()-5+L$2,""),0))</f>
        <v>53551000</v>
      </c>
      <c r="M69">
        <f ca="1">IF(ISERROR(OFFSET('MRs for Data tab'!$D$46,IF((ROW()-4)&lt;M$3,ROW()-5+M$2,""),0)),"",OFFSET('MRs for Data tab'!$D$46,IF((ROW()-4)&lt;M$3,ROW()-5+M$2,""),0))</f>
      </c>
      <c r="N69">
        <f ca="1">IF(ISERROR(OFFSET('MRs for Data tab'!$D$46,IF((ROW()-4)&lt;N$3,ROW()-5+N$2,""),0)),"",OFFSET('MRs for Data tab'!$D$46,IF((ROW()-4)&lt;N$3,ROW()-5+N$2,""),0))</f>
      </c>
      <c r="O69">
        <f ca="1">IF(ISERROR(OFFSET('MRs for Data tab'!$D$46,IF((ROW()-4)&lt;O$3,ROW()-5+O$2,""),0)),"",OFFSET('MRs for Data tab'!$D$46,IF((ROW()-4)&lt;O$3,ROW()-5+O$2,""),0))</f>
      </c>
      <c r="P69">
        <f ca="1">IF(ISERROR(OFFSET('MRs for Data tab'!$D$46,IF((ROW()-4)&lt;P$3,ROW()-5+P$2,""),0)),"",OFFSET('MRs for Data tab'!$D$46,IF((ROW()-4)&lt;P$3,ROW()-5+P$2,""),0))</f>
      </c>
      <c r="Q69">
        <f ca="1">IF(ISERROR(OFFSET('MRs for Data tab'!$D$46,IF((ROW()-4)&lt;Q$3,ROW()-5+Q$2,""),0)),"",OFFSET('MRs for Data tab'!$D$46,IF((ROW()-4)&lt;Q$3,ROW()-5+Q$2,""),0))</f>
      </c>
      <c r="R69">
        <f ca="1">IF(ISERROR(OFFSET('MRs for Data tab'!$D$46,IF((ROW()-4)&lt;R$3,ROW()-5+R$2,""),0)),"",OFFSET('MRs for Data tab'!$D$46,IF((ROW()-4)&lt;R$3,ROW()-5+R$2,""),0))</f>
      </c>
      <c r="S69">
        <f ca="1">IF(ISERROR(OFFSET('MRs for Data tab'!$D$46,IF((ROW()-4)&lt;S$3,ROW()-5+S$2,""),0)),"",OFFSET('MRs for Data tab'!$D$46,IF((ROW()-4)&lt;S$3,ROW()-5+S$2,""),0))</f>
      </c>
      <c r="T69">
        <f ca="1">IF(ISERROR(OFFSET('MRs for Data tab'!$D$46,IF((ROW()-4)&lt;T$3,ROW()-5+T$2,""),0)),"",OFFSET('MRs for Data tab'!$D$46,IF((ROW()-4)&lt;T$3,ROW()-5+T$2,""),0))</f>
      </c>
      <c r="U69">
        <f ca="1">IF(ISERROR(OFFSET('MRs for Data tab'!$D$46,IF((ROW()-4)&lt;U$3,ROW()-5+U$2,""),0)),"",OFFSET('MRs for Data tab'!$D$46,IF((ROW()-4)&lt;U$3,ROW()-5+U$2,""),0))</f>
      </c>
      <c r="V69">
        <f ca="1">IF(ISERROR(OFFSET('MRs for Data tab'!$D$46,IF((ROW()-4)&lt;V$3,ROW()-5+V$2,""),0)),"",OFFSET('MRs for Data tab'!$D$46,IF((ROW()-4)&lt;V$3,ROW()-5+V$2,""),0))</f>
      </c>
      <c r="W69">
        <f ca="1">IF(ISERROR(OFFSET('MRs for Data tab'!$D$46,IF((ROW()-4)&lt;W$3,ROW()-5+W$2,""),0)),"",OFFSET('MRs for Data tab'!$D$46,IF((ROW()-4)&lt;W$3,ROW()-5+W$2,""),0))</f>
      </c>
      <c r="X69">
        <f ca="1">IF(ISERROR(OFFSET('MRs for Data tab'!$D$46,IF((ROW()-4)&lt;X$3,ROW()-5+X$2,""),0)),"",OFFSET('MRs for Data tab'!$D$46,IF((ROW()-4)&lt;X$3,ROW()-5+X$2,""),0))</f>
      </c>
      <c r="Y69">
        <f ca="1">IF(ISERROR(OFFSET('MRs for Data tab'!$D$46,IF((ROW()-4)&lt;Y$3,ROW()-5+Y$2,""),0)),"",OFFSET('MRs for Data tab'!$D$46,IF((ROW()-4)&lt;Y$3,ROW()-5+Y$2,""),0))</f>
      </c>
      <c r="Z69">
        <f ca="1">IF(ISERROR(OFFSET('MRs for Data tab'!$D$46,IF((ROW()-4)&lt;Z$3,ROW()-5+Z$2,""),0)),"",OFFSET('MRs for Data tab'!$D$46,IF((ROW()-4)&lt;Z$3,ROW()-5+Z$2,""),0))</f>
      </c>
    </row>
    <row r="70" spans="7:26" ht="12.75">
      <c r="G70">
        <f ca="1">IF(ISERROR(OFFSET('MRs for Data tab'!$D$46,IF((ROW()-4)&lt;G$3,ROW()-5+G$2,""),0)),"",OFFSET('MRs for Data tab'!$D$46,IF((ROW()-4)&lt;G$3,ROW()-5+G$2,""),0))</f>
      </c>
      <c r="H70">
        <f ca="1">IF(ISERROR(OFFSET('MRs for Data tab'!$D$46,IF((ROW()-4)&lt;H$3,ROW()-5+H$2,""),0)),"",OFFSET('MRs for Data tab'!$D$46,IF((ROW()-4)&lt;H$3,ROW()-5+H$2,""),0))</f>
      </c>
      <c r="I70">
        <f ca="1">IF(ISERROR(OFFSET('MRs for Data tab'!$D$46,IF((ROW()-4)&lt;I$3,ROW()-5+I$2,""),0)),"",OFFSET('MRs for Data tab'!$D$46,IF((ROW()-4)&lt;I$3,ROW()-5+I$2,""),0))</f>
      </c>
      <c r="J70">
        <f ca="1">IF(ISERROR(OFFSET('MRs for Data tab'!$D$46,IF((ROW()-4)&lt;J$3,ROW()-5+J$2,""),0)),"",OFFSET('MRs for Data tab'!$D$46,IF((ROW()-4)&lt;J$3,ROW()-5+J$2,""),0))</f>
      </c>
      <c r="K70">
        <f ca="1">IF(ISERROR(OFFSET('MRs for Data tab'!$D$46,IF((ROW()-4)&lt;K$3,ROW()-5+K$2,""),0)),"",OFFSET('MRs for Data tab'!$D$46,IF((ROW()-4)&lt;K$3,ROW()-5+K$2,""),0))</f>
      </c>
      <c r="L70">
        <f ca="1">IF(ISERROR(OFFSET('MRs for Data tab'!$D$46,IF((ROW()-4)&lt;L$3,ROW()-5+L$2,""),0)),"",OFFSET('MRs for Data tab'!$D$46,IF((ROW()-4)&lt;L$3,ROW()-5+L$2,""),0))</f>
        <v>54111000</v>
      </c>
      <c r="M70">
        <f ca="1">IF(ISERROR(OFFSET('MRs for Data tab'!$D$46,IF((ROW()-4)&lt;M$3,ROW()-5+M$2,""),0)),"",OFFSET('MRs for Data tab'!$D$46,IF((ROW()-4)&lt;M$3,ROW()-5+M$2,""),0))</f>
      </c>
      <c r="N70">
        <f ca="1">IF(ISERROR(OFFSET('MRs for Data tab'!$D$46,IF((ROW()-4)&lt;N$3,ROW()-5+N$2,""),0)),"",OFFSET('MRs for Data tab'!$D$46,IF((ROW()-4)&lt;N$3,ROW()-5+N$2,""),0))</f>
      </c>
      <c r="O70">
        <f ca="1">IF(ISERROR(OFFSET('MRs for Data tab'!$D$46,IF((ROW()-4)&lt;O$3,ROW()-5+O$2,""),0)),"",OFFSET('MRs for Data tab'!$D$46,IF((ROW()-4)&lt;O$3,ROW()-5+O$2,""),0))</f>
      </c>
      <c r="P70">
        <f ca="1">IF(ISERROR(OFFSET('MRs for Data tab'!$D$46,IF((ROW()-4)&lt;P$3,ROW()-5+P$2,""),0)),"",OFFSET('MRs for Data tab'!$D$46,IF((ROW()-4)&lt;P$3,ROW()-5+P$2,""),0))</f>
      </c>
      <c r="Q70">
        <f ca="1">IF(ISERROR(OFFSET('MRs for Data tab'!$D$46,IF((ROW()-4)&lt;Q$3,ROW()-5+Q$2,""),0)),"",OFFSET('MRs for Data tab'!$D$46,IF((ROW()-4)&lt;Q$3,ROW()-5+Q$2,""),0))</f>
      </c>
      <c r="R70">
        <f ca="1">IF(ISERROR(OFFSET('MRs for Data tab'!$D$46,IF((ROW()-4)&lt;R$3,ROW()-5+R$2,""),0)),"",OFFSET('MRs for Data tab'!$D$46,IF((ROW()-4)&lt;R$3,ROW()-5+R$2,""),0))</f>
      </c>
      <c r="S70">
        <f ca="1">IF(ISERROR(OFFSET('MRs for Data tab'!$D$46,IF((ROW()-4)&lt;S$3,ROW()-5+S$2,""),0)),"",OFFSET('MRs for Data tab'!$D$46,IF((ROW()-4)&lt;S$3,ROW()-5+S$2,""),0))</f>
      </c>
      <c r="T70">
        <f ca="1">IF(ISERROR(OFFSET('MRs for Data tab'!$D$46,IF((ROW()-4)&lt;T$3,ROW()-5+T$2,""),0)),"",OFFSET('MRs for Data tab'!$D$46,IF((ROW()-4)&lt;T$3,ROW()-5+T$2,""),0))</f>
      </c>
      <c r="U70">
        <f ca="1">IF(ISERROR(OFFSET('MRs for Data tab'!$D$46,IF((ROW()-4)&lt;U$3,ROW()-5+U$2,""),0)),"",OFFSET('MRs for Data tab'!$D$46,IF((ROW()-4)&lt;U$3,ROW()-5+U$2,""),0))</f>
      </c>
      <c r="V70">
        <f ca="1">IF(ISERROR(OFFSET('MRs for Data tab'!$D$46,IF((ROW()-4)&lt;V$3,ROW()-5+V$2,""),0)),"",OFFSET('MRs for Data tab'!$D$46,IF((ROW()-4)&lt;V$3,ROW()-5+V$2,""),0))</f>
      </c>
      <c r="W70">
        <f ca="1">IF(ISERROR(OFFSET('MRs for Data tab'!$D$46,IF((ROW()-4)&lt;W$3,ROW()-5+W$2,""),0)),"",OFFSET('MRs for Data tab'!$D$46,IF((ROW()-4)&lt;W$3,ROW()-5+W$2,""),0))</f>
      </c>
      <c r="X70">
        <f ca="1">IF(ISERROR(OFFSET('MRs for Data tab'!$D$46,IF((ROW()-4)&lt;X$3,ROW()-5+X$2,""),0)),"",OFFSET('MRs for Data tab'!$D$46,IF((ROW()-4)&lt;X$3,ROW()-5+X$2,""),0))</f>
      </c>
      <c r="Y70">
        <f ca="1">IF(ISERROR(OFFSET('MRs for Data tab'!$D$46,IF((ROW()-4)&lt;Y$3,ROW()-5+Y$2,""),0)),"",OFFSET('MRs for Data tab'!$D$46,IF((ROW()-4)&lt;Y$3,ROW()-5+Y$2,""),0))</f>
      </c>
      <c r="Z70">
        <f ca="1">IF(ISERROR(OFFSET('MRs for Data tab'!$D$46,IF((ROW()-4)&lt;Z$3,ROW()-5+Z$2,""),0)),"",OFFSET('MRs for Data tab'!$D$46,IF((ROW()-4)&lt;Z$3,ROW()-5+Z$2,""),0))</f>
      </c>
    </row>
    <row r="71" spans="7:26" ht="12.75">
      <c r="G71">
        <f ca="1">IF(ISERROR(OFFSET('MRs for Data tab'!$D$46,IF((ROW()-4)&lt;G$3,ROW()-5+G$2,""),0)),"",OFFSET('MRs for Data tab'!$D$46,IF((ROW()-4)&lt;G$3,ROW()-5+G$2,""),0))</f>
      </c>
      <c r="H71">
        <f ca="1">IF(ISERROR(OFFSET('MRs for Data tab'!$D$46,IF((ROW()-4)&lt;H$3,ROW()-5+H$2,""),0)),"",OFFSET('MRs for Data tab'!$D$46,IF((ROW()-4)&lt;H$3,ROW()-5+H$2,""),0))</f>
      </c>
      <c r="I71">
        <f ca="1">IF(ISERROR(OFFSET('MRs for Data tab'!$D$46,IF((ROW()-4)&lt;I$3,ROW()-5+I$2,""),0)),"",OFFSET('MRs for Data tab'!$D$46,IF((ROW()-4)&lt;I$3,ROW()-5+I$2,""),0))</f>
      </c>
      <c r="J71">
        <f ca="1">IF(ISERROR(OFFSET('MRs for Data tab'!$D$46,IF((ROW()-4)&lt;J$3,ROW()-5+J$2,""),0)),"",OFFSET('MRs for Data tab'!$D$46,IF((ROW()-4)&lt;J$3,ROW()-5+J$2,""),0))</f>
      </c>
      <c r="K71">
        <f ca="1">IF(ISERROR(OFFSET('MRs for Data tab'!$D$46,IF((ROW()-4)&lt;K$3,ROW()-5+K$2,""),0)),"",OFFSET('MRs for Data tab'!$D$46,IF((ROW()-4)&lt;K$3,ROW()-5+K$2,""),0))</f>
      </c>
      <c r="L71">
        <f ca="1">IF(ISERROR(OFFSET('MRs for Data tab'!$D$46,IF((ROW()-4)&lt;L$3,ROW()-5+L$2,""),0)),"",OFFSET('MRs for Data tab'!$D$46,IF((ROW()-4)&lt;L$3,ROW()-5+L$2,""),0))</f>
        <v>54112000</v>
      </c>
      <c r="M71">
        <f ca="1">IF(ISERROR(OFFSET('MRs for Data tab'!$D$46,IF((ROW()-4)&lt;M$3,ROW()-5+M$2,""),0)),"",OFFSET('MRs for Data tab'!$D$46,IF((ROW()-4)&lt;M$3,ROW()-5+M$2,""),0))</f>
      </c>
      <c r="N71">
        <f ca="1">IF(ISERROR(OFFSET('MRs for Data tab'!$D$46,IF((ROW()-4)&lt;N$3,ROW()-5+N$2,""),0)),"",OFFSET('MRs for Data tab'!$D$46,IF((ROW()-4)&lt;N$3,ROW()-5+N$2,""),0))</f>
      </c>
      <c r="O71">
        <f ca="1">IF(ISERROR(OFFSET('MRs for Data tab'!$D$46,IF((ROW()-4)&lt;O$3,ROW()-5+O$2,""),0)),"",OFFSET('MRs for Data tab'!$D$46,IF((ROW()-4)&lt;O$3,ROW()-5+O$2,""),0))</f>
      </c>
      <c r="P71">
        <f ca="1">IF(ISERROR(OFFSET('MRs for Data tab'!$D$46,IF((ROW()-4)&lt;P$3,ROW()-5+P$2,""),0)),"",OFFSET('MRs for Data tab'!$D$46,IF((ROW()-4)&lt;P$3,ROW()-5+P$2,""),0))</f>
      </c>
      <c r="Q71">
        <f ca="1">IF(ISERROR(OFFSET('MRs for Data tab'!$D$46,IF((ROW()-4)&lt;Q$3,ROW()-5+Q$2,""),0)),"",OFFSET('MRs for Data tab'!$D$46,IF((ROW()-4)&lt;Q$3,ROW()-5+Q$2,""),0))</f>
      </c>
      <c r="R71">
        <f ca="1">IF(ISERROR(OFFSET('MRs for Data tab'!$D$46,IF((ROW()-4)&lt;R$3,ROW()-5+R$2,""),0)),"",OFFSET('MRs for Data tab'!$D$46,IF((ROW()-4)&lt;R$3,ROW()-5+R$2,""),0))</f>
      </c>
      <c r="S71">
        <f ca="1">IF(ISERROR(OFFSET('MRs for Data tab'!$D$46,IF((ROW()-4)&lt;S$3,ROW()-5+S$2,""),0)),"",OFFSET('MRs for Data tab'!$D$46,IF((ROW()-4)&lt;S$3,ROW()-5+S$2,""),0))</f>
      </c>
      <c r="T71">
        <f ca="1">IF(ISERROR(OFFSET('MRs for Data tab'!$D$46,IF((ROW()-4)&lt;T$3,ROW()-5+T$2,""),0)),"",OFFSET('MRs for Data tab'!$D$46,IF((ROW()-4)&lt;T$3,ROW()-5+T$2,""),0))</f>
      </c>
      <c r="U71">
        <f ca="1">IF(ISERROR(OFFSET('MRs for Data tab'!$D$46,IF((ROW()-4)&lt;U$3,ROW()-5+U$2,""),0)),"",OFFSET('MRs for Data tab'!$D$46,IF((ROW()-4)&lt;U$3,ROW()-5+U$2,""),0))</f>
      </c>
      <c r="V71">
        <f ca="1">IF(ISERROR(OFFSET('MRs for Data tab'!$D$46,IF((ROW()-4)&lt;V$3,ROW()-5+V$2,""),0)),"",OFFSET('MRs for Data tab'!$D$46,IF((ROW()-4)&lt;V$3,ROW()-5+V$2,""),0))</f>
      </c>
      <c r="W71">
        <f ca="1">IF(ISERROR(OFFSET('MRs for Data tab'!$D$46,IF((ROW()-4)&lt;W$3,ROW()-5+W$2,""),0)),"",OFFSET('MRs for Data tab'!$D$46,IF((ROW()-4)&lt;W$3,ROW()-5+W$2,""),0))</f>
      </c>
      <c r="X71">
        <f ca="1">IF(ISERROR(OFFSET('MRs for Data tab'!$D$46,IF((ROW()-4)&lt;X$3,ROW()-5+X$2,""),0)),"",OFFSET('MRs for Data tab'!$D$46,IF((ROW()-4)&lt;X$3,ROW()-5+X$2,""),0))</f>
      </c>
      <c r="Y71">
        <f ca="1">IF(ISERROR(OFFSET('MRs for Data tab'!$D$46,IF((ROW()-4)&lt;Y$3,ROW()-5+Y$2,""),0)),"",OFFSET('MRs for Data tab'!$D$46,IF((ROW()-4)&lt;Y$3,ROW()-5+Y$2,""),0))</f>
      </c>
      <c r="Z71">
        <f ca="1">IF(ISERROR(OFFSET('MRs for Data tab'!$D$46,IF((ROW()-4)&lt;Z$3,ROW()-5+Z$2,""),0)),"",OFFSET('MRs for Data tab'!$D$46,IF((ROW()-4)&lt;Z$3,ROW()-5+Z$2,""),0))</f>
      </c>
    </row>
    <row r="72" spans="7:26" ht="12.75">
      <c r="G72">
        <f ca="1">IF(ISERROR(OFFSET('MRs for Data tab'!$D$46,IF((ROW()-4)&lt;G$3,ROW()-5+G$2,""),0)),"",OFFSET('MRs for Data tab'!$D$46,IF((ROW()-4)&lt;G$3,ROW()-5+G$2,""),0))</f>
      </c>
      <c r="H72">
        <f ca="1">IF(ISERROR(OFFSET('MRs for Data tab'!$D$46,IF((ROW()-4)&lt;H$3,ROW()-5+H$2,""),0)),"",OFFSET('MRs for Data tab'!$D$46,IF((ROW()-4)&lt;H$3,ROW()-5+H$2,""),0))</f>
      </c>
      <c r="I72">
        <f ca="1">IF(ISERROR(OFFSET('MRs for Data tab'!$D$46,IF((ROW()-4)&lt;I$3,ROW()-5+I$2,""),0)),"",OFFSET('MRs for Data tab'!$D$46,IF((ROW()-4)&lt;I$3,ROW()-5+I$2,""),0))</f>
      </c>
      <c r="J72">
        <f ca="1">IF(ISERROR(OFFSET('MRs for Data tab'!$D$46,IF((ROW()-4)&lt;J$3,ROW()-5+J$2,""),0)),"",OFFSET('MRs for Data tab'!$D$46,IF((ROW()-4)&lt;J$3,ROW()-5+J$2,""),0))</f>
      </c>
      <c r="K72">
        <f ca="1">IF(ISERROR(OFFSET('MRs for Data tab'!$D$46,IF((ROW()-4)&lt;K$3,ROW()-5+K$2,""),0)),"",OFFSET('MRs for Data tab'!$D$46,IF((ROW()-4)&lt;K$3,ROW()-5+K$2,""),0))</f>
      </c>
      <c r="L72">
        <f ca="1">IF(ISERROR(OFFSET('MRs for Data tab'!$D$46,IF((ROW()-4)&lt;L$3,ROW()-5+L$2,""),0)),"",OFFSET('MRs for Data tab'!$D$46,IF((ROW()-4)&lt;L$3,ROW()-5+L$2,""),0))</f>
        <v>54113000</v>
      </c>
      <c r="M72">
        <f ca="1">IF(ISERROR(OFFSET('MRs for Data tab'!$D$46,IF((ROW()-4)&lt;M$3,ROW()-5+M$2,""),0)),"",OFFSET('MRs for Data tab'!$D$46,IF((ROW()-4)&lt;M$3,ROW()-5+M$2,""),0))</f>
      </c>
      <c r="N72">
        <f ca="1">IF(ISERROR(OFFSET('MRs for Data tab'!$D$46,IF((ROW()-4)&lt;N$3,ROW()-5+N$2,""),0)),"",OFFSET('MRs for Data tab'!$D$46,IF((ROW()-4)&lt;N$3,ROW()-5+N$2,""),0))</f>
      </c>
      <c r="O72">
        <f ca="1">IF(ISERROR(OFFSET('MRs for Data tab'!$D$46,IF((ROW()-4)&lt;O$3,ROW()-5+O$2,""),0)),"",OFFSET('MRs for Data tab'!$D$46,IF((ROW()-4)&lt;O$3,ROW()-5+O$2,""),0))</f>
      </c>
      <c r="P72">
        <f ca="1">IF(ISERROR(OFFSET('MRs for Data tab'!$D$46,IF((ROW()-4)&lt;P$3,ROW()-5+P$2,""),0)),"",OFFSET('MRs for Data tab'!$D$46,IF((ROW()-4)&lt;P$3,ROW()-5+P$2,""),0))</f>
      </c>
      <c r="Q72">
        <f ca="1">IF(ISERROR(OFFSET('MRs for Data tab'!$D$46,IF((ROW()-4)&lt;Q$3,ROW()-5+Q$2,""),0)),"",OFFSET('MRs for Data tab'!$D$46,IF((ROW()-4)&lt;Q$3,ROW()-5+Q$2,""),0))</f>
      </c>
      <c r="R72">
        <f ca="1">IF(ISERROR(OFFSET('MRs for Data tab'!$D$46,IF((ROW()-4)&lt;R$3,ROW()-5+R$2,""),0)),"",OFFSET('MRs for Data tab'!$D$46,IF((ROW()-4)&lt;R$3,ROW()-5+R$2,""),0))</f>
      </c>
      <c r="S72">
        <f ca="1">IF(ISERROR(OFFSET('MRs for Data tab'!$D$46,IF((ROW()-4)&lt;S$3,ROW()-5+S$2,""),0)),"",OFFSET('MRs for Data tab'!$D$46,IF((ROW()-4)&lt;S$3,ROW()-5+S$2,""),0))</f>
      </c>
      <c r="T72">
        <f ca="1">IF(ISERROR(OFFSET('MRs for Data tab'!$D$46,IF((ROW()-4)&lt;T$3,ROW()-5+T$2,""),0)),"",OFFSET('MRs for Data tab'!$D$46,IF((ROW()-4)&lt;T$3,ROW()-5+T$2,""),0))</f>
      </c>
      <c r="U72">
        <f ca="1">IF(ISERROR(OFFSET('MRs for Data tab'!$D$46,IF((ROW()-4)&lt;U$3,ROW()-5+U$2,""),0)),"",OFFSET('MRs for Data tab'!$D$46,IF((ROW()-4)&lt;U$3,ROW()-5+U$2,""),0))</f>
      </c>
      <c r="V72">
        <f ca="1">IF(ISERROR(OFFSET('MRs for Data tab'!$D$46,IF((ROW()-4)&lt;V$3,ROW()-5+V$2,""),0)),"",OFFSET('MRs for Data tab'!$D$46,IF((ROW()-4)&lt;V$3,ROW()-5+V$2,""),0))</f>
      </c>
      <c r="W72">
        <f ca="1">IF(ISERROR(OFFSET('MRs for Data tab'!$D$46,IF((ROW()-4)&lt;W$3,ROW()-5+W$2,""),0)),"",OFFSET('MRs for Data tab'!$D$46,IF((ROW()-4)&lt;W$3,ROW()-5+W$2,""),0))</f>
      </c>
      <c r="X72">
        <f ca="1">IF(ISERROR(OFFSET('MRs for Data tab'!$D$46,IF((ROW()-4)&lt;X$3,ROW()-5+X$2,""),0)),"",OFFSET('MRs for Data tab'!$D$46,IF((ROW()-4)&lt;X$3,ROW()-5+X$2,""),0))</f>
      </c>
      <c r="Y72">
        <f ca="1">IF(ISERROR(OFFSET('MRs for Data tab'!$D$46,IF((ROW()-4)&lt;Y$3,ROW()-5+Y$2,""),0)),"",OFFSET('MRs for Data tab'!$D$46,IF((ROW()-4)&lt;Y$3,ROW()-5+Y$2,""),0))</f>
      </c>
      <c r="Z72">
        <f ca="1">IF(ISERROR(OFFSET('MRs for Data tab'!$D$46,IF((ROW()-4)&lt;Z$3,ROW()-5+Z$2,""),0)),"",OFFSET('MRs for Data tab'!$D$46,IF((ROW()-4)&lt;Z$3,ROW()-5+Z$2,""),0))</f>
      </c>
    </row>
    <row r="73" spans="7:26" ht="12.75">
      <c r="G73">
        <f ca="1">IF(ISERROR(OFFSET('MRs for Data tab'!$D$46,IF((ROW()-4)&lt;G$3,ROW()-5+G$2,""),0)),"",OFFSET('MRs for Data tab'!$D$46,IF((ROW()-4)&lt;G$3,ROW()-5+G$2,""),0))</f>
      </c>
      <c r="H73">
        <f ca="1">IF(ISERROR(OFFSET('MRs for Data tab'!$D$46,IF((ROW()-4)&lt;H$3,ROW()-5+H$2,""),0)),"",OFFSET('MRs for Data tab'!$D$46,IF((ROW()-4)&lt;H$3,ROW()-5+H$2,""),0))</f>
      </c>
      <c r="I73">
        <f ca="1">IF(ISERROR(OFFSET('MRs for Data tab'!$D$46,IF((ROW()-4)&lt;I$3,ROW()-5+I$2,""),0)),"",OFFSET('MRs for Data tab'!$D$46,IF((ROW()-4)&lt;I$3,ROW()-5+I$2,""),0))</f>
      </c>
      <c r="J73">
        <f ca="1">IF(ISERROR(OFFSET('MRs for Data tab'!$D$46,IF((ROW()-4)&lt;J$3,ROW()-5+J$2,""),0)),"",OFFSET('MRs for Data tab'!$D$46,IF((ROW()-4)&lt;J$3,ROW()-5+J$2,""),0))</f>
      </c>
      <c r="K73">
        <f ca="1">IF(ISERROR(OFFSET('MRs for Data tab'!$D$46,IF((ROW()-4)&lt;K$3,ROW()-5+K$2,""),0)),"",OFFSET('MRs for Data tab'!$D$46,IF((ROW()-4)&lt;K$3,ROW()-5+K$2,""),0))</f>
      </c>
      <c r="L73">
        <f ca="1">IF(ISERROR(OFFSET('MRs for Data tab'!$D$46,IF((ROW()-4)&lt;L$3,ROW()-5+L$2,""),0)),"",OFFSET('MRs for Data tab'!$D$46,IF((ROW()-4)&lt;L$3,ROW()-5+L$2,""),0))</f>
        <v>54117000</v>
      </c>
      <c r="M73">
        <f ca="1">IF(ISERROR(OFFSET('MRs for Data tab'!$D$46,IF((ROW()-4)&lt;M$3,ROW()-5+M$2,""),0)),"",OFFSET('MRs for Data tab'!$D$46,IF((ROW()-4)&lt;M$3,ROW()-5+M$2,""),0))</f>
      </c>
      <c r="N73">
        <f ca="1">IF(ISERROR(OFFSET('MRs for Data tab'!$D$46,IF((ROW()-4)&lt;N$3,ROW()-5+N$2,""),0)),"",OFFSET('MRs for Data tab'!$D$46,IF((ROW()-4)&lt;N$3,ROW()-5+N$2,""),0))</f>
      </c>
      <c r="O73">
        <f ca="1">IF(ISERROR(OFFSET('MRs for Data tab'!$D$46,IF((ROW()-4)&lt;O$3,ROW()-5+O$2,""),0)),"",OFFSET('MRs for Data tab'!$D$46,IF((ROW()-4)&lt;O$3,ROW()-5+O$2,""),0))</f>
      </c>
      <c r="P73">
        <f ca="1">IF(ISERROR(OFFSET('MRs for Data tab'!$D$46,IF((ROW()-4)&lt;P$3,ROW()-5+P$2,""),0)),"",OFFSET('MRs for Data tab'!$D$46,IF((ROW()-4)&lt;P$3,ROW()-5+P$2,""),0))</f>
      </c>
      <c r="Q73">
        <f ca="1">IF(ISERROR(OFFSET('MRs for Data tab'!$D$46,IF((ROW()-4)&lt;Q$3,ROW()-5+Q$2,""),0)),"",OFFSET('MRs for Data tab'!$D$46,IF((ROW()-4)&lt;Q$3,ROW()-5+Q$2,""),0))</f>
      </c>
      <c r="R73">
        <f ca="1">IF(ISERROR(OFFSET('MRs for Data tab'!$D$46,IF((ROW()-4)&lt;R$3,ROW()-5+R$2,""),0)),"",OFFSET('MRs for Data tab'!$D$46,IF((ROW()-4)&lt;R$3,ROW()-5+R$2,""),0))</f>
      </c>
      <c r="S73">
        <f ca="1">IF(ISERROR(OFFSET('MRs for Data tab'!$D$46,IF((ROW()-4)&lt;S$3,ROW()-5+S$2,""),0)),"",OFFSET('MRs for Data tab'!$D$46,IF((ROW()-4)&lt;S$3,ROW()-5+S$2,""),0))</f>
      </c>
      <c r="T73">
        <f ca="1">IF(ISERROR(OFFSET('MRs for Data tab'!$D$46,IF((ROW()-4)&lt;T$3,ROW()-5+T$2,""),0)),"",OFFSET('MRs for Data tab'!$D$46,IF((ROW()-4)&lt;T$3,ROW()-5+T$2,""),0))</f>
      </c>
      <c r="U73">
        <f ca="1">IF(ISERROR(OFFSET('MRs for Data tab'!$D$46,IF((ROW()-4)&lt;U$3,ROW()-5+U$2,""),0)),"",OFFSET('MRs for Data tab'!$D$46,IF((ROW()-4)&lt;U$3,ROW()-5+U$2,""),0))</f>
      </c>
      <c r="V73">
        <f ca="1">IF(ISERROR(OFFSET('MRs for Data tab'!$D$46,IF((ROW()-4)&lt;V$3,ROW()-5+V$2,""),0)),"",OFFSET('MRs for Data tab'!$D$46,IF((ROW()-4)&lt;V$3,ROW()-5+V$2,""),0))</f>
      </c>
      <c r="W73">
        <f ca="1">IF(ISERROR(OFFSET('MRs for Data tab'!$D$46,IF((ROW()-4)&lt;W$3,ROW()-5+W$2,""),0)),"",OFFSET('MRs for Data tab'!$D$46,IF((ROW()-4)&lt;W$3,ROW()-5+W$2,""),0))</f>
      </c>
      <c r="X73">
        <f ca="1">IF(ISERROR(OFFSET('MRs for Data tab'!$D$46,IF((ROW()-4)&lt;X$3,ROW()-5+X$2,""),0)),"",OFFSET('MRs for Data tab'!$D$46,IF((ROW()-4)&lt;X$3,ROW()-5+X$2,""),0))</f>
      </c>
      <c r="Y73">
        <f ca="1">IF(ISERROR(OFFSET('MRs for Data tab'!$D$46,IF((ROW()-4)&lt;Y$3,ROW()-5+Y$2,""),0)),"",OFFSET('MRs for Data tab'!$D$46,IF((ROW()-4)&lt;Y$3,ROW()-5+Y$2,""),0))</f>
      </c>
      <c r="Z73">
        <f ca="1">IF(ISERROR(OFFSET('MRs for Data tab'!$D$46,IF((ROW()-4)&lt;Z$3,ROW()-5+Z$2,""),0)),"",OFFSET('MRs for Data tab'!$D$46,IF((ROW()-4)&lt;Z$3,ROW()-5+Z$2,""),0))</f>
      </c>
    </row>
    <row r="74" spans="7:26" ht="12.75">
      <c r="G74">
        <f ca="1">IF(ISERROR(OFFSET('MRs for Data tab'!$D$46,IF((ROW()-4)&lt;G$3,ROW()-5+G$2,""),0)),"",OFFSET('MRs for Data tab'!$D$46,IF((ROW()-4)&lt;G$3,ROW()-5+G$2,""),0))</f>
      </c>
      <c r="H74">
        <f ca="1">IF(ISERROR(OFFSET('MRs for Data tab'!$D$46,IF((ROW()-4)&lt;H$3,ROW()-5+H$2,""),0)),"",OFFSET('MRs for Data tab'!$D$46,IF((ROW()-4)&lt;H$3,ROW()-5+H$2,""),0))</f>
      </c>
      <c r="I74">
        <f ca="1">IF(ISERROR(OFFSET('MRs for Data tab'!$D$46,IF((ROW()-4)&lt;I$3,ROW()-5+I$2,""),0)),"",OFFSET('MRs for Data tab'!$D$46,IF((ROW()-4)&lt;I$3,ROW()-5+I$2,""),0))</f>
      </c>
      <c r="J74">
        <f ca="1">IF(ISERROR(OFFSET('MRs for Data tab'!$D$46,IF((ROW()-4)&lt;J$3,ROW()-5+J$2,""),0)),"",OFFSET('MRs for Data tab'!$D$46,IF((ROW()-4)&lt;J$3,ROW()-5+J$2,""),0))</f>
      </c>
      <c r="K74">
        <f ca="1">IF(ISERROR(OFFSET('MRs for Data tab'!$D$46,IF((ROW()-4)&lt;K$3,ROW()-5+K$2,""),0)),"",OFFSET('MRs for Data tab'!$D$46,IF((ROW()-4)&lt;K$3,ROW()-5+K$2,""),0))</f>
      </c>
      <c r="L74">
        <f ca="1">IF(ISERROR(OFFSET('MRs for Data tab'!$D$46,IF((ROW()-4)&lt;L$3,ROW()-5+L$2,""),0)),"",OFFSET('MRs for Data tab'!$D$46,IF((ROW()-4)&lt;L$3,ROW()-5+L$2,""),0))</f>
        <v>54151000</v>
      </c>
      <c r="M74">
        <f ca="1">IF(ISERROR(OFFSET('MRs for Data tab'!$D$46,IF((ROW()-4)&lt;M$3,ROW()-5+M$2,""),0)),"",OFFSET('MRs for Data tab'!$D$46,IF((ROW()-4)&lt;M$3,ROW()-5+M$2,""),0))</f>
      </c>
      <c r="N74">
        <f ca="1">IF(ISERROR(OFFSET('MRs for Data tab'!$D$46,IF((ROW()-4)&lt;N$3,ROW()-5+N$2,""),0)),"",OFFSET('MRs for Data tab'!$D$46,IF((ROW()-4)&lt;N$3,ROW()-5+N$2,""),0))</f>
      </c>
      <c r="O74">
        <f ca="1">IF(ISERROR(OFFSET('MRs for Data tab'!$D$46,IF((ROW()-4)&lt;O$3,ROW()-5+O$2,""),0)),"",OFFSET('MRs for Data tab'!$D$46,IF((ROW()-4)&lt;O$3,ROW()-5+O$2,""),0))</f>
      </c>
      <c r="P74">
        <f ca="1">IF(ISERROR(OFFSET('MRs for Data tab'!$D$46,IF((ROW()-4)&lt;P$3,ROW()-5+P$2,""),0)),"",OFFSET('MRs for Data tab'!$D$46,IF((ROW()-4)&lt;P$3,ROW()-5+P$2,""),0))</f>
      </c>
      <c r="Q74">
        <f ca="1">IF(ISERROR(OFFSET('MRs for Data tab'!$D$46,IF((ROW()-4)&lt;Q$3,ROW()-5+Q$2,""),0)),"",OFFSET('MRs for Data tab'!$D$46,IF((ROW()-4)&lt;Q$3,ROW()-5+Q$2,""),0))</f>
      </c>
      <c r="R74">
        <f ca="1">IF(ISERROR(OFFSET('MRs for Data tab'!$D$46,IF((ROW()-4)&lt;R$3,ROW()-5+R$2,""),0)),"",OFFSET('MRs for Data tab'!$D$46,IF((ROW()-4)&lt;R$3,ROW()-5+R$2,""),0))</f>
      </c>
      <c r="S74">
        <f ca="1">IF(ISERROR(OFFSET('MRs for Data tab'!$D$46,IF((ROW()-4)&lt;S$3,ROW()-5+S$2,""),0)),"",OFFSET('MRs for Data tab'!$D$46,IF((ROW()-4)&lt;S$3,ROW()-5+S$2,""),0))</f>
      </c>
      <c r="T74">
        <f ca="1">IF(ISERROR(OFFSET('MRs for Data tab'!$D$46,IF((ROW()-4)&lt;T$3,ROW()-5+T$2,""),0)),"",OFFSET('MRs for Data tab'!$D$46,IF((ROW()-4)&lt;T$3,ROW()-5+T$2,""),0))</f>
      </c>
      <c r="U74">
        <f ca="1">IF(ISERROR(OFFSET('MRs for Data tab'!$D$46,IF((ROW()-4)&lt;U$3,ROW()-5+U$2,""),0)),"",OFFSET('MRs for Data tab'!$D$46,IF((ROW()-4)&lt;U$3,ROW()-5+U$2,""),0))</f>
      </c>
      <c r="V74">
        <f ca="1">IF(ISERROR(OFFSET('MRs for Data tab'!$D$46,IF((ROW()-4)&lt;V$3,ROW()-5+V$2,""),0)),"",OFFSET('MRs for Data tab'!$D$46,IF((ROW()-4)&lt;V$3,ROW()-5+V$2,""),0))</f>
      </c>
      <c r="W74">
        <f ca="1">IF(ISERROR(OFFSET('MRs for Data tab'!$D$46,IF((ROW()-4)&lt;W$3,ROW()-5+W$2,""),0)),"",OFFSET('MRs for Data tab'!$D$46,IF((ROW()-4)&lt;W$3,ROW()-5+W$2,""),0))</f>
      </c>
      <c r="X74">
        <f ca="1">IF(ISERROR(OFFSET('MRs for Data tab'!$D$46,IF((ROW()-4)&lt;X$3,ROW()-5+X$2,""),0)),"",OFFSET('MRs for Data tab'!$D$46,IF((ROW()-4)&lt;X$3,ROW()-5+X$2,""),0))</f>
      </c>
      <c r="Y74">
        <f ca="1">IF(ISERROR(OFFSET('MRs for Data tab'!$D$46,IF((ROW()-4)&lt;Y$3,ROW()-5+Y$2,""),0)),"",OFFSET('MRs for Data tab'!$D$46,IF((ROW()-4)&lt;Y$3,ROW()-5+Y$2,""),0))</f>
      </c>
      <c r="Z74">
        <f ca="1">IF(ISERROR(OFFSET('MRs for Data tab'!$D$46,IF((ROW()-4)&lt;Z$3,ROW()-5+Z$2,""),0)),"",OFFSET('MRs for Data tab'!$D$46,IF((ROW()-4)&lt;Z$3,ROW()-5+Z$2,""),0))</f>
      </c>
    </row>
    <row r="75" spans="7:26" ht="12.75">
      <c r="G75">
        <f ca="1">IF(ISERROR(OFFSET('MRs for Data tab'!$D$46,IF((ROW()-4)&lt;G$3,ROW()-5+G$2,""),0)),"",OFFSET('MRs for Data tab'!$D$46,IF((ROW()-4)&lt;G$3,ROW()-5+G$2,""),0))</f>
      </c>
      <c r="H75">
        <f ca="1">IF(ISERROR(OFFSET('MRs for Data tab'!$D$46,IF((ROW()-4)&lt;H$3,ROW()-5+H$2,""),0)),"",OFFSET('MRs for Data tab'!$D$46,IF((ROW()-4)&lt;H$3,ROW()-5+H$2,""),0))</f>
      </c>
      <c r="I75">
        <f ca="1">IF(ISERROR(OFFSET('MRs for Data tab'!$D$46,IF((ROW()-4)&lt;I$3,ROW()-5+I$2,""),0)),"",OFFSET('MRs for Data tab'!$D$46,IF((ROW()-4)&lt;I$3,ROW()-5+I$2,""),0))</f>
      </c>
      <c r="J75">
        <f ca="1">IF(ISERROR(OFFSET('MRs for Data tab'!$D$46,IF((ROW()-4)&lt;J$3,ROW()-5+J$2,""),0)),"",OFFSET('MRs for Data tab'!$D$46,IF((ROW()-4)&lt;J$3,ROW()-5+J$2,""),0))</f>
      </c>
      <c r="K75">
        <f ca="1">IF(ISERROR(OFFSET('MRs for Data tab'!$D$46,IF((ROW()-4)&lt;K$3,ROW()-5+K$2,""),0)),"",OFFSET('MRs for Data tab'!$D$46,IF((ROW()-4)&lt;K$3,ROW()-5+K$2,""),0))</f>
      </c>
      <c r="L75">
        <f ca="1">IF(ISERROR(OFFSET('MRs for Data tab'!$D$46,IF((ROW()-4)&lt;L$3,ROW()-5+L$2,""),0)),"",OFFSET('MRs for Data tab'!$D$46,IF((ROW()-4)&lt;L$3,ROW()-5+L$2,""),0))</f>
        <v>54152000</v>
      </c>
      <c r="M75">
        <f ca="1">IF(ISERROR(OFFSET('MRs for Data tab'!$D$46,IF((ROW()-4)&lt;M$3,ROW()-5+M$2,""),0)),"",OFFSET('MRs for Data tab'!$D$46,IF((ROW()-4)&lt;M$3,ROW()-5+M$2,""),0))</f>
      </c>
      <c r="N75">
        <f ca="1">IF(ISERROR(OFFSET('MRs for Data tab'!$D$46,IF((ROW()-4)&lt;N$3,ROW()-5+N$2,""),0)),"",OFFSET('MRs for Data tab'!$D$46,IF((ROW()-4)&lt;N$3,ROW()-5+N$2,""),0))</f>
      </c>
      <c r="O75">
        <f ca="1">IF(ISERROR(OFFSET('MRs for Data tab'!$D$46,IF((ROW()-4)&lt;O$3,ROW()-5+O$2,""),0)),"",OFFSET('MRs for Data tab'!$D$46,IF((ROW()-4)&lt;O$3,ROW()-5+O$2,""),0))</f>
      </c>
      <c r="P75">
        <f ca="1">IF(ISERROR(OFFSET('MRs for Data tab'!$D$46,IF((ROW()-4)&lt;P$3,ROW()-5+P$2,""),0)),"",OFFSET('MRs for Data tab'!$D$46,IF((ROW()-4)&lt;P$3,ROW()-5+P$2,""),0))</f>
      </c>
      <c r="Q75">
        <f ca="1">IF(ISERROR(OFFSET('MRs for Data tab'!$D$46,IF((ROW()-4)&lt;Q$3,ROW()-5+Q$2,""),0)),"",OFFSET('MRs for Data tab'!$D$46,IF((ROW()-4)&lt;Q$3,ROW()-5+Q$2,""),0))</f>
      </c>
      <c r="R75">
        <f ca="1">IF(ISERROR(OFFSET('MRs for Data tab'!$D$46,IF((ROW()-4)&lt;R$3,ROW()-5+R$2,""),0)),"",OFFSET('MRs for Data tab'!$D$46,IF((ROW()-4)&lt;R$3,ROW()-5+R$2,""),0))</f>
      </c>
      <c r="S75">
        <f ca="1">IF(ISERROR(OFFSET('MRs for Data tab'!$D$46,IF((ROW()-4)&lt;S$3,ROW()-5+S$2,""),0)),"",OFFSET('MRs for Data tab'!$D$46,IF((ROW()-4)&lt;S$3,ROW()-5+S$2,""),0))</f>
      </c>
      <c r="T75">
        <f ca="1">IF(ISERROR(OFFSET('MRs for Data tab'!$D$46,IF((ROW()-4)&lt;T$3,ROW()-5+T$2,""),0)),"",OFFSET('MRs for Data tab'!$D$46,IF((ROW()-4)&lt;T$3,ROW()-5+T$2,""),0))</f>
      </c>
      <c r="U75">
        <f ca="1">IF(ISERROR(OFFSET('MRs for Data tab'!$D$46,IF((ROW()-4)&lt;U$3,ROW()-5+U$2,""),0)),"",OFFSET('MRs for Data tab'!$D$46,IF((ROW()-4)&lt;U$3,ROW()-5+U$2,""),0))</f>
      </c>
      <c r="V75">
        <f ca="1">IF(ISERROR(OFFSET('MRs for Data tab'!$D$46,IF((ROW()-4)&lt;V$3,ROW()-5+V$2,""),0)),"",OFFSET('MRs for Data tab'!$D$46,IF((ROW()-4)&lt;V$3,ROW()-5+V$2,""),0))</f>
      </c>
      <c r="W75">
        <f ca="1">IF(ISERROR(OFFSET('MRs for Data tab'!$D$46,IF((ROW()-4)&lt;W$3,ROW()-5+W$2,""),0)),"",OFFSET('MRs for Data tab'!$D$46,IF((ROW()-4)&lt;W$3,ROW()-5+W$2,""),0))</f>
      </c>
      <c r="X75">
        <f ca="1">IF(ISERROR(OFFSET('MRs for Data tab'!$D$46,IF((ROW()-4)&lt;X$3,ROW()-5+X$2,""),0)),"",OFFSET('MRs for Data tab'!$D$46,IF((ROW()-4)&lt;X$3,ROW()-5+X$2,""),0))</f>
      </c>
      <c r="Y75">
        <f ca="1">IF(ISERROR(OFFSET('MRs for Data tab'!$D$46,IF((ROW()-4)&lt;Y$3,ROW()-5+Y$2,""),0)),"",OFFSET('MRs for Data tab'!$D$46,IF((ROW()-4)&lt;Y$3,ROW()-5+Y$2,""),0))</f>
      </c>
      <c r="Z75">
        <f ca="1">IF(ISERROR(OFFSET('MRs for Data tab'!$D$46,IF((ROW()-4)&lt;Z$3,ROW()-5+Z$2,""),0)),"",OFFSET('MRs for Data tab'!$D$46,IF((ROW()-4)&lt;Z$3,ROW()-5+Z$2,""),0))</f>
      </c>
    </row>
    <row r="76" spans="7:26" ht="12.75">
      <c r="G76">
        <f ca="1">IF(ISERROR(OFFSET('MRs for Data tab'!$D$46,IF((ROW()-4)&lt;G$3,ROW()-5+G$2,""),0)),"",OFFSET('MRs for Data tab'!$D$46,IF((ROW()-4)&lt;G$3,ROW()-5+G$2,""),0))</f>
      </c>
      <c r="H76">
        <f ca="1">IF(ISERROR(OFFSET('MRs for Data tab'!$D$46,IF((ROW()-4)&lt;H$3,ROW()-5+H$2,""),0)),"",OFFSET('MRs for Data tab'!$D$46,IF((ROW()-4)&lt;H$3,ROW()-5+H$2,""),0))</f>
      </c>
      <c r="I76">
        <f ca="1">IF(ISERROR(OFFSET('MRs for Data tab'!$D$46,IF((ROW()-4)&lt;I$3,ROW()-5+I$2,""),0)),"",OFFSET('MRs for Data tab'!$D$46,IF((ROW()-4)&lt;I$3,ROW()-5+I$2,""),0))</f>
      </c>
      <c r="J76">
        <f ca="1">IF(ISERROR(OFFSET('MRs for Data tab'!$D$46,IF((ROW()-4)&lt;J$3,ROW()-5+J$2,""),0)),"",OFFSET('MRs for Data tab'!$D$46,IF((ROW()-4)&lt;J$3,ROW()-5+J$2,""),0))</f>
      </c>
      <c r="K76">
        <f ca="1">IF(ISERROR(OFFSET('MRs for Data tab'!$D$46,IF((ROW()-4)&lt;K$3,ROW()-5+K$2,""),0)),"",OFFSET('MRs for Data tab'!$D$46,IF((ROW()-4)&lt;K$3,ROW()-5+K$2,""),0))</f>
      </c>
      <c r="L76">
        <f ca="1">IF(ISERROR(OFFSET('MRs for Data tab'!$D$46,IF((ROW()-4)&lt;L$3,ROW()-5+L$2,""),0)),"",OFFSET('MRs for Data tab'!$D$46,IF((ROW()-4)&lt;L$3,ROW()-5+L$2,""),0))</f>
        <v>54153800</v>
      </c>
      <c r="M76">
        <f ca="1">IF(ISERROR(OFFSET('MRs for Data tab'!$D$46,IF((ROW()-4)&lt;M$3,ROW()-5+M$2,""),0)),"",OFFSET('MRs for Data tab'!$D$46,IF((ROW()-4)&lt;M$3,ROW()-5+M$2,""),0))</f>
      </c>
      <c r="N76">
        <f ca="1">IF(ISERROR(OFFSET('MRs for Data tab'!$D$46,IF((ROW()-4)&lt;N$3,ROW()-5+N$2,""),0)),"",OFFSET('MRs for Data tab'!$D$46,IF((ROW()-4)&lt;N$3,ROW()-5+N$2,""),0))</f>
      </c>
      <c r="O76">
        <f ca="1">IF(ISERROR(OFFSET('MRs for Data tab'!$D$46,IF((ROW()-4)&lt;O$3,ROW()-5+O$2,""),0)),"",OFFSET('MRs for Data tab'!$D$46,IF((ROW()-4)&lt;O$3,ROW()-5+O$2,""),0))</f>
      </c>
      <c r="P76">
        <f ca="1">IF(ISERROR(OFFSET('MRs for Data tab'!$D$46,IF((ROW()-4)&lt;P$3,ROW()-5+P$2,""),0)),"",OFFSET('MRs for Data tab'!$D$46,IF((ROW()-4)&lt;P$3,ROW()-5+P$2,""),0))</f>
      </c>
      <c r="Q76">
        <f ca="1">IF(ISERROR(OFFSET('MRs for Data tab'!$D$46,IF((ROW()-4)&lt;Q$3,ROW()-5+Q$2,""),0)),"",OFFSET('MRs for Data tab'!$D$46,IF((ROW()-4)&lt;Q$3,ROW()-5+Q$2,""),0))</f>
      </c>
      <c r="R76">
        <f ca="1">IF(ISERROR(OFFSET('MRs for Data tab'!$D$46,IF((ROW()-4)&lt;R$3,ROW()-5+R$2,""),0)),"",OFFSET('MRs for Data tab'!$D$46,IF((ROW()-4)&lt;R$3,ROW()-5+R$2,""),0))</f>
      </c>
      <c r="S76">
        <f ca="1">IF(ISERROR(OFFSET('MRs for Data tab'!$D$46,IF((ROW()-4)&lt;S$3,ROW()-5+S$2,""),0)),"",OFFSET('MRs for Data tab'!$D$46,IF((ROW()-4)&lt;S$3,ROW()-5+S$2,""),0))</f>
      </c>
      <c r="T76">
        <f ca="1">IF(ISERROR(OFFSET('MRs for Data tab'!$D$46,IF((ROW()-4)&lt;T$3,ROW()-5+T$2,""),0)),"",OFFSET('MRs for Data tab'!$D$46,IF((ROW()-4)&lt;T$3,ROW()-5+T$2,""),0))</f>
      </c>
      <c r="U76">
        <f ca="1">IF(ISERROR(OFFSET('MRs for Data tab'!$D$46,IF((ROW()-4)&lt;U$3,ROW()-5+U$2,""),0)),"",OFFSET('MRs for Data tab'!$D$46,IF((ROW()-4)&lt;U$3,ROW()-5+U$2,""),0))</f>
      </c>
      <c r="V76">
        <f ca="1">IF(ISERROR(OFFSET('MRs for Data tab'!$D$46,IF((ROW()-4)&lt;V$3,ROW()-5+V$2,""),0)),"",OFFSET('MRs for Data tab'!$D$46,IF((ROW()-4)&lt;V$3,ROW()-5+V$2,""),0))</f>
      </c>
      <c r="W76">
        <f ca="1">IF(ISERROR(OFFSET('MRs for Data tab'!$D$46,IF((ROW()-4)&lt;W$3,ROW()-5+W$2,""),0)),"",OFFSET('MRs for Data tab'!$D$46,IF((ROW()-4)&lt;W$3,ROW()-5+W$2,""),0))</f>
      </c>
      <c r="X76">
        <f ca="1">IF(ISERROR(OFFSET('MRs for Data tab'!$D$46,IF((ROW()-4)&lt;X$3,ROW()-5+X$2,""),0)),"",OFFSET('MRs for Data tab'!$D$46,IF((ROW()-4)&lt;X$3,ROW()-5+X$2,""),0))</f>
      </c>
      <c r="Y76">
        <f ca="1">IF(ISERROR(OFFSET('MRs for Data tab'!$D$46,IF((ROW()-4)&lt;Y$3,ROW()-5+Y$2,""),0)),"",OFFSET('MRs for Data tab'!$D$46,IF((ROW()-4)&lt;Y$3,ROW()-5+Y$2,""),0))</f>
      </c>
      <c r="Z76">
        <f ca="1">IF(ISERROR(OFFSET('MRs for Data tab'!$D$46,IF((ROW()-4)&lt;Z$3,ROW()-5+Z$2,""),0)),"",OFFSET('MRs for Data tab'!$D$46,IF((ROW()-4)&lt;Z$3,ROW()-5+Z$2,""),0))</f>
      </c>
    </row>
    <row r="77" spans="7:26" ht="12.75">
      <c r="G77">
        <f ca="1">IF(ISERROR(OFFSET('MRs for Data tab'!$D$46,IF((ROW()-4)&lt;G$3,ROW()-5+G$2,""),0)),"",OFFSET('MRs for Data tab'!$D$46,IF((ROW()-4)&lt;G$3,ROW()-5+G$2,""),0))</f>
      </c>
      <c r="H77">
        <f ca="1">IF(ISERROR(OFFSET('MRs for Data tab'!$D$46,IF((ROW()-4)&lt;H$3,ROW()-5+H$2,""),0)),"",OFFSET('MRs for Data tab'!$D$46,IF((ROW()-4)&lt;H$3,ROW()-5+H$2,""),0))</f>
      </c>
      <c r="I77">
        <f ca="1">IF(ISERROR(OFFSET('MRs for Data tab'!$D$46,IF((ROW()-4)&lt;I$3,ROW()-5+I$2,""),0)),"",OFFSET('MRs for Data tab'!$D$46,IF((ROW()-4)&lt;I$3,ROW()-5+I$2,""),0))</f>
      </c>
      <c r="J77">
        <f ca="1">IF(ISERROR(OFFSET('MRs for Data tab'!$D$46,IF((ROW()-4)&lt;J$3,ROW()-5+J$2,""),0)),"",OFFSET('MRs for Data tab'!$D$46,IF((ROW()-4)&lt;J$3,ROW()-5+J$2,""),0))</f>
      </c>
      <c r="K77">
        <f ca="1">IF(ISERROR(OFFSET('MRs for Data tab'!$D$46,IF((ROW()-4)&lt;K$3,ROW()-5+K$2,""),0)),"",OFFSET('MRs for Data tab'!$D$46,IF((ROW()-4)&lt;K$3,ROW()-5+K$2,""),0))</f>
      </c>
      <c r="L77">
        <f ca="1">IF(ISERROR(OFFSET('MRs for Data tab'!$D$46,IF((ROW()-4)&lt;L$3,ROW()-5+L$2,""),0)),"",OFFSET('MRs for Data tab'!$D$46,IF((ROW()-4)&lt;L$3,ROW()-5+L$2,""),0))</f>
        <v>54157000</v>
      </c>
      <c r="M77">
        <f ca="1">IF(ISERROR(OFFSET('MRs for Data tab'!$D$46,IF((ROW()-4)&lt;M$3,ROW()-5+M$2,""),0)),"",OFFSET('MRs for Data tab'!$D$46,IF((ROW()-4)&lt;M$3,ROW()-5+M$2,""),0))</f>
      </c>
      <c r="N77">
        <f ca="1">IF(ISERROR(OFFSET('MRs for Data tab'!$D$46,IF((ROW()-4)&lt;N$3,ROW()-5+N$2,""),0)),"",OFFSET('MRs for Data tab'!$D$46,IF((ROW()-4)&lt;N$3,ROW()-5+N$2,""),0))</f>
      </c>
      <c r="O77">
        <f ca="1">IF(ISERROR(OFFSET('MRs for Data tab'!$D$46,IF((ROW()-4)&lt;O$3,ROW()-5+O$2,""),0)),"",OFFSET('MRs for Data tab'!$D$46,IF((ROW()-4)&lt;O$3,ROW()-5+O$2,""),0))</f>
      </c>
      <c r="P77">
        <f ca="1">IF(ISERROR(OFFSET('MRs for Data tab'!$D$46,IF((ROW()-4)&lt;P$3,ROW()-5+P$2,""),0)),"",OFFSET('MRs for Data tab'!$D$46,IF((ROW()-4)&lt;P$3,ROW()-5+P$2,""),0))</f>
      </c>
      <c r="Q77">
        <f ca="1">IF(ISERROR(OFFSET('MRs for Data tab'!$D$46,IF((ROW()-4)&lt;Q$3,ROW()-5+Q$2,""),0)),"",OFFSET('MRs for Data tab'!$D$46,IF((ROW()-4)&lt;Q$3,ROW()-5+Q$2,""),0))</f>
      </c>
      <c r="R77">
        <f ca="1">IF(ISERROR(OFFSET('MRs for Data tab'!$D$46,IF((ROW()-4)&lt;R$3,ROW()-5+R$2,""),0)),"",OFFSET('MRs for Data tab'!$D$46,IF((ROW()-4)&lt;R$3,ROW()-5+R$2,""),0))</f>
      </c>
      <c r="S77">
        <f ca="1">IF(ISERROR(OFFSET('MRs for Data tab'!$D$46,IF((ROW()-4)&lt;S$3,ROW()-5+S$2,""),0)),"",OFFSET('MRs for Data tab'!$D$46,IF((ROW()-4)&lt;S$3,ROW()-5+S$2,""),0))</f>
      </c>
      <c r="T77">
        <f ca="1">IF(ISERROR(OFFSET('MRs for Data tab'!$D$46,IF((ROW()-4)&lt;T$3,ROW()-5+T$2,""),0)),"",OFFSET('MRs for Data tab'!$D$46,IF((ROW()-4)&lt;T$3,ROW()-5+T$2,""),0))</f>
      </c>
      <c r="U77">
        <f ca="1">IF(ISERROR(OFFSET('MRs for Data tab'!$D$46,IF((ROW()-4)&lt;U$3,ROW()-5+U$2,""),0)),"",OFFSET('MRs for Data tab'!$D$46,IF((ROW()-4)&lt;U$3,ROW()-5+U$2,""),0))</f>
      </c>
      <c r="V77">
        <f ca="1">IF(ISERROR(OFFSET('MRs for Data tab'!$D$46,IF((ROW()-4)&lt;V$3,ROW()-5+V$2,""),0)),"",OFFSET('MRs for Data tab'!$D$46,IF((ROW()-4)&lt;V$3,ROW()-5+V$2,""),0))</f>
      </c>
      <c r="W77">
        <f ca="1">IF(ISERROR(OFFSET('MRs for Data tab'!$D$46,IF((ROW()-4)&lt;W$3,ROW()-5+W$2,""),0)),"",OFFSET('MRs for Data tab'!$D$46,IF((ROW()-4)&lt;W$3,ROW()-5+W$2,""),0))</f>
      </c>
      <c r="X77">
        <f ca="1">IF(ISERROR(OFFSET('MRs for Data tab'!$D$46,IF((ROW()-4)&lt;X$3,ROW()-5+X$2,""),0)),"",OFFSET('MRs for Data tab'!$D$46,IF((ROW()-4)&lt;X$3,ROW()-5+X$2,""),0))</f>
      </c>
      <c r="Y77">
        <f ca="1">IF(ISERROR(OFFSET('MRs for Data tab'!$D$46,IF((ROW()-4)&lt;Y$3,ROW()-5+Y$2,""),0)),"",OFFSET('MRs for Data tab'!$D$46,IF((ROW()-4)&lt;Y$3,ROW()-5+Y$2,""),0))</f>
      </c>
      <c r="Z77">
        <f ca="1">IF(ISERROR(OFFSET('MRs for Data tab'!$D$46,IF((ROW()-4)&lt;Z$3,ROW()-5+Z$2,""),0)),"",OFFSET('MRs for Data tab'!$D$46,IF((ROW()-4)&lt;Z$3,ROW()-5+Z$2,""),0))</f>
      </c>
    </row>
    <row r="78" spans="7:26" ht="12.75">
      <c r="G78">
        <f ca="1">IF(ISERROR(OFFSET('MRs for Data tab'!$D$46,IF((ROW()-4)&lt;G$3,ROW()-5+G$2,""),0)),"",OFFSET('MRs for Data tab'!$D$46,IF((ROW()-4)&lt;G$3,ROW()-5+G$2,""),0))</f>
      </c>
      <c r="H78">
        <f ca="1">IF(ISERROR(OFFSET('MRs for Data tab'!$D$46,IF((ROW()-4)&lt;H$3,ROW()-5+H$2,""),0)),"",OFFSET('MRs for Data tab'!$D$46,IF((ROW()-4)&lt;H$3,ROW()-5+H$2,""),0))</f>
      </c>
      <c r="I78">
        <f ca="1">IF(ISERROR(OFFSET('MRs for Data tab'!$D$46,IF((ROW()-4)&lt;I$3,ROW()-5+I$2,""),0)),"",OFFSET('MRs for Data tab'!$D$46,IF((ROW()-4)&lt;I$3,ROW()-5+I$2,""),0))</f>
      </c>
      <c r="J78">
        <f ca="1">IF(ISERROR(OFFSET('MRs for Data tab'!$D$46,IF((ROW()-4)&lt;J$3,ROW()-5+J$2,""),0)),"",OFFSET('MRs for Data tab'!$D$46,IF((ROW()-4)&lt;J$3,ROW()-5+J$2,""),0))</f>
      </c>
      <c r="K78">
        <f ca="1">IF(ISERROR(OFFSET('MRs for Data tab'!$D$46,IF((ROW()-4)&lt;K$3,ROW()-5+K$2,""),0)),"",OFFSET('MRs for Data tab'!$D$46,IF((ROW()-4)&lt;K$3,ROW()-5+K$2,""),0))</f>
      </c>
      <c r="L78">
        <f ca="1">IF(ISERROR(OFFSET('MRs for Data tab'!$D$46,IF((ROW()-4)&lt;L$3,ROW()-5+L$2,""),0)),"",OFFSET('MRs for Data tab'!$D$46,IF((ROW()-4)&lt;L$3,ROW()-5+L$2,""),0))</f>
        <v>54611000</v>
      </c>
      <c r="M78">
        <f ca="1">IF(ISERROR(OFFSET('MRs for Data tab'!$D$46,IF((ROW()-4)&lt;M$3,ROW()-5+M$2,""),0)),"",OFFSET('MRs for Data tab'!$D$46,IF((ROW()-4)&lt;M$3,ROW()-5+M$2,""),0))</f>
      </c>
      <c r="N78">
        <f ca="1">IF(ISERROR(OFFSET('MRs for Data tab'!$D$46,IF((ROW()-4)&lt;N$3,ROW()-5+N$2,""),0)),"",OFFSET('MRs for Data tab'!$D$46,IF((ROW()-4)&lt;N$3,ROW()-5+N$2,""),0))</f>
      </c>
      <c r="O78">
        <f ca="1">IF(ISERROR(OFFSET('MRs for Data tab'!$D$46,IF((ROW()-4)&lt;O$3,ROW()-5+O$2,""),0)),"",OFFSET('MRs for Data tab'!$D$46,IF((ROW()-4)&lt;O$3,ROW()-5+O$2,""),0))</f>
      </c>
      <c r="P78">
        <f ca="1">IF(ISERROR(OFFSET('MRs for Data tab'!$D$46,IF((ROW()-4)&lt;P$3,ROW()-5+P$2,""),0)),"",OFFSET('MRs for Data tab'!$D$46,IF((ROW()-4)&lt;P$3,ROW()-5+P$2,""),0))</f>
      </c>
      <c r="Q78">
        <f ca="1">IF(ISERROR(OFFSET('MRs for Data tab'!$D$46,IF((ROW()-4)&lt;Q$3,ROW()-5+Q$2,""),0)),"",OFFSET('MRs for Data tab'!$D$46,IF((ROW()-4)&lt;Q$3,ROW()-5+Q$2,""),0))</f>
      </c>
      <c r="R78">
        <f ca="1">IF(ISERROR(OFFSET('MRs for Data tab'!$D$46,IF((ROW()-4)&lt;R$3,ROW()-5+R$2,""),0)),"",OFFSET('MRs for Data tab'!$D$46,IF((ROW()-4)&lt;R$3,ROW()-5+R$2,""),0))</f>
      </c>
      <c r="S78">
        <f ca="1">IF(ISERROR(OFFSET('MRs for Data tab'!$D$46,IF((ROW()-4)&lt;S$3,ROW()-5+S$2,""),0)),"",OFFSET('MRs for Data tab'!$D$46,IF((ROW()-4)&lt;S$3,ROW()-5+S$2,""),0))</f>
      </c>
      <c r="T78">
        <f ca="1">IF(ISERROR(OFFSET('MRs for Data tab'!$D$46,IF((ROW()-4)&lt;T$3,ROW()-5+T$2,""),0)),"",OFFSET('MRs for Data tab'!$D$46,IF((ROW()-4)&lt;T$3,ROW()-5+T$2,""),0))</f>
      </c>
      <c r="U78">
        <f ca="1">IF(ISERROR(OFFSET('MRs for Data tab'!$D$46,IF((ROW()-4)&lt;U$3,ROW()-5+U$2,""),0)),"",OFFSET('MRs for Data tab'!$D$46,IF((ROW()-4)&lt;U$3,ROW()-5+U$2,""),0))</f>
      </c>
      <c r="V78">
        <f ca="1">IF(ISERROR(OFFSET('MRs for Data tab'!$D$46,IF((ROW()-4)&lt;V$3,ROW()-5+V$2,""),0)),"",OFFSET('MRs for Data tab'!$D$46,IF((ROW()-4)&lt;V$3,ROW()-5+V$2,""),0))</f>
      </c>
      <c r="W78">
        <f ca="1">IF(ISERROR(OFFSET('MRs for Data tab'!$D$46,IF((ROW()-4)&lt;W$3,ROW()-5+W$2,""),0)),"",OFFSET('MRs for Data tab'!$D$46,IF((ROW()-4)&lt;W$3,ROW()-5+W$2,""),0))</f>
      </c>
      <c r="X78">
        <f ca="1">IF(ISERROR(OFFSET('MRs for Data tab'!$D$46,IF((ROW()-4)&lt;X$3,ROW()-5+X$2,""),0)),"",OFFSET('MRs for Data tab'!$D$46,IF((ROW()-4)&lt;X$3,ROW()-5+X$2,""),0))</f>
      </c>
      <c r="Y78">
        <f ca="1">IF(ISERROR(OFFSET('MRs for Data tab'!$D$46,IF((ROW()-4)&lt;Y$3,ROW()-5+Y$2,""),0)),"",OFFSET('MRs for Data tab'!$D$46,IF((ROW()-4)&lt;Y$3,ROW()-5+Y$2,""),0))</f>
      </c>
      <c r="Z78">
        <f ca="1">IF(ISERROR(OFFSET('MRs for Data tab'!$D$46,IF((ROW()-4)&lt;Z$3,ROW()-5+Z$2,""),0)),"",OFFSET('MRs for Data tab'!$D$46,IF((ROW()-4)&lt;Z$3,ROW()-5+Z$2,""),0))</f>
      </c>
    </row>
    <row r="79" spans="7:26" ht="12.75">
      <c r="G79">
        <f ca="1">IF(ISERROR(OFFSET('MRs for Data tab'!$D$46,IF((ROW()-4)&lt;G$3,ROW()-5+G$2,""),0)),"",OFFSET('MRs for Data tab'!$D$46,IF((ROW()-4)&lt;G$3,ROW()-5+G$2,""),0))</f>
      </c>
      <c r="H79">
        <f ca="1">IF(ISERROR(OFFSET('MRs for Data tab'!$D$46,IF((ROW()-4)&lt;H$3,ROW()-5+H$2,""),0)),"",OFFSET('MRs for Data tab'!$D$46,IF((ROW()-4)&lt;H$3,ROW()-5+H$2,""),0))</f>
      </c>
      <c r="I79">
        <f ca="1">IF(ISERROR(OFFSET('MRs for Data tab'!$D$46,IF((ROW()-4)&lt;I$3,ROW()-5+I$2,""),0)),"",OFFSET('MRs for Data tab'!$D$46,IF((ROW()-4)&lt;I$3,ROW()-5+I$2,""),0))</f>
      </c>
      <c r="J79">
        <f ca="1">IF(ISERROR(OFFSET('MRs for Data tab'!$D$46,IF((ROW()-4)&lt;J$3,ROW()-5+J$2,""),0)),"",OFFSET('MRs for Data tab'!$D$46,IF((ROW()-4)&lt;J$3,ROW()-5+J$2,""),0))</f>
      </c>
      <c r="K79">
        <f ca="1">IF(ISERROR(OFFSET('MRs for Data tab'!$D$46,IF((ROW()-4)&lt;K$3,ROW()-5+K$2,""),0)),"",OFFSET('MRs for Data tab'!$D$46,IF((ROW()-4)&lt;K$3,ROW()-5+K$2,""),0))</f>
      </c>
      <c r="L79">
        <f ca="1">IF(ISERROR(OFFSET('MRs for Data tab'!$D$46,IF((ROW()-4)&lt;L$3,ROW()-5+L$2,""),0)),"",OFFSET('MRs for Data tab'!$D$46,IF((ROW()-4)&lt;L$3,ROW()-5+L$2,""),0))</f>
        <v>54811000</v>
      </c>
      <c r="M79">
        <f ca="1">IF(ISERROR(OFFSET('MRs for Data tab'!$D$46,IF((ROW()-4)&lt;M$3,ROW()-5+M$2,""),0)),"",OFFSET('MRs for Data tab'!$D$46,IF((ROW()-4)&lt;M$3,ROW()-5+M$2,""),0))</f>
      </c>
      <c r="N79">
        <f ca="1">IF(ISERROR(OFFSET('MRs for Data tab'!$D$46,IF((ROW()-4)&lt;N$3,ROW()-5+N$2,""),0)),"",OFFSET('MRs for Data tab'!$D$46,IF((ROW()-4)&lt;N$3,ROW()-5+N$2,""),0))</f>
      </c>
      <c r="O79">
        <f ca="1">IF(ISERROR(OFFSET('MRs for Data tab'!$D$46,IF((ROW()-4)&lt;O$3,ROW()-5+O$2,""),0)),"",OFFSET('MRs for Data tab'!$D$46,IF((ROW()-4)&lt;O$3,ROW()-5+O$2,""),0))</f>
      </c>
      <c r="P79">
        <f ca="1">IF(ISERROR(OFFSET('MRs for Data tab'!$D$46,IF((ROW()-4)&lt;P$3,ROW()-5+P$2,""),0)),"",OFFSET('MRs for Data tab'!$D$46,IF((ROW()-4)&lt;P$3,ROW()-5+P$2,""),0))</f>
      </c>
      <c r="Q79">
        <f ca="1">IF(ISERROR(OFFSET('MRs for Data tab'!$D$46,IF((ROW()-4)&lt;Q$3,ROW()-5+Q$2,""),0)),"",OFFSET('MRs for Data tab'!$D$46,IF((ROW()-4)&lt;Q$3,ROW()-5+Q$2,""),0))</f>
      </c>
      <c r="R79">
        <f ca="1">IF(ISERROR(OFFSET('MRs for Data tab'!$D$46,IF((ROW()-4)&lt;R$3,ROW()-5+R$2,""),0)),"",OFFSET('MRs for Data tab'!$D$46,IF((ROW()-4)&lt;R$3,ROW()-5+R$2,""),0))</f>
      </c>
      <c r="S79">
        <f ca="1">IF(ISERROR(OFFSET('MRs for Data tab'!$D$46,IF((ROW()-4)&lt;S$3,ROW()-5+S$2,""),0)),"",OFFSET('MRs for Data tab'!$D$46,IF((ROW()-4)&lt;S$3,ROW()-5+S$2,""),0))</f>
      </c>
      <c r="T79">
        <f ca="1">IF(ISERROR(OFFSET('MRs for Data tab'!$D$46,IF((ROW()-4)&lt;T$3,ROW()-5+T$2,""),0)),"",OFFSET('MRs for Data tab'!$D$46,IF((ROW()-4)&lt;T$3,ROW()-5+T$2,""),0))</f>
      </c>
      <c r="U79">
        <f ca="1">IF(ISERROR(OFFSET('MRs for Data tab'!$D$46,IF((ROW()-4)&lt;U$3,ROW()-5+U$2,""),0)),"",OFFSET('MRs for Data tab'!$D$46,IF((ROW()-4)&lt;U$3,ROW()-5+U$2,""),0))</f>
      </c>
      <c r="V79">
        <f ca="1">IF(ISERROR(OFFSET('MRs for Data tab'!$D$46,IF((ROW()-4)&lt;V$3,ROW()-5+V$2,""),0)),"",OFFSET('MRs for Data tab'!$D$46,IF((ROW()-4)&lt;V$3,ROW()-5+V$2,""),0))</f>
      </c>
      <c r="W79">
        <f ca="1">IF(ISERROR(OFFSET('MRs for Data tab'!$D$46,IF((ROW()-4)&lt;W$3,ROW()-5+W$2,""),0)),"",OFFSET('MRs for Data tab'!$D$46,IF((ROW()-4)&lt;W$3,ROW()-5+W$2,""),0))</f>
      </c>
      <c r="X79">
        <f ca="1">IF(ISERROR(OFFSET('MRs for Data tab'!$D$46,IF((ROW()-4)&lt;X$3,ROW()-5+X$2,""),0)),"",OFFSET('MRs for Data tab'!$D$46,IF((ROW()-4)&lt;X$3,ROW()-5+X$2,""),0))</f>
      </c>
      <c r="Y79">
        <f ca="1">IF(ISERROR(OFFSET('MRs for Data tab'!$D$46,IF((ROW()-4)&lt;Y$3,ROW()-5+Y$2,""),0)),"",OFFSET('MRs for Data tab'!$D$46,IF((ROW()-4)&lt;Y$3,ROW()-5+Y$2,""),0))</f>
      </c>
      <c r="Z79">
        <f ca="1">IF(ISERROR(OFFSET('MRs for Data tab'!$D$46,IF((ROW()-4)&lt;Z$3,ROW()-5+Z$2,""),0)),"",OFFSET('MRs for Data tab'!$D$46,IF((ROW()-4)&lt;Z$3,ROW()-5+Z$2,""),0))</f>
      </c>
    </row>
    <row r="80" spans="7:26" ht="12.75">
      <c r="G80">
        <f ca="1">IF(ISERROR(OFFSET('MRs for Data tab'!$D$46,IF((ROW()-4)&lt;G$3,ROW()-5+G$2,""),0)),"",OFFSET('MRs for Data tab'!$D$46,IF((ROW()-4)&lt;G$3,ROW()-5+G$2,""),0))</f>
      </c>
      <c r="H80">
        <f ca="1">IF(ISERROR(OFFSET('MRs for Data tab'!$D$46,IF((ROW()-4)&lt;H$3,ROW()-5+H$2,""),0)),"",OFFSET('MRs for Data tab'!$D$46,IF((ROW()-4)&lt;H$3,ROW()-5+H$2,""),0))</f>
      </c>
      <c r="I80">
        <f ca="1">IF(ISERROR(OFFSET('MRs for Data tab'!$D$46,IF((ROW()-4)&lt;I$3,ROW()-5+I$2,""),0)),"",OFFSET('MRs for Data tab'!$D$46,IF((ROW()-4)&lt;I$3,ROW()-5+I$2,""),0))</f>
      </c>
      <c r="J80">
        <f ca="1">IF(ISERROR(OFFSET('MRs for Data tab'!$D$46,IF((ROW()-4)&lt;J$3,ROW()-5+J$2,""),0)),"",OFFSET('MRs for Data tab'!$D$46,IF((ROW()-4)&lt;J$3,ROW()-5+J$2,""),0))</f>
      </c>
      <c r="K80">
        <f ca="1">IF(ISERROR(OFFSET('MRs for Data tab'!$D$46,IF((ROW()-4)&lt;K$3,ROW()-5+K$2,""),0)),"",OFFSET('MRs for Data tab'!$D$46,IF((ROW()-4)&lt;K$3,ROW()-5+K$2,""),0))</f>
      </c>
      <c r="L80">
        <f ca="1">IF(ISERROR(OFFSET('MRs for Data tab'!$D$46,IF((ROW()-4)&lt;L$3,ROW()-5+L$2,""),0)),"",OFFSET('MRs for Data tab'!$D$46,IF((ROW()-4)&lt;L$3,ROW()-5+L$2,""),0))</f>
        <v>54812000</v>
      </c>
      <c r="M80">
        <f ca="1">IF(ISERROR(OFFSET('MRs for Data tab'!$D$46,IF((ROW()-4)&lt;M$3,ROW()-5+M$2,""),0)),"",OFFSET('MRs for Data tab'!$D$46,IF((ROW()-4)&lt;M$3,ROW()-5+M$2,""),0))</f>
      </c>
      <c r="N80">
        <f ca="1">IF(ISERROR(OFFSET('MRs for Data tab'!$D$46,IF((ROW()-4)&lt;N$3,ROW()-5+N$2,""),0)),"",OFFSET('MRs for Data tab'!$D$46,IF((ROW()-4)&lt;N$3,ROW()-5+N$2,""),0))</f>
      </c>
      <c r="O80">
        <f ca="1">IF(ISERROR(OFFSET('MRs for Data tab'!$D$46,IF((ROW()-4)&lt;O$3,ROW()-5+O$2,""),0)),"",OFFSET('MRs for Data tab'!$D$46,IF((ROW()-4)&lt;O$3,ROW()-5+O$2,""),0))</f>
      </c>
      <c r="P80">
        <f ca="1">IF(ISERROR(OFFSET('MRs for Data tab'!$D$46,IF((ROW()-4)&lt;P$3,ROW()-5+P$2,""),0)),"",OFFSET('MRs for Data tab'!$D$46,IF((ROW()-4)&lt;P$3,ROW()-5+P$2,""),0))</f>
      </c>
      <c r="Q80">
        <f ca="1">IF(ISERROR(OFFSET('MRs for Data tab'!$D$46,IF((ROW()-4)&lt;Q$3,ROW()-5+Q$2,""),0)),"",OFFSET('MRs for Data tab'!$D$46,IF((ROW()-4)&lt;Q$3,ROW()-5+Q$2,""),0))</f>
      </c>
      <c r="R80">
        <f ca="1">IF(ISERROR(OFFSET('MRs for Data tab'!$D$46,IF((ROW()-4)&lt;R$3,ROW()-5+R$2,""),0)),"",OFFSET('MRs for Data tab'!$D$46,IF((ROW()-4)&lt;R$3,ROW()-5+R$2,""),0))</f>
      </c>
      <c r="S80">
        <f ca="1">IF(ISERROR(OFFSET('MRs for Data tab'!$D$46,IF((ROW()-4)&lt;S$3,ROW()-5+S$2,""),0)),"",OFFSET('MRs for Data tab'!$D$46,IF((ROW()-4)&lt;S$3,ROW()-5+S$2,""),0))</f>
      </c>
      <c r="T80">
        <f ca="1">IF(ISERROR(OFFSET('MRs for Data tab'!$D$46,IF((ROW()-4)&lt;T$3,ROW()-5+T$2,""),0)),"",OFFSET('MRs for Data tab'!$D$46,IF((ROW()-4)&lt;T$3,ROW()-5+T$2,""),0))</f>
      </c>
      <c r="U80">
        <f ca="1">IF(ISERROR(OFFSET('MRs for Data tab'!$D$46,IF((ROW()-4)&lt;U$3,ROW()-5+U$2,""),0)),"",OFFSET('MRs for Data tab'!$D$46,IF((ROW()-4)&lt;U$3,ROW()-5+U$2,""),0))</f>
      </c>
      <c r="V80">
        <f ca="1">IF(ISERROR(OFFSET('MRs for Data tab'!$D$46,IF((ROW()-4)&lt;V$3,ROW()-5+V$2,""),0)),"",OFFSET('MRs for Data tab'!$D$46,IF((ROW()-4)&lt;V$3,ROW()-5+V$2,""),0))</f>
      </c>
      <c r="W80">
        <f ca="1">IF(ISERROR(OFFSET('MRs for Data tab'!$D$46,IF((ROW()-4)&lt;W$3,ROW()-5+W$2,""),0)),"",OFFSET('MRs for Data tab'!$D$46,IF((ROW()-4)&lt;W$3,ROW()-5+W$2,""),0))</f>
      </c>
      <c r="X80">
        <f ca="1">IF(ISERROR(OFFSET('MRs for Data tab'!$D$46,IF((ROW()-4)&lt;X$3,ROW()-5+X$2,""),0)),"",OFFSET('MRs for Data tab'!$D$46,IF((ROW()-4)&lt;X$3,ROW()-5+X$2,""),0))</f>
      </c>
      <c r="Y80">
        <f ca="1">IF(ISERROR(OFFSET('MRs for Data tab'!$D$46,IF((ROW()-4)&lt;Y$3,ROW()-5+Y$2,""),0)),"",OFFSET('MRs for Data tab'!$D$46,IF((ROW()-4)&lt;Y$3,ROW()-5+Y$2,""),0))</f>
      </c>
      <c r="Z80">
        <f ca="1">IF(ISERROR(OFFSET('MRs for Data tab'!$D$46,IF((ROW()-4)&lt;Z$3,ROW()-5+Z$2,""),0)),"",OFFSET('MRs for Data tab'!$D$46,IF((ROW()-4)&lt;Z$3,ROW()-5+Z$2,""),0))</f>
      </c>
    </row>
    <row r="81" spans="7:26" ht="12.75">
      <c r="G81">
        <f ca="1">IF(ISERROR(OFFSET('MRs for Data tab'!$D$46,IF((ROW()-4)&lt;G$3,ROW()-5+G$2,""),0)),"",OFFSET('MRs for Data tab'!$D$46,IF((ROW()-4)&lt;G$3,ROW()-5+G$2,""),0))</f>
      </c>
      <c r="H81">
        <f ca="1">IF(ISERROR(OFFSET('MRs for Data tab'!$D$46,IF((ROW()-4)&lt;H$3,ROW()-5+H$2,""),0)),"",OFFSET('MRs for Data tab'!$D$46,IF((ROW()-4)&lt;H$3,ROW()-5+H$2,""),0))</f>
      </c>
      <c r="I81">
        <f ca="1">IF(ISERROR(OFFSET('MRs for Data tab'!$D$46,IF((ROW()-4)&lt;I$3,ROW()-5+I$2,""),0)),"",OFFSET('MRs for Data tab'!$D$46,IF((ROW()-4)&lt;I$3,ROW()-5+I$2,""),0))</f>
      </c>
      <c r="J81">
        <f ca="1">IF(ISERROR(OFFSET('MRs for Data tab'!$D$46,IF((ROW()-4)&lt;J$3,ROW()-5+J$2,""),0)),"",OFFSET('MRs for Data tab'!$D$46,IF((ROW()-4)&lt;J$3,ROW()-5+J$2,""),0))</f>
      </c>
      <c r="K81">
        <f ca="1">IF(ISERROR(OFFSET('MRs for Data tab'!$D$46,IF((ROW()-4)&lt;K$3,ROW()-5+K$2,""),0)),"",OFFSET('MRs for Data tab'!$D$46,IF((ROW()-4)&lt;K$3,ROW()-5+K$2,""),0))</f>
      </c>
      <c r="L81">
        <f ca="1">IF(ISERROR(OFFSET('MRs for Data tab'!$D$46,IF((ROW()-4)&lt;L$3,ROW()-5+L$2,""),0)),"",OFFSET('MRs for Data tab'!$D$46,IF((ROW()-4)&lt;L$3,ROW()-5+L$2,""),0))</f>
        <v>54813000</v>
      </c>
      <c r="M81">
        <f ca="1">IF(ISERROR(OFFSET('MRs for Data tab'!$D$46,IF((ROW()-4)&lt;M$3,ROW()-5+M$2,""),0)),"",OFFSET('MRs for Data tab'!$D$46,IF((ROW()-4)&lt;M$3,ROW()-5+M$2,""),0))</f>
      </c>
      <c r="N81">
        <f ca="1">IF(ISERROR(OFFSET('MRs for Data tab'!$D$46,IF((ROW()-4)&lt;N$3,ROW()-5+N$2,""),0)),"",OFFSET('MRs for Data tab'!$D$46,IF((ROW()-4)&lt;N$3,ROW()-5+N$2,""),0))</f>
      </c>
      <c r="O81">
        <f ca="1">IF(ISERROR(OFFSET('MRs for Data tab'!$D$46,IF((ROW()-4)&lt;O$3,ROW()-5+O$2,""),0)),"",OFFSET('MRs for Data tab'!$D$46,IF((ROW()-4)&lt;O$3,ROW()-5+O$2,""),0))</f>
      </c>
      <c r="P81">
        <f ca="1">IF(ISERROR(OFFSET('MRs for Data tab'!$D$46,IF((ROW()-4)&lt;P$3,ROW()-5+P$2,""),0)),"",OFFSET('MRs for Data tab'!$D$46,IF((ROW()-4)&lt;P$3,ROW()-5+P$2,""),0))</f>
      </c>
      <c r="Q81">
        <f ca="1">IF(ISERROR(OFFSET('MRs for Data tab'!$D$46,IF((ROW()-4)&lt;Q$3,ROW()-5+Q$2,""),0)),"",OFFSET('MRs for Data tab'!$D$46,IF((ROW()-4)&lt;Q$3,ROW()-5+Q$2,""),0))</f>
      </c>
      <c r="R81">
        <f ca="1">IF(ISERROR(OFFSET('MRs for Data tab'!$D$46,IF((ROW()-4)&lt;R$3,ROW()-5+R$2,""),0)),"",OFFSET('MRs for Data tab'!$D$46,IF((ROW()-4)&lt;R$3,ROW()-5+R$2,""),0))</f>
      </c>
      <c r="S81">
        <f ca="1">IF(ISERROR(OFFSET('MRs for Data tab'!$D$46,IF((ROW()-4)&lt;S$3,ROW()-5+S$2,""),0)),"",OFFSET('MRs for Data tab'!$D$46,IF((ROW()-4)&lt;S$3,ROW()-5+S$2,""),0))</f>
      </c>
      <c r="T81">
        <f ca="1">IF(ISERROR(OFFSET('MRs for Data tab'!$D$46,IF((ROW()-4)&lt;T$3,ROW()-5+T$2,""),0)),"",OFFSET('MRs for Data tab'!$D$46,IF((ROW()-4)&lt;T$3,ROW()-5+T$2,""),0))</f>
      </c>
      <c r="U81">
        <f ca="1">IF(ISERROR(OFFSET('MRs for Data tab'!$D$46,IF((ROW()-4)&lt;U$3,ROW()-5+U$2,""),0)),"",OFFSET('MRs for Data tab'!$D$46,IF((ROW()-4)&lt;U$3,ROW()-5+U$2,""),0))</f>
      </c>
      <c r="V81">
        <f ca="1">IF(ISERROR(OFFSET('MRs for Data tab'!$D$46,IF((ROW()-4)&lt;V$3,ROW()-5+V$2,""),0)),"",OFFSET('MRs for Data tab'!$D$46,IF((ROW()-4)&lt;V$3,ROW()-5+V$2,""),0))</f>
      </c>
      <c r="W81">
        <f ca="1">IF(ISERROR(OFFSET('MRs for Data tab'!$D$46,IF((ROW()-4)&lt;W$3,ROW()-5+W$2,""),0)),"",OFFSET('MRs for Data tab'!$D$46,IF((ROW()-4)&lt;W$3,ROW()-5+W$2,""),0))</f>
      </c>
      <c r="X81">
        <f ca="1">IF(ISERROR(OFFSET('MRs for Data tab'!$D$46,IF((ROW()-4)&lt;X$3,ROW()-5+X$2,""),0)),"",OFFSET('MRs for Data tab'!$D$46,IF((ROW()-4)&lt;X$3,ROW()-5+X$2,""),0))</f>
      </c>
      <c r="Y81">
        <f ca="1">IF(ISERROR(OFFSET('MRs for Data tab'!$D$46,IF((ROW()-4)&lt;Y$3,ROW()-5+Y$2,""),0)),"",OFFSET('MRs for Data tab'!$D$46,IF((ROW()-4)&lt;Y$3,ROW()-5+Y$2,""),0))</f>
      </c>
      <c r="Z81">
        <f ca="1">IF(ISERROR(OFFSET('MRs for Data tab'!$D$46,IF((ROW()-4)&lt;Z$3,ROW()-5+Z$2,""),0)),"",OFFSET('MRs for Data tab'!$D$46,IF((ROW()-4)&lt;Z$3,ROW()-5+Z$2,""),0))</f>
      </c>
    </row>
    <row r="82" spans="7:26" ht="12.75">
      <c r="G82">
        <f aca="true" t="shared" si="1" ref="G82:G89">IF((ROW()-4)&lt;G$3,ROW()-4+G$2,"")</f>
      </c>
      <c r="H82">
        <f>IF((ROW()-4)&lt;H$3,ROW()-4+H$2,"")</f>
      </c>
      <c r="I82">
        <f>IF((ROW()-4)&lt;I$3,ROW()-4+I$2,"")</f>
      </c>
      <c r="J82">
        <f>IF((ROW()-4)&lt;J$3,ROW()-4+J$2,"")</f>
      </c>
      <c r="K82">
        <f>IF((ROW()-4)&lt;K$3,ROW()-4+K$2,"")</f>
      </c>
      <c r="L82">
        <f ca="1">IF(ISERROR(OFFSET('MRs for Data tab'!$D$46,IF((ROW()-4)&lt;L$3,ROW()-5+L$2,""),0)),"",OFFSET('MRs for Data tab'!$D$46,IF((ROW()-4)&lt;L$3,ROW()-5+L$2,""),0))</f>
        <v>55112100</v>
      </c>
      <c r="M82">
        <f aca="true" t="shared" si="2" ref="M82:V82">IF((ROW()-4)&lt;M$3,ROW()-4+M$2,"")</f>
      </c>
      <c r="N82">
        <f t="shared" si="2"/>
      </c>
      <c r="O82">
        <f t="shared" si="2"/>
      </c>
      <c r="P82">
        <f t="shared" si="2"/>
      </c>
      <c r="Q82">
        <f t="shared" si="2"/>
      </c>
      <c r="R82">
        <f t="shared" si="2"/>
      </c>
      <c r="S82">
        <f t="shared" si="2"/>
      </c>
      <c r="T82">
        <f t="shared" si="2"/>
      </c>
      <c r="U82">
        <f t="shared" si="2"/>
      </c>
      <c r="V82">
        <f t="shared" si="2"/>
      </c>
      <c r="Y82">
        <f>IF((ROW()-4)&lt;Y$3,ROW()-4+Y$2,"")</f>
      </c>
      <c r="Z82">
        <f>IF((ROW()-4)&lt;Z$3,ROW()-4+Z$2,"")</f>
      </c>
    </row>
    <row r="83" spans="7:26" ht="12.75">
      <c r="G83">
        <f t="shared" si="1"/>
      </c>
      <c r="H83">
        <f aca="true" t="shared" si="3" ref="H83:V83">IF((ROW()-4)&lt;H$3,ROW()-4+H$2,"")</f>
      </c>
      <c r="I83">
        <f t="shared" si="3"/>
      </c>
      <c r="J83">
        <f t="shared" si="3"/>
      </c>
      <c r="K83">
        <f t="shared" si="3"/>
      </c>
      <c r="L83">
        <f ca="1">IF(ISERROR(OFFSET('MRs for Data tab'!$D$46,IF((ROW()-4)&lt;L$3,ROW()-5+L$2,""),0)),"",OFFSET('MRs for Data tab'!$D$46,IF((ROW()-4)&lt;L$3,ROW()-5+L$2,""),0))</f>
        <v>58223000</v>
      </c>
      <c r="M83">
        <f t="shared" si="3"/>
      </c>
      <c r="N83">
        <f t="shared" si="3"/>
      </c>
      <c r="O83">
        <f t="shared" si="3"/>
      </c>
      <c r="P83">
        <f t="shared" si="3"/>
      </c>
      <c r="Q83">
        <f t="shared" si="3"/>
      </c>
      <c r="R83">
        <f t="shared" si="3"/>
      </c>
      <c r="S83">
        <f t="shared" si="3"/>
      </c>
      <c r="T83">
        <f t="shared" si="3"/>
      </c>
      <c r="U83">
        <f t="shared" si="3"/>
      </c>
      <c r="V83">
        <f t="shared" si="3"/>
      </c>
      <c r="Y83">
        <f aca="true" t="shared" si="4" ref="H83:Z89">IF((ROW()-4)&lt;Y$3,ROW()-4+Y$2,"")</f>
      </c>
      <c r="Z83">
        <f t="shared" si="4"/>
      </c>
    </row>
    <row r="84" spans="7:26" ht="12.75">
      <c r="G84">
        <f t="shared" si="1"/>
      </c>
      <c r="H84">
        <f t="shared" si="4"/>
      </c>
      <c r="I84">
        <f t="shared" si="4"/>
      </c>
      <c r="J84">
        <f t="shared" si="4"/>
      </c>
      <c r="K84">
        <f t="shared" si="4"/>
      </c>
      <c r="L84">
        <f ca="1">IF(ISERROR(OFFSET('MRs for Data tab'!$D$46,IF((ROW()-4)&lt;L$3,ROW()-5+L$2,""),0)),"",OFFSET('MRs for Data tab'!$D$46,IF((ROW()-4)&lt;L$3,ROW()-5+L$2,""),0))</f>
        <v>59111000</v>
      </c>
      <c r="M84">
        <f t="shared" si="4"/>
      </c>
      <c r="N84">
        <f t="shared" si="4"/>
      </c>
      <c r="O84">
        <f t="shared" si="4"/>
      </c>
      <c r="P84">
        <f t="shared" si="4"/>
      </c>
      <c r="Q84">
        <f t="shared" si="4"/>
      </c>
      <c r="R84">
        <f t="shared" si="4"/>
      </c>
      <c r="S84">
        <f t="shared" si="4"/>
      </c>
      <c r="T84">
        <f t="shared" si="4"/>
      </c>
      <c r="U84">
        <f t="shared" si="4"/>
      </c>
      <c r="V84">
        <f>IF((ROW()-4)&lt;V$3,ROW()-4+V$2,"")</f>
      </c>
      <c r="Y84">
        <f t="shared" si="4"/>
      </c>
      <c r="Z84">
        <f t="shared" si="4"/>
      </c>
    </row>
    <row r="85" spans="7:26" ht="12.75">
      <c r="G85">
        <f t="shared" si="1"/>
      </c>
      <c r="H85">
        <f t="shared" si="4"/>
      </c>
      <c r="I85">
        <f t="shared" si="4"/>
      </c>
      <c r="J85">
        <f t="shared" si="4"/>
      </c>
      <c r="K85">
        <f t="shared" si="4"/>
      </c>
      <c r="L85">
        <f ca="1">IF(ISERROR(OFFSET('MRs for Data tab'!$D$46,IF((ROW()-4)&lt;L$3,ROW()-5+L$2,""),0)),"",OFFSET('MRs for Data tab'!$D$46,IF((ROW()-4)&lt;L$3,ROW()-5+L$2,""),0))</f>
        <v>59123000</v>
      </c>
      <c r="M85">
        <f t="shared" si="4"/>
      </c>
      <c r="N85">
        <f t="shared" si="4"/>
      </c>
      <c r="O85">
        <f t="shared" si="4"/>
      </c>
      <c r="P85">
        <f t="shared" si="4"/>
      </c>
      <c r="Q85">
        <f t="shared" si="4"/>
      </c>
      <c r="R85">
        <f t="shared" si="4"/>
      </c>
      <c r="S85">
        <f t="shared" si="4"/>
      </c>
      <c r="T85">
        <f t="shared" si="4"/>
      </c>
      <c r="U85">
        <f t="shared" si="4"/>
      </c>
      <c r="V85">
        <f t="shared" si="4"/>
      </c>
      <c r="Y85">
        <f t="shared" si="4"/>
      </c>
      <c r="Z85">
        <f t="shared" si="4"/>
      </c>
    </row>
    <row r="86" spans="7:26" ht="12.75">
      <c r="G86">
        <f t="shared" si="1"/>
      </c>
      <c r="H86">
        <f t="shared" si="4"/>
      </c>
      <c r="I86">
        <f t="shared" si="4"/>
      </c>
      <c r="J86">
        <f t="shared" si="4"/>
      </c>
      <c r="K86">
        <f t="shared" si="4"/>
      </c>
      <c r="L86">
        <f ca="1">IF(ISERROR(OFFSET('MRs for Data tab'!$D$46,IF((ROW()-4)&lt;L$3,ROW()-5+L$2,""),0)),"",OFFSET('MRs for Data tab'!$D$46,IF((ROW()-4)&lt;L$3,ROW()-5+L$2,""),0))</f>
        <v>59123500</v>
      </c>
      <c r="M86">
        <f t="shared" si="4"/>
      </c>
      <c r="N86">
        <f t="shared" si="4"/>
      </c>
      <c r="O86">
        <f t="shared" si="4"/>
      </c>
      <c r="P86">
        <f t="shared" si="4"/>
      </c>
      <c r="Q86">
        <f t="shared" si="4"/>
      </c>
      <c r="R86">
        <f t="shared" si="4"/>
      </c>
      <c r="S86">
        <f t="shared" si="4"/>
      </c>
      <c r="T86">
        <f t="shared" si="4"/>
      </c>
      <c r="U86">
        <f t="shared" si="4"/>
      </c>
      <c r="V86">
        <f t="shared" si="4"/>
      </c>
      <c r="Y86">
        <f t="shared" si="4"/>
      </c>
      <c r="Z86">
        <f t="shared" si="4"/>
      </c>
    </row>
    <row r="87" spans="7:26" ht="12.75">
      <c r="G87">
        <f t="shared" si="1"/>
      </c>
      <c r="H87">
        <f t="shared" si="4"/>
      </c>
      <c r="I87">
        <f t="shared" si="4"/>
      </c>
      <c r="J87">
        <f t="shared" si="4"/>
      </c>
      <c r="K87">
        <f t="shared" si="4"/>
      </c>
      <c r="L87">
        <f ca="1">IF(ISERROR(OFFSET('MRs for Data tab'!$D$46,IF((ROW()-4)&lt;L$3,ROW()-5+L$2,""),0)),"",OFFSET('MRs for Data tab'!$D$46,IF((ROW()-4)&lt;L$3,ROW()-5+L$2,""),0))</f>
        <v>59131000</v>
      </c>
      <c r="M87">
        <f t="shared" si="4"/>
      </c>
      <c r="N87">
        <f t="shared" si="4"/>
      </c>
      <c r="O87">
        <f t="shared" si="4"/>
      </c>
      <c r="P87">
        <f t="shared" si="4"/>
      </c>
      <c r="Q87">
        <f t="shared" si="4"/>
      </c>
      <c r="R87">
        <f t="shared" si="4"/>
      </c>
      <c r="S87">
        <f t="shared" si="4"/>
      </c>
      <c r="T87">
        <f t="shared" si="4"/>
      </c>
      <c r="U87">
        <f t="shared" si="4"/>
      </c>
      <c r="V87">
        <f t="shared" si="4"/>
      </c>
      <c r="Y87">
        <f t="shared" si="4"/>
      </c>
      <c r="Z87">
        <f t="shared" si="4"/>
      </c>
    </row>
    <row r="88" spans="7:26" ht="12.75">
      <c r="G88">
        <f t="shared" si="1"/>
      </c>
      <c r="H88">
        <f t="shared" si="4"/>
      </c>
      <c r="I88">
        <f t="shared" si="4"/>
      </c>
      <c r="J88">
        <f t="shared" si="4"/>
      </c>
      <c r="K88">
        <f t="shared" si="4"/>
      </c>
      <c r="L88">
        <f ca="1">IF(ISERROR(OFFSET('MRs for Data tab'!$D$46,IF((ROW()-4)&lt;L$3,ROW()-5+L$2,""),0)),"",OFFSET('MRs for Data tab'!$D$46,IF((ROW()-4)&lt;L$3,ROW()-5+L$2,""),0))</f>
        <v>59132000</v>
      </c>
      <c r="M88">
        <f t="shared" si="4"/>
      </c>
      <c r="N88">
        <f t="shared" si="4"/>
      </c>
      <c r="O88">
        <f t="shared" si="4"/>
      </c>
      <c r="P88">
        <f t="shared" si="4"/>
      </c>
      <c r="Q88">
        <f t="shared" si="4"/>
      </c>
      <c r="R88">
        <f t="shared" si="4"/>
      </c>
      <c r="S88">
        <f t="shared" si="4"/>
      </c>
      <c r="T88">
        <f t="shared" si="4"/>
      </c>
      <c r="U88">
        <f t="shared" si="4"/>
      </c>
      <c r="V88">
        <f t="shared" si="4"/>
      </c>
      <c r="Y88">
        <f t="shared" si="4"/>
      </c>
      <c r="Z88">
        <f t="shared" si="4"/>
      </c>
    </row>
    <row r="89" spans="7:26" ht="12.75">
      <c r="G89">
        <f t="shared" si="1"/>
      </c>
      <c r="H89">
        <f t="shared" si="4"/>
      </c>
      <c r="I89">
        <f t="shared" si="4"/>
      </c>
      <c r="J89">
        <f t="shared" si="4"/>
      </c>
      <c r="K89">
        <f t="shared" si="4"/>
      </c>
      <c r="L89">
        <f ca="1">IF(ISERROR(OFFSET('MRs for Data tab'!$D$46,IF((ROW()-4)&lt;L$3,ROW()-5+L$2,""),0)),"",OFFSET('MRs for Data tab'!$D$46,IF((ROW()-4)&lt;L$3,ROW()-5+L$2,""),0))</f>
        <v>59133300</v>
      </c>
      <c r="M89">
        <f t="shared" si="4"/>
      </c>
      <c r="N89">
        <f t="shared" si="4"/>
      </c>
      <c r="O89">
        <f t="shared" si="4"/>
      </c>
      <c r="P89">
        <f t="shared" si="4"/>
      </c>
      <c r="Q89">
        <f t="shared" si="4"/>
      </c>
      <c r="R89">
        <f t="shared" si="4"/>
      </c>
      <c r="S89">
        <f t="shared" si="4"/>
      </c>
      <c r="T89">
        <f t="shared" si="4"/>
      </c>
      <c r="U89">
        <f t="shared" si="4"/>
      </c>
      <c r="V89">
        <f t="shared" si="4"/>
      </c>
      <c r="Y89">
        <f t="shared" si="4"/>
      </c>
      <c r="Z89">
        <f t="shared" si="4"/>
      </c>
    </row>
    <row r="90" ht="12.75">
      <c r="L90">
        <f ca="1">IF(ISERROR(OFFSET('MRs for Data tab'!$D$46,IF((ROW()-4)&lt;L$3,ROW()-5+L$2,""),0)),"",OFFSET('MRs for Data tab'!$D$46,IF((ROW()-4)&lt;L$3,ROW()-5+L$2,""),0))</f>
        <v>63311000</v>
      </c>
    </row>
    <row r="91" ht="12.75">
      <c r="L91">
        <f ca="1">IF(ISERROR(OFFSET('MRs for Data tab'!$D$46,IF((ROW()-4)&lt;L$3,ROW()-5+L$2,""),0)),"",OFFSET('MRs for Data tab'!$D$46,IF((ROW()-4)&lt;L$3,ROW()-5+L$2,""),0))</f>
        <v>63311300</v>
      </c>
    </row>
    <row r="92" ht="12.75">
      <c r="L92">
        <f ca="1">IF(ISERROR(OFFSET('MRs for Data tab'!$D$46,IF((ROW()-4)&lt;L$3,ROW()-5+L$2,""),0)),"",OFFSET('MRs for Data tab'!$D$46,IF((ROW()-4)&lt;L$3,ROW()-5+L$2,""),0))</f>
        <v>63311500</v>
      </c>
    </row>
    <row r="93" ht="12.75">
      <c r="L93">
        <f ca="1">IF(ISERROR(OFFSET('MRs for Data tab'!$D$46,IF((ROW()-4)&lt;L$3,ROW()-5+L$2,""),0)),"",OFFSET('MRs for Data tab'!$D$46,IF((ROW()-4)&lt;L$3,ROW()-5+L$2,""),0))</f>
        <v>63311600</v>
      </c>
    </row>
    <row r="94" ht="12.75">
      <c r="L94">
        <f ca="1">IF(ISERROR(OFFSET('MRs for Data tab'!$D$46,IF((ROW()-4)&lt;L$3,ROW()-5+L$2,""),0)),"",OFFSET('MRs for Data tab'!$D$46,IF((ROW()-4)&lt;L$3,ROW()-5+L$2,""),0))</f>
        <v>63312000</v>
      </c>
    </row>
    <row r="95" ht="12.75">
      <c r="L95">
        <f ca="1">IF(ISERROR(OFFSET('MRs for Data tab'!$D$46,IF((ROW()-4)&lt;L$3,ROW()-5+L$2,""),0)),"",OFFSET('MRs for Data tab'!$D$46,IF((ROW()-4)&lt;L$3,ROW()-5+L$2,""),0))</f>
      </c>
    </row>
    <row r="96" ht="12.75">
      <c r="L96">
        <f ca="1">IF(ISERROR(OFFSET('MRs for Data tab'!$D$46,IF((ROW()-4)&lt;L$3,ROW()-5+L$2,""),0)),"",OFFSET('MRs for Data tab'!$D$46,IF((ROW()-4)&lt;L$3,ROW()-5+L$2,""),0))</f>
      </c>
    </row>
    <row r="97" ht="12.75">
      <c r="L97">
        <f ca="1">IF(ISERROR(OFFSET('MRs for Data tab'!$D$46,IF((ROW()-4)&lt;L$3,ROW()-5+L$2,""),0)),"",OFFSET('MRs for Data tab'!$D$46,IF((ROW()-4)&lt;L$3,ROW()-5+L$2,""),0))</f>
      </c>
    </row>
    <row r="98" ht="12.75">
      <c r="L98">
        <f ca="1">IF(ISERROR(OFFSET('MRs for Data tab'!$D$46,IF((ROW()-4)&lt;L$3,ROW()-5+L$2,""),0)),"",OFFSET('MRs for Data tab'!$D$46,IF((ROW()-4)&lt;L$3,ROW()-5+L$2,""),0))</f>
      </c>
    </row>
    <row r="99" ht="12.75">
      <c r="L99">
        <f ca="1">IF(ISERROR(OFFSET('MRs for Data tab'!$D$46,IF((ROW()-4)&lt;L$3,ROW()-5+L$2,""),0)),"",OFFSET('MRs for Data tab'!$D$46,IF((ROW()-4)&lt;L$3,ROW()-5+L$2,""),0))</f>
      </c>
    </row>
    <row r="100" ht="12.75">
      <c r="L100">
        <f ca="1">IF(ISERROR(OFFSET('MRs for Data tab'!$D$46,IF((ROW()-4)&lt;L$3,ROW()-5+L$2,""),0)),"",OFFSET('MRs for Data tab'!$D$46,IF((ROW()-4)&lt;L$3,ROW()-5+L$2,""),0))</f>
      </c>
    </row>
    <row r="101" ht="12.75">
      <c r="L101">
        <f ca="1">IF(ISERROR(OFFSET('MRs for Data tab'!$D$46,IF((ROW()-4)&lt;L$3,ROW()-5+L$2,""),0)),"",OFFSET('MRs for Data tab'!$D$46,IF((ROW()-4)&lt;L$3,ROW()-5+L$2,""),0))</f>
      </c>
    </row>
    <row r="102" ht="12.75">
      <c r="L102">
        <f ca="1">IF(ISERROR(OFFSET('MRs for Data tab'!$D$46,IF((ROW()-4)&lt;L$3,ROW()-5+L$2,""),0)),"",OFFSET('MRs for Data tab'!$D$46,IF((ROW()-4)&lt;L$3,ROW()-5+L$2,""),0))</f>
      </c>
    </row>
    <row r="103" ht="12.75">
      <c r="L103">
        <f ca="1">IF(ISERROR(OFFSET('MRs for Data tab'!$D$46,IF((ROW()-4)&lt;L$3,ROW()-5+L$2,""),0)),"",OFFSET('MRs for Data tab'!$D$46,IF((ROW()-4)&lt;L$3,ROW()-5+L$2,""),0))</f>
      </c>
    </row>
    <row r="104" ht="12.75">
      <c r="L104">
        <f ca="1">IF(ISERROR(OFFSET('MRs for Data tab'!$D$46,IF((ROW()-4)&lt;L$3,ROW()-5+L$2,""),0)),"",OFFSET('MRs for Data tab'!$D$46,IF((ROW()-4)&lt;L$3,ROW()-5+L$2,""),0))</f>
      </c>
    </row>
    <row r="105" ht="12.75">
      <c r="L105">
        <f ca="1">IF(ISERROR(OFFSET('MRs for Data tab'!$D$46,IF((ROW()-4)&lt;L$3,ROW()-5+L$2,""),0)),"",OFFSET('MRs for Data tab'!$D$46,IF((ROW()-4)&lt;L$3,ROW()-5+L$2,""),0))</f>
      </c>
    </row>
    <row r="106" ht="12.75">
      <c r="L106">
        <f ca="1">IF(ISERROR(OFFSET('MRs for Data tab'!$D$46,IF((ROW()-4)&lt;L$3,ROW()-5+L$2,""),0)),"",OFFSET('MRs for Data tab'!$D$46,IF((ROW()-4)&lt;L$3,ROW()-5+L$2,""),0))</f>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codeName="Sheet5"/>
  <dimension ref="A1:B2154"/>
  <sheetViews>
    <sheetView zoomScale="80" zoomScaleNormal="80" zoomScalePageLayoutView="0" workbookViewId="0" topLeftCell="A6">
      <selection activeCell="A1" sqref="A1:IV5"/>
    </sheetView>
  </sheetViews>
  <sheetFormatPr defaultColWidth="9.140625" defaultRowHeight="12.75"/>
  <cols>
    <col min="1" max="1" width="12.8515625" style="242" customWidth="1"/>
    <col min="2" max="2" width="109.57421875" style="241" bestFit="1" customWidth="1"/>
  </cols>
  <sheetData>
    <row r="1" ht="14.25">
      <c r="A1" s="240" t="s">
        <v>1301</v>
      </c>
    </row>
    <row r="2" spans="1:2" s="245" customFormat="1" ht="14.25">
      <c r="A2" s="243" t="s">
        <v>1314</v>
      </c>
      <c r="B2" s="244"/>
    </row>
    <row r="3" spans="1:2" s="245" customFormat="1" ht="14.25">
      <c r="A3" s="243" t="s">
        <v>1302</v>
      </c>
      <c r="B3" s="244"/>
    </row>
    <row r="5" spans="1:2" ht="14.25">
      <c r="A5" s="247" t="s">
        <v>1303</v>
      </c>
      <c r="B5" s="246" t="s">
        <v>1304</v>
      </c>
    </row>
    <row r="6" spans="1:2" ht="12.75">
      <c r="A6" s="258" t="s">
        <v>3412</v>
      </c>
      <c r="B6" s="259" t="s">
        <v>3413</v>
      </c>
    </row>
    <row r="7" spans="1:2" ht="12.75">
      <c r="A7" s="260" t="s">
        <v>3414</v>
      </c>
      <c r="B7" s="259" t="s">
        <v>3415</v>
      </c>
    </row>
    <row r="8" spans="1:2" ht="12.75">
      <c r="A8" s="260" t="s">
        <v>3416</v>
      </c>
      <c r="B8" s="259" t="s">
        <v>3417</v>
      </c>
    </row>
    <row r="9" spans="1:2" ht="12.75">
      <c r="A9" s="260" t="s">
        <v>3418</v>
      </c>
      <c r="B9" s="259" t="s">
        <v>3419</v>
      </c>
    </row>
    <row r="10" spans="1:2" ht="12.75">
      <c r="A10" s="260" t="s">
        <v>3420</v>
      </c>
      <c r="B10" s="259" t="s">
        <v>3421</v>
      </c>
    </row>
    <row r="11" spans="1:2" ht="12.75">
      <c r="A11" s="260" t="s">
        <v>3422</v>
      </c>
      <c r="B11" s="259" t="s">
        <v>3423</v>
      </c>
    </row>
    <row r="12" spans="1:2" ht="12.75">
      <c r="A12" s="260" t="s">
        <v>3424</v>
      </c>
      <c r="B12" s="259" t="s">
        <v>3425</v>
      </c>
    </row>
    <row r="13" spans="1:2" ht="12.75">
      <c r="A13" s="260" t="s">
        <v>3426</v>
      </c>
      <c r="B13" s="259" t="s">
        <v>3427</v>
      </c>
    </row>
    <row r="14" spans="1:2" ht="12.75">
      <c r="A14" s="260" t="s">
        <v>3428</v>
      </c>
      <c r="B14" s="259" t="s">
        <v>3429</v>
      </c>
    </row>
    <row r="15" spans="1:2" ht="12.75">
      <c r="A15" s="260" t="s">
        <v>3430</v>
      </c>
      <c r="B15" s="259" t="s">
        <v>3431</v>
      </c>
    </row>
    <row r="16" spans="1:2" ht="12.75">
      <c r="A16" s="260" t="s">
        <v>3432</v>
      </c>
      <c r="B16" s="259" t="s">
        <v>3433</v>
      </c>
    </row>
    <row r="17" spans="1:2" ht="12.75">
      <c r="A17" s="260" t="s">
        <v>3434</v>
      </c>
      <c r="B17" s="259" t="s">
        <v>3435</v>
      </c>
    </row>
    <row r="18" spans="1:2" ht="12.75">
      <c r="A18" s="260" t="s">
        <v>3436</v>
      </c>
      <c r="B18" s="259" t="s">
        <v>3437</v>
      </c>
    </row>
    <row r="19" spans="1:2" ht="12.75">
      <c r="A19" s="260" t="s">
        <v>3438</v>
      </c>
      <c r="B19" s="259" t="s">
        <v>3439</v>
      </c>
    </row>
    <row r="20" spans="1:2" ht="12.75">
      <c r="A20" s="260" t="s">
        <v>3440</v>
      </c>
      <c r="B20" s="259" t="s">
        <v>3441</v>
      </c>
    </row>
    <row r="21" spans="1:2" ht="12.75">
      <c r="A21" s="260" t="s">
        <v>3442</v>
      </c>
      <c r="B21" s="259" t="s">
        <v>3443</v>
      </c>
    </row>
    <row r="22" spans="1:2" ht="12.75">
      <c r="A22" s="260" t="s">
        <v>3444</v>
      </c>
      <c r="B22" s="259" t="s">
        <v>3445</v>
      </c>
    </row>
    <row r="23" spans="1:2" ht="12.75">
      <c r="A23" s="260" t="s">
        <v>3446</v>
      </c>
      <c r="B23" s="259" t="s">
        <v>3447</v>
      </c>
    </row>
    <row r="24" spans="1:2" ht="12.75">
      <c r="A24" s="260" t="s">
        <v>3448</v>
      </c>
      <c r="B24" s="259" t="s">
        <v>3449</v>
      </c>
    </row>
    <row r="25" spans="1:2" ht="12.75">
      <c r="A25" s="260" t="s">
        <v>3450</v>
      </c>
      <c r="B25" s="259" t="s">
        <v>3451</v>
      </c>
    </row>
    <row r="26" spans="1:2" ht="12.75">
      <c r="A26" s="260" t="s">
        <v>3452</v>
      </c>
      <c r="B26" s="259" t="s">
        <v>3453</v>
      </c>
    </row>
    <row r="27" spans="1:2" ht="12.75">
      <c r="A27" s="260" t="s">
        <v>3454</v>
      </c>
      <c r="B27" s="259" t="s">
        <v>3455</v>
      </c>
    </row>
    <row r="28" spans="1:2" ht="12.75">
      <c r="A28" s="260" t="s">
        <v>3456</v>
      </c>
      <c r="B28" s="259" t="s">
        <v>3457</v>
      </c>
    </row>
    <row r="29" spans="1:2" ht="12.75">
      <c r="A29" s="260" t="s">
        <v>3458</v>
      </c>
      <c r="B29" s="259" t="s">
        <v>3459</v>
      </c>
    </row>
    <row r="30" spans="1:2" ht="12.75">
      <c r="A30" s="260" t="s">
        <v>3460</v>
      </c>
      <c r="B30" s="259" t="s">
        <v>3461</v>
      </c>
    </row>
    <row r="31" spans="1:2" ht="12.75">
      <c r="A31" s="260" t="s">
        <v>3462</v>
      </c>
      <c r="B31" s="259" t="s">
        <v>3463</v>
      </c>
    </row>
    <row r="32" spans="1:2" s="241" customFormat="1" ht="14.25">
      <c r="A32" s="260" t="s">
        <v>3464</v>
      </c>
      <c r="B32" s="259" t="s">
        <v>3465</v>
      </c>
    </row>
    <row r="33" spans="1:2" s="241" customFormat="1" ht="14.25">
      <c r="A33" s="260" t="s">
        <v>3466</v>
      </c>
      <c r="B33" s="259" t="s">
        <v>3467</v>
      </c>
    </row>
    <row r="34" spans="1:2" s="241" customFormat="1" ht="14.25">
      <c r="A34" s="260" t="s">
        <v>3468</v>
      </c>
      <c r="B34" s="259" t="s">
        <v>3469</v>
      </c>
    </row>
    <row r="35" spans="1:2" s="241" customFormat="1" ht="14.25">
      <c r="A35" s="260" t="s">
        <v>3470</v>
      </c>
      <c r="B35" s="259" t="s">
        <v>3471</v>
      </c>
    </row>
    <row r="36" spans="1:2" s="241" customFormat="1" ht="14.25">
      <c r="A36" s="260" t="s">
        <v>3472</v>
      </c>
      <c r="B36" s="259" t="s">
        <v>3473</v>
      </c>
    </row>
    <row r="37" spans="1:2" s="241" customFormat="1" ht="14.25">
      <c r="A37" s="260" t="s">
        <v>3474</v>
      </c>
      <c r="B37" s="259" t="s">
        <v>3475</v>
      </c>
    </row>
    <row r="38" spans="1:2" s="241" customFormat="1" ht="14.25">
      <c r="A38" s="260" t="s">
        <v>3476</v>
      </c>
      <c r="B38" s="259" t="s">
        <v>3477</v>
      </c>
    </row>
    <row r="39" spans="1:2" s="241" customFormat="1" ht="14.25">
      <c r="A39" s="260" t="s">
        <v>3478</v>
      </c>
      <c r="B39" s="259" t="s">
        <v>3479</v>
      </c>
    </row>
    <row r="40" spans="1:2" s="241" customFormat="1" ht="14.25">
      <c r="A40" s="260" t="s">
        <v>3480</v>
      </c>
      <c r="B40" s="259" t="s">
        <v>3481</v>
      </c>
    </row>
    <row r="41" spans="1:2" s="241" customFormat="1" ht="14.25">
      <c r="A41" s="260" t="s">
        <v>3482</v>
      </c>
      <c r="B41" s="259" t="s">
        <v>3483</v>
      </c>
    </row>
    <row r="42" spans="1:2" s="241" customFormat="1" ht="14.25">
      <c r="A42" s="260" t="s">
        <v>3484</v>
      </c>
      <c r="B42" s="259" t="s">
        <v>3485</v>
      </c>
    </row>
    <row r="43" spans="1:2" s="241" customFormat="1" ht="14.25">
      <c r="A43" s="260" t="s">
        <v>3486</v>
      </c>
      <c r="B43" s="259" t="s">
        <v>3487</v>
      </c>
    </row>
    <row r="44" spans="1:2" s="241" customFormat="1" ht="14.25">
      <c r="A44" s="260" t="s">
        <v>3488</v>
      </c>
      <c r="B44" s="259" t="s">
        <v>3489</v>
      </c>
    </row>
    <row r="45" spans="1:2" s="241" customFormat="1" ht="14.25">
      <c r="A45" s="260" t="s">
        <v>3490</v>
      </c>
      <c r="B45" s="259" t="s">
        <v>3491</v>
      </c>
    </row>
    <row r="46" spans="1:2" s="241" customFormat="1" ht="14.25">
      <c r="A46" s="260" t="s">
        <v>3492</v>
      </c>
      <c r="B46" s="259" t="s">
        <v>3493</v>
      </c>
    </row>
    <row r="47" spans="1:2" s="241" customFormat="1" ht="14.25">
      <c r="A47" s="260" t="s">
        <v>3494</v>
      </c>
      <c r="B47" s="259" t="s">
        <v>3495</v>
      </c>
    </row>
    <row r="48" spans="1:2" s="241" customFormat="1" ht="14.25">
      <c r="A48" s="260" t="s">
        <v>3496</v>
      </c>
      <c r="B48" s="259" t="s">
        <v>3497</v>
      </c>
    </row>
    <row r="49" spans="1:2" s="241" customFormat="1" ht="14.25">
      <c r="A49" s="260" t="s">
        <v>3498</v>
      </c>
      <c r="B49" s="259" t="s">
        <v>3499</v>
      </c>
    </row>
    <row r="50" spans="1:2" s="241" customFormat="1" ht="14.25">
      <c r="A50" s="260" t="s">
        <v>3500</v>
      </c>
      <c r="B50" s="259" t="s">
        <v>3501</v>
      </c>
    </row>
    <row r="51" spans="1:2" s="241" customFormat="1" ht="14.25">
      <c r="A51" s="260" t="s">
        <v>3502</v>
      </c>
      <c r="B51" s="259" t="s">
        <v>3503</v>
      </c>
    </row>
    <row r="52" spans="1:2" s="241" customFormat="1" ht="14.25">
      <c r="A52" s="260" t="s">
        <v>3504</v>
      </c>
      <c r="B52" s="259" t="s">
        <v>3505</v>
      </c>
    </row>
    <row r="53" spans="1:2" s="241" customFormat="1" ht="14.25">
      <c r="A53" s="260" t="s">
        <v>3506</v>
      </c>
      <c r="B53" s="259" t="s">
        <v>3507</v>
      </c>
    </row>
    <row r="54" spans="1:2" s="241" customFormat="1" ht="14.25">
      <c r="A54" s="260" t="s">
        <v>3508</v>
      </c>
      <c r="B54" s="259" t="s">
        <v>3509</v>
      </c>
    </row>
    <row r="55" spans="1:2" s="241" customFormat="1" ht="14.25">
      <c r="A55" s="260" t="s">
        <v>3510</v>
      </c>
      <c r="B55" s="259" t="s">
        <v>3511</v>
      </c>
    </row>
    <row r="56" spans="1:2" s="241" customFormat="1" ht="14.25">
      <c r="A56" s="260" t="s">
        <v>3512</v>
      </c>
      <c r="B56" s="259" t="s">
        <v>3513</v>
      </c>
    </row>
    <row r="57" spans="1:2" s="241" customFormat="1" ht="14.25">
      <c r="A57" s="260" t="s">
        <v>3514</v>
      </c>
      <c r="B57" s="259" t="s">
        <v>3515</v>
      </c>
    </row>
    <row r="58" spans="1:2" s="241" customFormat="1" ht="14.25">
      <c r="A58" s="260" t="s">
        <v>3516</v>
      </c>
      <c r="B58" s="259" t="s">
        <v>3517</v>
      </c>
    </row>
    <row r="59" spans="1:2" s="241" customFormat="1" ht="14.25">
      <c r="A59" s="260" t="s">
        <v>3518</v>
      </c>
      <c r="B59" s="259" t="s">
        <v>3519</v>
      </c>
    </row>
    <row r="60" spans="1:2" s="241" customFormat="1" ht="14.25">
      <c r="A60" s="260" t="s">
        <v>3520</v>
      </c>
      <c r="B60" s="259" t="s">
        <v>3521</v>
      </c>
    </row>
    <row r="61" spans="1:2" s="241" customFormat="1" ht="14.25">
      <c r="A61" s="260" t="s">
        <v>3522</v>
      </c>
      <c r="B61" s="259" t="s">
        <v>3523</v>
      </c>
    </row>
    <row r="62" spans="1:2" s="241" customFormat="1" ht="14.25">
      <c r="A62" s="260" t="s">
        <v>3524</v>
      </c>
      <c r="B62" s="259" t="s">
        <v>3525</v>
      </c>
    </row>
    <row r="63" spans="1:2" s="241" customFormat="1" ht="14.25">
      <c r="A63" s="260" t="s">
        <v>3526</v>
      </c>
      <c r="B63" s="259" t="s">
        <v>3527</v>
      </c>
    </row>
    <row r="64" spans="1:2" s="241" customFormat="1" ht="14.25">
      <c r="A64" s="260" t="s">
        <v>3528</v>
      </c>
      <c r="B64" s="259" t="s">
        <v>3529</v>
      </c>
    </row>
    <row r="65" spans="1:2" s="241" customFormat="1" ht="14.25">
      <c r="A65" s="260" t="s">
        <v>3530</v>
      </c>
      <c r="B65" s="259" t="s">
        <v>3531</v>
      </c>
    </row>
    <row r="66" spans="1:2" s="241" customFormat="1" ht="14.25">
      <c r="A66" s="260" t="s">
        <v>3532</v>
      </c>
      <c r="B66" s="259" t="s">
        <v>3533</v>
      </c>
    </row>
    <row r="67" spans="1:2" s="241" customFormat="1" ht="14.25">
      <c r="A67" s="260" t="s">
        <v>3534</v>
      </c>
      <c r="B67" s="259" t="s">
        <v>3535</v>
      </c>
    </row>
    <row r="68" spans="1:2" s="241" customFormat="1" ht="14.25">
      <c r="A68" s="260" t="s">
        <v>3536</v>
      </c>
      <c r="B68" s="259" t="s">
        <v>3537</v>
      </c>
    </row>
    <row r="69" spans="1:2" s="241" customFormat="1" ht="14.25">
      <c r="A69" s="260" t="s">
        <v>3538</v>
      </c>
      <c r="B69" s="259" t="s">
        <v>3539</v>
      </c>
    </row>
    <row r="70" spans="1:2" s="241" customFormat="1" ht="14.25">
      <c r="A70" s="260" t="s">
        <v>3540</v>
      </c>
      <c r="B70" s="259" t="s">
        <v>3541</v>
      </c>
    </row>
    <row r="71" spans="1:2" s="241" customFormat="1" ht="14.25">
      <c r="A71" s="260" t="s">
        <v>3542</v>
      </c>
      <c r="B71" s="259" t="s">
        <v>3543</v>
      </c>
    </row>
    <row r="72" spans="1:2" s="241" customFormat="1" ht="14.25">
      <c r="A72" s="260" t="s">
        <v>3544</v>
      </c>
      <c r="B72" s="259" t="s">
        <v>3545</v>
      </c>
    </row>
    <row r="73" spans="1:2" s="241" customFormat="1" ht="14.25">
      <c r="A73" s="260" t="s">
        <v>3546</v>
      </c>
      <c r="B73" s="259" t="s">
        <v>3547</v>
      </c>
    </row>
    <row r="74" spans="1:2" s="241" customFormat="1" ht="14.25">
      <c r="A74" s="260" t="s">
        <v>3548</v>
      </c>
      <c r="B74" s="259" t="s">
        <v>3549</v>
      </c>
    </row>
    <row r="75" spans="1:2" s="241" customFormat="1" ht="14.25">
      <c r="A75" s="260" t="s">
        <v>3550</v>
      </c>
      <c r="B75" s="259" t="s">
        <v>3551</v>
      </c>
    </row>
    <row r="76" spans="1:2" s="241" customFormat="1" ht="14.25">
      <c r="A76" s="260" t="s">
        <v>3552</v>
      </c>
      <c r="B76" s="259" t="s">
        <v>3553</v>
      </c>
    </row>
    <row r="77" spans="1:2" s="241" customFormat="1" ht="14.25">
      <c r="A77" s="260" t="s">
        <v>3554</v>
      </c>
      <c r="B77" s="259" t="s">
        <v>3555</v>
      </c>
    </row>
    <row r="78" spans="1:2" s="241" customFormat="1" ht="14.25">
      <c r="A78" s="260" t="s">
        <v>3556</v>
      </c>
      <c r="B78" s="259" t="s">
        <v>3557</v>
      </c>
    </row>
    <row r="79" spans="1:2" s="241" customFormat="1" ht="14.25">
      <c r="A79" s="260" t="s">
        <v>3558</v>
      </c>
      <c r="B79" s="259" t="s">
        <v>3559</v>
      </c>
    </row>
    <row r="80" spans="1:2" s="241" customFormat="1" ht="14.25">
      <c r="A80" s="260" t="s">
        <v>3560</v>
      </c>
      <c r="B80" s="259" t="s">
        <v>3561</v>
      </c>
    </row>
    <row r="81" spans="1:2" s="241" customFormat="1" ht="14.25">
      <c r="A81" s="260" t="s">
        <v>3562</v>
      </c>
      <c r="B81" s="259" t="s">
        <v>3563</v>
      </c>
    </row>
    <row r="82" spans="1:2" s="241" customFormat="1" ht="14.25">
      <c r="A82" s="260" t="s">
        <v>3564</v>
      </c>
      <c r="B82" s="259" t="s">
        <v>3565</v>
      </c>
    </row>
    <row r="83" spans="1:2" s="241" customFormat="1" ht="14.25">
      <c r="A83" s="260" t="s">
        <v>3566</v>
      </c>
      <c r="B83" s="259" t="s">
        <v>3567</v>
      </c>
    </row>
    <row r="84" spans="1:2" s="241" customFormat="1" ht="14.25">
      <c r="A84" s="260" t="s">
        <v>3568</v>
      </c>
      <c r="B84" s="259" t="s">
        <v>3569</v>
      </c>
    </row>
    <row r="85" spans="1:2" s="241" customFormat="1" ht="14.25">
      <c r="A85" s="260" t="s">
        <v>3570</v>
      </c>
      <c r="B85" s="259" t="s">
        <v>3571</v>
      </c>
    </row>
    <row r="86" spans="1:2" s="241" customFormat="1" ht="14.25">
      <c r="A86" s="260" t="s">
        <v>3572</v>
      </c>
      <c r="B86" s="259" t="s">
        <v>3573</v>
      </c>
    </row>
    <row r="87" spans="1:2" s="241" customFormat="1" ht="14.25">
      <c r="A87" s="260" t="s">
        <v>3574</v>
      </c>
      <c r="B87" s="259" t="s">
        <v>3575</v>
      </c>
    </row>
    <row r="88" spans="1:2" s="241" customFormat="1" ht="14.25">
      <c r="A88" s="260" t="s">
        <v>3576</v>
      </c>
      <c r="B88" s="259" t="s">
        <v>3577</v>
      </c>
    </row>
    <row r="89" spans="1:2" s="241" customFormat="1" ht="14.25">
      <c r="A89" s="260" t="s">
        <v>3578</v>
      </c>
      <c r="B89" s="259" t="s">
        <v>3579</v>
      </c>
    </row>
    <row r="90" spans="1:2" s="241" customFormat="1" ht="14.25">
      <c r="A90" s="260" t="s">
        <v>3580</v>
      </c>
      <c r="B90" s="259" t="s">
        <v>3581</v>
      </c>
    </row>
    <row r="91" spans="1:2" s="241" customFormat="1" ht="14.25">
      <c r="A91" s="260" t="s">
        <v>3582</v>
      </c>
      <c r="B91" s="259" t="s">
        <v>3583</v>
      </c>
    </row>
    <row r="92" spans="1:2" s="241" customFormat="1" ht="14.25">
      <c r="A92" s="260" t="s">
        <v>3584</v>
      </c>
      <c r="B92" s="259" t="s">
        <v>3585</v>
      </c>
    </row>
    <row r="93" spans="1:2" s="241" customFormat="1" ht="14.25">
      <c r="A93" s="260" t="s">
        <v>3586</v>
      </c>
      <c r="B93" s="259" t="s">
        <v>3587</v>
      </c>
    </row>
    <row r="94" spans="1:2" s="241" customFormat="1" ht="14.25">
      <c r="A94" s="260" t="s">
        <v>3588</v>
      </c>
      <c r="B94" s="259" t="s">
        <v>3589</v>
      </c>
    </row>
    <row r="95" spans="1:2" s="241" customFormat="1" ht="14.25">
      <c r="A95" s="260" t="s">
        <v>3590</v>
      </c>
      <c r="B95" s="259" t="s">
        <v>3591</v>
      </c>
    </row>
    <row r="96" spans="1:2" s="241" customFormat="1" ht="14.25">
      <c r="A96" s="260" t="s">
        <v>3592</v>
      </c>
      <c r="B96" s="259" t="s">
        <v>3593</v>
      </c>
    </row>
    <row r="97" spans="1:2" s="241" customFormat="1" ht="14.25">
      <c r="A97" s="260" t="s">
        <v>3594</v>
      </c>
      <c r="B97" s="259" t="s">
        <v>3595</v>
      </c>
    </row>
    <row r="98" spans="1:2" s="241" customFormat="1" ht="14.25">
      <c r="A98" s="260" t="s">
        <v>3596</v>
      </c>
      <c r="B98" s="259" t="s">
        <v>3597</v>
      </c>
    </row>
    <row r="99" spans="1:2" s="241" customFormat="1" ht="14.25">
      <c r="A99" s="260" t="s">
        <v>3598</v>
      </c>
      <c r="B99" s="259" t="s">
        <v>3599</v>
      </c>
    </row>
    <row r="100" spans="1:2" s="241" customFormat="1" ht="14.25">
      <c r="A100" s="260" t="s">
        <v>3600</v>
      </c>
      <c r="B100" s="259" t="s">
        <v>3601</v>
      </c>
    </row>
    <row r="101" spans="1:2" s="241" customFormat="1" ht="14.25">
      <c r="A101" s="260" t="s">
        <v>3602</v>
      </c>
      <c r="B101" s="259" t="s">
        <v>3603</v>
      </c>
    </row>
    <row r="102" spans="1:2" s="241" customFormat="1" ht="14.25">
      <c r="A102" s="260" t="s">
        <v>3604</v>
      </c>
      <c r="B102" s="259" t="s">
        <v>3605</v>
      </c>
    </row>
    <row r="103" spans="1:2" s="241" customFormat="1" ht="14.25">
      <c r="A103" s="260" t="s">
        <v>3606</v>
      </c>
      <c r="B103" s="259" t="s">
        <v>3607</v>
      </c>
    </row>
    <row r="104" spans="1:2" s="241" customFormat="1" ht="14.25">
      <c r="A104" s="260" t="s">
        <v>3608</v>
      </c>
      <c r="B104" s="259" t="s">
        <v>3609</v>
      </c>
    </row>
    <row r="105" spans="1:2" s="241" customFormat="1" ht="14.25">
      <c r="A105" s="260" t="s">
        <v>3610</v>
      </c>
      <c r="B105" s="259" t="s">
        <v>3611</v>
      </c>
    </row>
    <row r="106" spans="1:2" s="241" customFormat="1" ht="14.25">
      <c r="A106" s="260" t="s">
        <v>3612</v>
      </c>
      <c r="B106" s="259" t="s">
        <v>3613</v>
      </c>
    </row>
    <row r="107" spans="1:2" s="241" customFormat="1" ht="14.25">
      <c r="A107" s="260" t="s">
        <v>3614</v>
      </c>
      <c r="B107" s="259" t="s">
        <v>3615</v>
      </c>
    </row>
    <row r="108" spans="1:2" s="241" customFormat="1" ht="14.25">
      <c r="A108" s="260" t="s">
        <v>3616</v>
      </c>
      <c r="B108" s="259" t="s">
        <v>3617</v>
      </c>
    </row>
    <row r="109" spans="1:2" s="241" customFormat="1" ht="14.25">
      <c r="A109" s="260" t="s">
        <v>3618</v>
      </c>
      <c r="B109" s="259" t="s">
        <v>3619</v>
      </c>
    </row>
    <row r="110" spans="1:2" s="241" customFormat="1" ht="14.25">
      <c r="A110" s="260" t="s">
        <v>3620</v>
      </c>
      <c r="B110" s="259" t="s">
        <v>3621</v>
      </c>
    </row>
    <row r="111" spans="1:2" s="241" customFormat="1" ht="14.25">
      <c r="A111" s="260" t="s">
        <v>3622</v>
      </c>
      <c r="B111" s="259" t="s">
        <v>3623</v>
      </c>
    </row>
    <row r="112" spans="1:2" s="241" customFormat="1" ht="14.25">
      <c r="A112" s="260" t="s">
        <v>3624</v>
      </c>
      <c r="B112" s="259" t="s">
        <v>3625</v>
      </c>
    </row>
    <row r="113" spans="1:2" s="241" customFormat="1" ht="14.25">
      <c r="A113" s="260" t="s">
        <v>3626</v>
      </c>
      <c r="B113" s="259" t="s">
        <v>3627</v>
      </c>
    </row>
    <row r="114" spans="1:2" s="241" customFormat="1" ht="14.25">
      <c r="A114" s="260" t="s">
        <v>3628</v>
      </c>
      <c r="B114" s="259" t="s">
        <v>3629</v>
      </c>
    </row>
    <row r="115" spans="1:2" s="241" customFormat="1" ht="14.25">
      <c r="A115" s="260" t="s">
        <v>3630</v>
      </c>
      <c r="B115" s="259" t="s">
        <v>3631</v>
      </c>
    </row>
    <row r="116" spans="1:2" s="241" customFormat="1" ht="14.25">
      <c r="A116" s="260" t="s">
        <v>3632</v>
      </c>
      <c r="B116" s="259" t="s">
        <v>3633</v>
      </c>
    </row>
    <row r="117" spans="1:2" s="241" customFormat="1" ht="14.25">
      <c r="A117" s="260" t="s">
        <v>3634</v>
      </c>
      <c r="B117" s="259" t="s">
        <v>3635</v>
      </c>
    </row>
    <row r="118" spans="1:2" s="241" customFormat="1" ht="14.25">
      <c r="A118" s="260" t="s">
        <v>3636</v>
      </c>
      <c r="B118" s="259" t="s">
        <v>3637</v>
      </c>
    </row>
    <row r="119" spans="1:2" s="241" customFormat="1" ht="14.25">
      <c r="A119" s="260" t="s">
        <v>3638</v>
      </c>
      <c r="B119" s="259" t="s">
        <v>3639</v>
      </c>
    </row>
    <row r="120" spans="1:2" s="241" customFormat="1" ht="14.25">
      <c r="A120" s="260" t="s">
        <v>3640</v>
      </c>
      <c r="B120" s="259" t="s">
        <v>3641</v>
      </c>
    </row>
    <row r="121" spans="1:2" s="241" customFormat="1" ht="14.25">
      <c r="A121" s="260" t="s">
        <v>3642</v>
      </c>
      <c r="B121" s="259" t="s">
        <v>3643</v>
      </c>
    </row>
    <row r="122" spans="1:2" s="241" customFormat="1" ht="14.25">
      <c r="A122" s="260" t="s">
        <v>3644</v>
      </c>
      <c r="B122" s="259" t="s">
        <v>3645</v>
      </c>
    </row>
    <row r="123" spans="1:2" s="241" customFormat="1" ht="14.25">
      <c r="A123" s="260" t="s">
        <v>3646</v>
      </c>
      <c r="B123" s="259" t="s">
        <v>3647</v>
      </c>
    </row>
    <row r="124" spans="1:2" s="241" customFormat="1" ht="14.25">
      <c r="A124" s="260" t="s">
        <v>3648</v>
      </c>
      <c r="B124" s="259" t="s">
        <v>3649</v>
      </c>
    </row>
    <row r="125" spans="1:2" s="241" customFormat="1" ht="14.25">
      <c r="A125" s="260" t="s">
        <v>3650</v>
      </c>
      <c r="B125" s="259" t="s">
        <v>3651</v>
      </c>
    </row>
    <row r="126" spans="1:2" s="241" customFormat="1" ht="14.25">
      <c r="A126" s="260" t="s">
        <v>3652</v>
      </c>
      <c r="B126" s="259" t="s">
        <v>3653</v>
      </c>
    </row>
    <row r="127" spans="1:2" s="241" customFormat="1" ht="14.25">
      <c r="A127" s="260" t="s">
        <v>3654</v>
      </c>
      <c r="B127" s="259" t="s">
        <v>3655</v>
      </c>
    </row>
    <row r="128" spans="1:2" s="241" customFormat="1" ht="14.25">
      <c r="A128" s="260" t="s">
        <v>3656</v>
      </c>
      <c r="B128" s="259" t="s">
        <v>3657</v>
      </c>
    </row>
    <row r="129" spans="1:2" s="241" customFormat="1" ht="14.25">
      <c r="A129" s="260" t="s">
        <v>3658</v>
      </c>
      <c r="B129" s="259" t="s">
        <v>3659</v>
      </c>
    </row>
    <row r="130" spans="1:2" s="241" customFormat="1" ht="14.25">
      <c r="A130" s="260" t="s">
        <v>3660</v>
      </c>
      <c r="B130" s="259" t="s">
        <v>3661</v>
      </c>
    </row>
    <row r="131" spans="1:2" s="241" customFormat="1" ht="14.25">
      <c r="A131" s="260" t="s">
        <v>3662</v>
      </c>
      <c r="B131" s="259" t="s">
        <v>3663</v>
      </c>
    </row>
    <row r="132" spans="1:2" s="241" customFormat="1" ht="14.25">
      <c r="A132" s="260" t="s">
        <v>3664</v>
      </c>
      <c r="B132" s="259" t="s">
        <v>3665</v>
      </c>
    </row>
    <row r="133" spans="1:2" s="241" customFormat="1" ht="14.25">
      <c r="A133" s="260" t="s">
        <v>3666</v>
      </c>
      <c r="B133" s="259" t="s">
        <v>3667</v>
      </c>
    </row>
    <row r="134" spans="1:2" s="241" customFormat="1" ht="14.25">
      <c r="A134" s="260" t="s">
        <v>3668</v>
      </c>
      <c r="B134" s="259" t="s">
        <v>3669</v>
      </c>
    </row>
    <row r="135" spans="1:2" s="241" customFormat="1" ht="14.25">
      <c r="A135" s="260" t="s">
        <v>3670</v>
      </c>
      <c r="B135" s="259" t="s">
        <v>3671</v>
      </c>
    </row>
    <row r="136" spans="1:2" s="241" customFormat="1" ht="14.25">
      <c r="A136" s="260" t="s">
        <v>3672</v>
      </c>
      <c r="B136" s="259" t="s">
        <v>3673</v>
      </c>
    </row>
    <row r="137" spans="1:2" s="241" customFormat="1" ht="14.25">
      <c r="A137" s="260" t="s">
        <v>3674</v>
      </c>
      <c r="B137" s="259" t="s">
        <v>3675</v>
      </c>
    </row>
    <row r="138" spans="1:2" s="241" customFormat="1" ht="14.25">
      <c r="A138" s="260" t="s">
        <v>3676</v>
      </c>
      <c r="B138" s="259" t="s">
        <v>3677</v>
      </c>
    </row>
    <row r="139" spans="1:2" s="241" customFormat="1" ht="14.25">
      <c r="A139" s="260" t="s">
        <v>3678</v>
      </c>
      <c r="B139" s="259" t="s">
        <v>3679</v>
      </c>
    </row>
    <row r="140" spans="1:2" s="241" customFormat="1" ht="14.25">
      <c r="A140" s="260" t="s">
        <v>3680</v>
      </c>
      <c r="B140" s="259" t="s">
        <v>3681</v>
      </c>
    </row>
    <row r="141" spans="1:2" s="241" customFormat="1" ht="14.25">
      <c r="A141" s="260" t="s">
        <v>3682</v>
      </c>
      <c r="B141" s="259" t="s">
        <v>3683</v>
      </c>
    </row>
    <row r="142" spans="1:2" s="241" customFormat="1" ht="14.25">
      <c r="A142" s="260" t="s">
        <v>3684</v>
      </c>
      <c r="B142" s="259" t="s">
        <v>3685</v>
      </c>
    </row>
    <row r="143" spans="1:2" s="241" customFormat="1" ht="14.25">
      <c r="A143" s="260" t="s">
        <v>3686</v>
      </c>
      <c r="B143" s="259" t="s">
        <v>3687</v>
      </c>
    </row>
    <row r="144" spans="1:2" s="241" customFormat="1" ht="14.25">
      <c r="A144" s="260" t="s">
        <v>3688</v>
      </c>
      <c r="B144" s="259" t="s">
        <v>3689</v>
      </c>
    </row>
    <row r="145" spans="1:2" s="241" customFormat="1" ht="14.25">
      <c r="A145" s="260" t="s">
        <v>3690</v>
      </c>
      <c r="B145" s="259" t="s">
        <v>3691</v>
      </c>
    </row>
    <row r="146" spans="1:2" s="241" customFormat="1" ht="14.25">
      <c r="A146" s="260" t="s">
        <v>3692</v>
      </c>
      <c r="B146" s="259" t="s">
        <v>3693</v>
      </c>
    </row>
    <row r="147" spans="1:2" s="241" customFormat="1" ht="14.25">
      <c r="A147" s="260" t="s">
        <v>3694</v>
      </c>
      <c r="B147" s="259" t="s">
        <v>3695</v>
      </c>
    </row>
    <row r="148" spans="1:2" s="241" customFormat="1" ht="14.25">
      <c r="A148" s="260" t="s">
        <v>3696</v>
      </c>
      <c r="B148" s="259" t="s">
        <v>3697</v>
      </c>
    </row>
    <row r="149" spans="1:2" s="241" customFormat="1" ht="14.25">
      <c r="A149" s="260" t="s">
        <v>3698</v>
      </c>
      <c r="B149" s="259" t="s">
        <v>3699</v>
      </c>
    </row>
    <row r="150" spans="1:2" s="241" customFormat="1" ht="14.25">
      <c r="A150" s="260" t="s">
        <v>3700</v>
      </c>
      <c r="B150" s="259" t="s">
        <v>3701</v>
      </c>
    </row>
    <row r="151" spans="1:2" s="241" customFormat="1" ht="14.25">
      <c r="A151" s="260" t="s">
        <v>3702</v>
      </c>
      <c r="B151" s="259" t="s">
        <v>3703</v>
      </c>
    </row>
    <row r="152" spans="1:2" s="241" customFormat="1" ht="14.25">
      <c r="A152" s="260" t="s">
        <v>3704</v>
      </c>
      <c r="B152" s="259" t="s">
        <v>3705</v>
      </c>
    </row>
    <row r="153" spans="1:2" s="241" customFormat="1" ht="14.25">
      <c r="A153" s="260" t="s">
        <v>3706</v>
      </c>
      <c r="B153" s="259" t="s">
        <v>3707</v>
      </c>
    </row>
    <row r="154" spans="1:2" s="241" customFormat="1" ht="14.25">
      <c r="A154" s="260" t="s">
        <v>3708</v>
      </c>
      <c r="B154" s="259" t="s">
        <v>3709</v>
      </c>
    </row>
    <row r="155" spans="1:2" s="241" customFormat="1" ht="14.25">
      <c r="A155" s="260" t="s">
        <v>3710</v>
      </c>
      <c r="B155" s="259" t="s">
        <v>3711</v>
      </c>
    </row>
    <row r="156" spans="1:2" s="241" customFormat="1" ht="14.25">
      <c r="A156" s="260" t="s">
        <v>3712</v>
      </c>
      <c r="B156" s="259" t="s">
        <v>3713</v>
      </c>
    </row>
    <row r="157" spans="1:2" s="241" customFormat="1" ht="14.25">
      <c r="A157" s="260" t="s">
        <v>3714</v>
      </c>
      <c r="B157" s="259" t="s">
        <v>3715</v>
      </c>
    </row>
    <row r="158" spans="1:2" s="241" customFormat="1" ht="14.25">
      <c r="A158" s="260" t="s">
        <v>3716</v>
      </c>
      <c r="B158" s="259" t="s">
        <v>3717</v>
      </c>
    </row>
    <row r="159" spans="1:2" s="241" customFormat="1" ht="14.25">
      <c r="A159" s="260" t="s">
        <v>3718</v>
      </c>
      <c r="B159" s="259" t="s">
        <v>3719</v>
      </c>
    </row>
    <row r="160" spans="1:2" s="241" customFormat="1" ht="14.25">
      <c r="A160" s="260" t="s">
        <v>3720</v>
      </c>
      <c r="B160" s="259" t="s">
        <v>3721</v>
      </c>
    </row>
    <row r="161" spans="1:2" s="241" customFormat="1" ht="14.25">
      <c r="A161" s="260" t="s">
        <v>3722</v>
      </c>
      <c r="B161" s="259" t="s">
        <v>3723</v>
      </c>
    </row>
    <row r="162" spans="1:2" s="241" customFormat="1" ht="14.25">
      <c r="A162" s="260" t="s">
        <v>3724</v>
      </c>
      <c r="B162" s="259" t="s">
        <v>3725</v>
      </c>
    </row>
    <row r="163" spans="1:2" s="241" customFormat="1" ht="14.25">
      <c r="A163" s="260" t="s">
        <v>3726</v>
      </c>
      <c r="B163" s="259" t="s">
        <v>3727</v>
      </c>
    </row>
    <row r="164" spans="1:2" s="241" customFormat="1" ht="14.25">
      <c r="A164" s="260" t="s">
        <v>3728</v>
      </c>
      <c r="B164" s="259" t="s">
        <v>3729</v>
      </c>
    </row>
    <row r="165" spans="1:2" s="241" customFormat="1" ht="14.25">
      <c r="A165" s="260" t="s">
        <v>3730</v>
      </c>
      <c r="B165" s="259" t="s">
        <v>3731</v>
      </c>
    </row>
    <row r="166" spans="1:2" s="241" customFormat="1" ht="14.25">
      <c r="A166" s="260" t="s">
        <v>3732</v>
      </c>
      <c r="B166" s="259" t="s">
        <v>3733</v>
      </c>
    </row>
    <row r="167" spans="1:2" s="241" customFormat="1" ht="14.25">
      <c r="A167" s="260" t="s">
        <v>3734</v>
      </c>
      <c r="B167" s="259" t="s">
        <v>3735</v>
      </c>
    </row>
    <row r="168" spans="1:2" s="241" customFormat="1" ht="14.25">
      <c r="A168" s="260" t="s">
        <v>3736</v>
      </c>
      <c r="B168" s="259" t="s">
        <v>3737</v>
      </c>
    </row>
    <row r="169" spans="1:2" s="241" customFormat="1" ht="14.25">
      <c r="A169" s="260" t="s">
        <v>3738</v>
      </c>
      <c r="B169" s="259" t="s">
        <v>3739</v>
      </c>
    </row>
    <row r="170" spans="1:2" s="241" customFormat="1" ht="14.25">
      <c r="A170" s="260" t="s">
        <v>3740</v>
      </c>
      <c r="B170" s="259" t="s">
        <v>3741</v>
      </c>
    </row>
    <row r="171" spans="1:2" s="241" customFormat="1" ht="14.25">
      <c r="A171" s="260" t="s">
        <v>3742</v>
      </c>
      <c r="B171" s="259" t="s">
        <v>3743</v>
      </c>
    </row>
    <row r="172" spans="1:2" s="241" customFormat="1" ht="14.25">
      <c r="A172" s="260" t="s">
        <v>3744</v>
      </c>
      <c r="B172" s="259" t="s">
        <v>3745</v>
      </c>
    </row>
    <row r="173" spans="1:2" s="241" customFormat="1" ht="14.25">
      <c r="A173" s="260" t="s">
        <v>3746</v>
      </c>
      <c r="B173" s="259" t="s">
        <v>3747</v>
      </c>
    </row>
    <row r="174" spans="1:2" s="241" customFormat="1" ht="14.25">
      <c r="A174" s="260" t="s">
        <v>3748</v>
      </c>
      <c r="B174" s="259" t="s">
        <v>3749</v>
      </c>
    </row>
    <row r="175" spans="1:2" s="241" customFormat="1" ht="14.25">
      <c r="A175" s="260" t="s">
        <v>3750</v>
      </c>
      <c r="B175" s="259" t="s">
        <v>3751</v>
      </c>
    </row>
    <row r="176" spans="1:2" s="241" customFormat="1" ht="14.25">
      <c r="A176" s="260" t="s">
        <v>3752</v>
      </c>
      <c r="B176" s="259" t="s">
        <v>3753</v>
      </c>
    </row>
    <row r="177" spans="1:2" s="241" customFormat="1" ht="14.25">
      <c r="A177" s="260" t="s">
        <v>3754</v>
      </c>
      <c r="B177" s="259" t="s">
        <v>3755</v>
      </c>
    </row>
    <row r="178" spans="1:2" s="241" customFormat="1" ht="14.25">
      <c r="A178" s="260" t="s">
        <v>3756</v>
      </c>
      <c r="B178" s="259" t="s">
        <v>3757</v>
      </c>
    </row>
    <row r="179" spans="1:2" s="241" customFormat="1" ht="14.25">
      <c r="A179" s="260" t="s">
        <v>3758</v>
      </c>
      <c r="B179" s="259" t="s">
        <v>3759</v>
      </c>
    </row>
    <row r="180" spans="1:2" s="241" customFormat="1" ht="14.25">
      <c r="A180" s="260" t="s">
        <v>3760</v>
      </c>
      <c r="B180" s="259" t="s">
        <v>3761</v>
      </c>
    </row>
    <row r="181" spans="1:2" s="241" customFormat="1" ht="14.25">
      <c r="A181" s="260" t="s">
        <v>3762</v>
      </c>
      <c r="B181" s="259" t="s">
        <v>3763</v>
      </c>
    </row>
    <row r="182" spans="1:2" s="241" customFormat="1" ht="14.25">
      <c r="A182" s="260" t="s">
        <v>3764</v>
      </c>
      <c r="B182" s="259" t="s">
        <v>3765</v>
      </c>
    </row>
    <row r="183" spans="1:2" s="241" customFormat="1" ht="14.25">
      <c r="A183" s="260" t="s">
        <v>3766</v>
      </c>
      <c r="B183" s="259" t="s">
        <v>3767</v>
      </c>
    </row>
    <row r="184" spans="1:2" s="241" customFormat="1" ht="14.25">
      <c r="A184" s="260" t="s">
        <v>3768</v>
      </c>
      <c r="B184" s="259" t="s">
        <v>3769</v>
      </c>
    </row>
    <row r="185" spans="1:2" s="241" customFormat="1" ht="14.25">
      <c r="A185" s="260" t="s">
        <v>3770</v>
      </c>
      <c r="B185" s="259" t="s">
        <v>3771</v>
      </c>
    </row>
    <row r="186" spans="1:2" s="241" customFormat="1" ht="14.25">
      <c r="A186" s="260" t="s">
        <v>3772</v>
      </c>
      <c r="B186" s="259" t="s">
        <v>3773</v>
      </c>
    </row>
    <row r="187" spans="1:2" s="241" customFormat="1" ht="14.25">
      <c r="A187" s="260" t="s">
        <v>3774</v>
      </c>
      <c r="B187" s="259" t="s">
        <v>3775</v>
      </c>
    </row>
    <row r="188" spans="1:2" s="241" customFormat="1" ht="14.25">
      <c r="A188" s="260" t="s">
        <v>3776</v>
      </c>
      <c r="B188" s="259" t="s">
        <v>3777</v>
      </c>
    </row>
    <row r="189" spans="1:2" s="241" customFormat="1" ht="14.25">
      <c r="A189" s="260" t="s">
        <v>3778</v>
      </c>
      <c r="B189" s="259" t="s">
        <v>3779</v>
      </c>
    </row>
    <row r="190" spans="1:2" s="241" customFormat="1" ht="14.25">
      <c r="A190" s="260" t="s">
        <v>3780</v>
      </c>
      <c r="B190" s="259" t="s">
        <v>3781</v>
      </c>
    </row>
    <row r="191" spans="1:2" s="241" customFormat="1" ht="14.25">
      <c r="A191" s="260" t="s">
        <v>3782</v>
      </c>
      <c r="B191" s="259" t="s">
        <v>3783</v>
      </c>
    </row>
    <row r="192" spans="1:2" s="241" customFormat="1" ht="14.25">
      <c r="A192" s="260" t="s">
        <v>3784</v>
      </c>
      <c r="B192" s="259" t="s">
        <v>3785</v>
      </c>
    </row>
    <row r="193" spans="1:2" s="241" customFormat="1" ht="14.25">
      <c r="A193" s="260" t="s">
        <v>3786</v>
      </c>
      <c r="B193" s="259" t="s">
        <v>3787</v>
      </c>
    </row>
    <row r="194" spans="1:2" s="241" customFormat="1" ht="14.25">
      <c r="A194" s="260" t="s">
        <v>3788</v>
      </c>
      <c r="B194" s="259" t="s">
        <v>3789</v>
      </c>
    </row>
    <row r="195" spans="1:2" s="241" customFormat="1" ht="14.25">
      <c r="A195" s="260" t="s">
        <v>3790</v>
      </c>
      <c r="B195" s="259" t="s">
        <v>3791</v>
      </c>
    </row>
    <row r="196" spans="1:2" s="241" customFormat="1" ht="14.25">
      <c r="A196" s="260" t="s">
        <v>3792</v>
      </c>
      <c r="B196" s="259" t="s">
        <v>3793</v>
      </c>
    </row>
    <row r="197" spans="1:2" s="241" customFormat="1" ht="14.25">
      <c r="A197" s="260" t="s">
        <v>3794</v>
      </c>
      <c r="B197" s="259" t="s">
        <v>3795</v>
      </c>
    </row>
    <row r="198" spans="1:2" s="241" customFormat="1" ht="14.25">
      <c r="A198" s="260" t="s">
        <v>3796</v>
      </c>
      <c r="B198" s="259" t="s">
        <v>3797</v>
      </c>
    </row>
    <row r="199" spans="1:2" s="241" customFormat="1" ht="14.25">
      <c r="A199" s="260" t="s">
        <v>3798</v>
      </c>
      <c r="B199" s="259" t="s">
        <v>3799</v>
      </c>
    </row>
    <row r="200" spans="1:2" s="241" customFormat="1" ht="14.25">
      <c r="A200" s="260" t="s">
        <v>3800</v>
      </c>
      <c r="B200" s="259" t="s">
        <v>3801</v>
      </c>
    </row>
    <row r="201" spans="1:2" s="241" customFormat="1" ht="14.25">
      <c r="A201" s="260" t="s">
        <v>3802</v>
      </c>
      <c r="B201" s="259" t="s">
        <v>3803</v>
      </c>
    </row>
    <row r="202" spans="1:2" s="241" customFormat="1" ht="14.25">
      <c r="A202" s="260" t="s">
        <v>3804</v>
      </c>
      <c r="B202" s="259" t="s">
        <v>3805</v>
      </c>
    </row>
    <row r="203" spans="1:2" s="241" customFormat="1" ht="14.25">
      <c r="A203" s="260" t="s">
        <v>3806</v>
      </c>
      <c r="B203" s="259" t="s">
        <v>3807</v>
      </c>
    </row>
    <row r="204" spans="1:2" s="241" customFormat="1" ht="14.25">
      <c r="A204" s="260" t="s">
        <v>3808</v>
      </c>
      <c r="B204" s="259" t="s">
        <v>3809</v>
      </c>
    </row>
    <row r="205" spans="1:2" s="241" customFormat="1" ht="14.25">
      <c r="A205" s="260" t="s">
        <v>3810</v>
      </c>
      <c r="B205" s="259" t="s">
        <v>3811</v>
      </c>
    </row>
    <row r="206" spans="1:2" s="241" customFormat="1" ht="14.25">
      <c r="A206" s="260" t="s">
        <v>3812</v>
      </c>
      <c r="B206" s="259" t="s">
        <v>3813</v>
      </c>
    </row>
    <row r="207" spans="1:2" s="241" customFormat="1" ht="14.25">
      <c r="A207" s="260" t="s">
        <v>3814</v>
      </c>
      <c r="B207" s="259" t="s">
        <v>3815</v>
      </c>
    </row>
    <row r="208" spans="1:2" s="241" customFormat="1" ht="14.25">
      <c r="A208" s="260" t="s">
        <v>3816</v>
      </c>
      <c r="B208" s="259" t="s">
        <v>3817</v>
      </c>
    </row>
    <row r="209" spans="1:2" s="241" customFormat="1" ht="14.25">
      <c r="A209" s="260" t="s">
        <v>3818</v>
      </c>
      <c r="B209" s="259" t="s">
        <v>3819</v>
      </c>
    </row>
    <row r="210" spans="1:2" s="241" customFormat="1" ht="14.25">
      <c r="A210" s="260" t="s">
        <v>3820</v>
      </c>
      <c r="B210" s="259" t="s">
        <v>3821</v>
      </c>
    </row>
    <row r="211" spans="1:2" s="241" customFormat="1" ht="14.25">
      <c r="A211" s="260" t="s">
        <v>3822</v>
      </c>
      <c r="B211" s="259" t="s">
        <v>3823</v>
      </c>
    </row>
    <row r="212" spans="1:2" s="241" customFormat="1" ht="14.25">
      <c r="A212" s="260" t="s">
        <v>3824</v>
      </c>
      <c r="B212" s="259" t="s">
        <v>3825</v>
      </c>
    </row>
    <row r="213" spans="1:2" s="241" customFormat="1" ht="14.25">
      <c r="A213" s="260" t="s">
        <v>3826</v>
      </c>
      <c r="B213" s="259" t="s">
        <v>3827</v>
      </c>
    </row>
    <row r="214" spans="1:2" s="241" customFormat="1" ht="14.25">
      <c r="A214" s="260" t="s">
        <v>3828</v>
      </c>
      <c r="B214" s="259" t="s">
        <v>3829</v>
      </c>
    </row>
    <row r="215" spans="1:2" s="241" customFormat="1" ht="14.25">
      <c r="A215" s="260" t="s">
        <v>3830</v>
      </c>
      <c r="B215" s="259" t="s">
        <v>3831</v>
      </c>
    </row>
    <row r="216" spans="1:2" s="241" customFormat="1" ht="14.25">
      <c r="A216" s="260" t="s">
        <v>3832</v>
      </c>
      <c r="B216" s="259" t="s">
        <v>3833</v>
      </c>
    </row>
    <row r="217" spans="1:2" s="241" customFormat="1" ht="14.25">
      <c r="A217" s="260" t="s">
        <v>3834</v>
      </c>
      <c r="B217" s="259" t="s">
        <v>3835</v>
      </c>
    </row>
    <row r="218" spans="1:2" s="241" customFormat="1" ht="14.25">
      <c r="A218" s="260" t="s">
        <v>3836</v>
      </c>
      <c r="B218" s="259" t="s">
        <v>3837</v>
      </c>
    </row>
    <row r="219" spans="1:2" s="241" customFormat="1" ht="14.25">
      <c r="A219" s="260" t="s">
        <v>3838</v>
      </c>
      <c r="B219" s="259" t="s">
        <v>3839</v>
      </c>
    </row>
    <row r="220" spans="1:2" s="241" customFormat="1" ht="14.25">
      <c r="A220" s="260" t="s">
        <v>3840</v>
      </c>
      <c r="B220" s="259" t="s">
        <v>3841</v>
      </c>
    </row>
    <row r="221" spans="1:2" s="241" customFormat="1" ht="14.25">
      <c r="A221" s="260" t="s">
        <v>3842</v>
      </c>
      <c r="B221" s="259" t="s">
        <v>3843</v>
      </c>
    </row>
    <row r="222" spans="1:2" s="241" customFormat="1" ht="14.25">
      <c r="A222" s="260" t="s">
        <v>3844</v>
      </c>
      <c r="B222" s="259" t="s">
        <v>3845</v>
      </c>
    </row>
    <row r="223" spans="1:2" s="241" customFormat="1" ht="14.25">
      <c r="A223" s="260" t="s">
        <v>3846</v>
      </c>
      <c r="B223" s="259" t="s">
        <v>3847</v>
      </c>
    </row>
    <row r="224" spans="1:2" s="241" customFormat="1" ht="14.25">
      <c r="A224" s="260" t="s">
        <v>3848</v>
      </c>
      <c r="B224" s="259" t="s">
        <v>3849</v>
      </c>
    </row>
    <row r="225" spans="1:2" s="241" customFormat="1" ht="14.25">
      <c r="A225" s="260" t="s">
        <v>3850</v>
      </c>
      <c r="B225" s="259" t="s">
        <v>3851</v>
      </c>
    </row>
    <row r="226" spans="1:2" s="241" customFormat="1" ht="14.25">
      <c r="A226" s="260" t="s">
        <v>3852</v>
      </c>
      <c r="B226" s="259" t="s">
        <v>3853</v>
      </c>
    </row>
    <row r="227" spans="1:2" s="241" customFormat="1" ht="14.25">
      <c r="A227" s="260" t="s">
        <v>3854</v>
      </c>
      <c r="B227" s="259" t="s">
        <v>3855</v>
      </c>
    </row>
    <row r="228" spans="1:2" s="241" customFormat="1" ht="14.25">
      <c r="A228" s="260" t="s">
        <v>3856</v>
      </c>
      <c r="B228" s="259" t="s">
        <v>3857</v>
      </c>
    </row>
    <row r="229" spans="1:2" s="241" customFormat="1" ht="14.25">
      <c r="A229" s="260" t="s">
        <v>3858</v>
      </c>
      <c r="B229" s="259" t="s">
        <v>3859</v>
      </c>
    </row>
    <row r="230" spans="1:2" s="241" customFormat="1" ht="14.25">
      <c r="A230" s="260" t="s">
        <v>3860</v>
      </c>
      <c r="B230" s="259" t="s">
        <v>3861</v>
      </c>
    </row>
    <row r="231" spans="1:2" s="241" customFormat="1" ht="14.25">
      <c r="A231" s="260" t="s">
        <v>3862</v>
      </c>
      <c r="B231" s="259" t="s">
        <v>3863</v>
      </c>
    </row>
    <row r="232" spans="1:2" s="241" customFormat="1" ht="14.25">
      <c r="A232" s="260" t="s">
        <v>3864</v>
      </c>
      <c r="B232" s="259" t="s">
        <v>3865</v>
      </c>
    </row>
    <row r="233" spans="1:2" s="241" customFormat="1" ht="14.25">
      <c r="A233" s="260" t="s">
        <v>3866</v>
      </c>
      <c r="B233" s="259" t="s">
        <v>3867</v>
      </c>
    </row>
    <row r="234" spans="1:2" s="241" customFormat="1" ht="14.25">
      <c r="A234" s="260" t="s">
        <v>3868</v>
      </c>
      <c r="B234" s="259" t="s">
        <v>3869</v>
      </c>
    </row>
    <row r="235" spans="1:2" s="241" customFormat="1" ht="14.25">
      <c r="A235" s="260" t="s">
        <v>3870</v>
      </c>
      <c r="B235" s="259" t="s">
        <v>3871</v>
      </c>
    </row>
    <row r="236" spans="1:2" s="241" customFormat="1" ht="14.25">
      <c r="A236" s="260" t="s">
        <v>3872</v>
      </c>
      <c r="B236" s="259" t="s">
        <v>3873</v>
      </c>
    </row>
    <row r="237" spans="1:2" s="241" customFormat="1" ht="14.25">
      <c r="A237" s="260" t="s">
        <v>3874</v>
      </c>
      <c r="B237" s="259" t="s">
        <v>3875</v>
      </c>
    </row>
    <row r="238" spans="1:2" s="241" customFormat="1" ht="14.25">
      <c r="A238" s="260" t="s">
        <v>3876</v>
      </c>
      <c r="B238" s="259" t="s">
        <v>3877</v>
      </c>
    </row>
    <row r="239" spans="1:2" s="241" customFormat="1" ht="14.25">
      <c r="A239" s="260" t="s">
        <v>3878</v>
      </c>
      <c r="B239" s="259" t="s">
        <v>3879</v>
      </c>
    </row>
    <row r="240" spans="1:2" s="241" customFormat="1" ht="14.25">
      <c r="A240" s="260" t="s">
        <v>3880</v>
      </c>
      <c r="B240" s="259" t="s">
        <v>3881</v>
      </c>
    </row>
    <row r="241" spans="1:2" s="241" customFormat="1" ht="14.25">
      <c r="A241" s="260" t="s">
        <v>3882</v>
      </c>
      <c r="B241" s="259" t="s">
        <v>3883</v>
      </c>
    </row>
    <row r="242" spans="1:2" s="241" customFormat="1" ht="14.25">
      <c r="A242" s="260" t="s">
        <v>3884</v>
      </c>
      <c r="B242" s="259" t="s">
        <v>3885</v>
      </c>
    </row>
    <row r="243" spans="1:2" s="241" customFormat="1" ht="14.25">
      <c r="A243" s="260" t="s">
        <v>3886</v>
      </c>
      <c r="B243" s="259" t="s">
        <v>3887</v>
      </c>
    </row>
    <row r="244" spans="1:2" s="241" customFormat="1" ht="14.25">
      <c r="A244" s="260" t="s">
        <v>3888</v>
      </c>
      <c r="B244" s="259" t="s">
        <v>3889</v>
      </c>
    </row>
    <row r="245" spans="1:2" s="241" customFormat="1" ht="14.25">
      <c r="A245" s="260" t="s">
        <v>3890</v>
      </c>
      <c r="B245" s="259" t="s">
        <v>3891</v>
      </c>
    </row>
    <row r="246" spans="1:2" s="241" customFormat="1" ht="14.25">
      <c r="A246" s="260" t="s">
        <v>3892</v>
      </c>
      <c r="B246" s="259" t="s">
        <v>3893</v>
      </c>
    </row>
    <row r="247" spans="1:2" s="241" customFormat="1" ht="14.25">
      <c r="A247" s="260" t="s">
        <v>3894</v>
      </c>
      <c r="B247" s="259" t="s">
        <v>3895</v>
      </c>
    </row>
    <row r="248" spans="1:2" s="241" customFormat="1" ht="14.25">
      <c r="A248" s="260" t="s">
        <v>3896</v>
      </c>
      <c r="B248" s="259" t="s">
        <v>3897</v>
      </c>
    </row>
    <row r="249" spans="1:2" s="241" customFormat="1" ht="14.25">
      <c r="A249" s="260" t="s">
        <v>3898</v>
      </c>
      <c r="B249" s="259" t="s">
        <v>3899</v>
      </c>
    </row>
    <row r="250" spans="1:2" s="241" customFormat="1" ht="14.25">
      <c r="A250" s="260" t="s">
        <v>3900</v>
      </c>
      <c r="B250" s="259" t="s">
        <v>3901</v>
      </c>
    </row>
    <row r="251" spans="1:2" s="241" customFormat="1" ht="14.25">
      <c r="A251" s="260" t="s">
        <v>3902</v>
      </c>
      <c r="B251" s="259" t="s">
        <v>3903</v>
      </c>
    </row>
    <row r="252" spans="1:2" s="241" customFormat="1" ht="14.25">
      <c r="A252" s="260" t="s">
        <v>3904</v>
      </c>
      <c r="B252" s="259" t="s">
        <v>3905</v>
      </c>
    </row>
    <row r="253" spans="1:2" s="241" customFormat="1" ht="14.25">
      <c r="A253" s="260" t="s">
        <v>3906</v>
      </c>
      <c r="B253" s="259" t="s">
        <v>3907</v>
      </c>
    </row>
    <row r="254" spans="1:2" s="241" customFormat="1" ht="14.25">
      <c r="A254" s="260" t="s">
        <v>3908</v>
      </c>
      <c r="B254" s="259" t="s">
        <v>3909</v>
      </c>
    </row>
    <row r="255" spans="1:2" s="241" customFormat="1" ht="14.25">
      <c r="A255" s="260" t="s">
        <v>3910</v>
      </c>
      <c r="B255" s="259" t="s">
        <v>3911</v>
      </c>
    </row>
    <row r="256" spans="1:2" s="241" customFormat="1" ht="14.25">
      <c r="A256" s="260" t="s">
        <v>3912</v>
      </c>
      <c r="B256" s="259" t="s">
        <v>3913</v>
      </c>
    </row>
    <row r="257" spans="1:2" s="241" customFormat="1" ht="14.25">
      <c r="A257" s="260" t="s">
        <v>3914</v>
      </c>
      <c r="B257" s="259" t="s">
        <v>3915</v>
      </c>
    </row>
    <row r="258" spans="1:2" s="241" customFormat="1" ht="14.25">
      <c r="A258" s="260" t="s">
        <v>3916</v>
      </c>
      <c r="B258" s="259" t="s">
        <v>3917</v>
      </c>
    </row>
    <row r="259" spans="1:2" s="241" customFormat="1" ht="14.25">
      <c r="A259" s="260" t="s">
        <v>3918</v>
      </c>
      <c r="B259" s="259" t="s">
        <v>3919</v>
      </c>
    </row>
    <row r="260" spans="1:2" s="241" customFormat="1" ht="14.25">
      <c r="A260" s="260" t="s">
        <v>3920</v>
      </c>
      <c r="B260" s="259" t="s">
        <v>3921</v>
      </c>
    </row>
    <row r="261" spans="1:2" s="241" customFormat="1" ht="14.25">
      <c r="A261" s="260" t="s">
        <v>3922</v>
      </c>
      <c r="B261" s="259" t="s">
        <v>3923</v>
      </c>
    </row>
    <row r="262" spans="1:2" s="241" customFormat="1" ht="14.25">
      <c r="A262" s="260" t="s">
        <v>3924</v>
      </c>
      <c r="B262" s="259" t="s">
        <v>3925</v>
      </c>
    </row>
    <row r="263" spans="1:2" s="241" customFormat="1" ht="14.25">
      <c r="A263" s="260" t="s">
        <v>3926</v>
      </c>
      <c r="B263" s="259" t="s">
        <v>3927</v>
      </c>
    </row>
    <row r="264" spans="1:2" s="241" customFormat="1" ht="14.25">
      <c r="A264" s="260" t="s">
        <v>3928</v>
      </c>
      <c r="B264" s="259" t="s">
        <v>3929</v>
      </c>
    </row>
    <row r="265" spans="1:2" s="241" customFormat="1" ht="14.25">
      <c r="A265" s="260" t="s">
        <v>3930</v>
      </c>
      <c r="B265" s="259" t="s">
        <v>3931</v>
      </c>
    </row>
    <row r="266" spans="1:2" s="241" customFormat="1" ht="14.25">
      <c r="A266" s="260" t="s">
        <v>3932</v>
      </c>
      <c r="B266" s="259" t="s">
        <v>3933</v>
      </c>
    </row>
    <row r="267" spans="1:2" s="241" customFormat="1" ht="14.25">
      <c r="A267" s="260" t="s">
        <v>3934</v>
      </c>
      <c r="B267" s="259" t="s">
        <v>3935</v>
      </c>
    </row>
    <row r="268" spans="1:2" s="241" customFormat="1" ht="14.25">
      <c r="A268" s="260" t="s">
        <v>3936</v>
      </c>
      <c r="B268" s="259" t="s">
        <v>3937</v>
      </c>
    </row>
    <row r="269" spans="1:2" s="241" customFormat="1" ht="14.25">
      <c r="A269" s="260" t="s">
        <v>3938</v>
      </c>
      <c r="B269" s="259" t="s">
        <v>3939</v>
      </c>
    </row>
    <row r="270" spans="1:2" s="241" customFormat="1" ht="14.25">
      <c r="A270" s="260" t="s">
        <v>3940</v>
      </c>
      <c r="B270" s="259" t="s">
        <v>3941</v>
      </c>
    </row>
    <row r="271" spans="1:2" s="241" customFormat="1" ht="14.25">
      <c r="A271" s="260" t="s">
        <v>3942</v>
      </c>
      <c r="B271" s="259" t="s">
        <v>3943</v>
      </c>
    </row>
    <row r="272" spans="1:2" s="241" customFormat="1" ht="14.25">
      <c r="A272" s="260" t="s">
        <v>3944</v>
      </c>
      <c r="B272" s="259" t="s">
        <v>3945</v>
      </c>
    </row>
    <row r="273" spans="1:2" s="241" customFormat="1" ht="14.25">
      <c r="A273" s="260" t="s">
        <v>3946</v>
      </c>
      <c r="B273" s="259" t="s">
        <v>3947</v>
      </c>
    </row>
    <row r="274" spans="1:2" s="241" customFormat="1" ht="14.25">
      <c r="A274" s="260" t="s">
        <v>3948</v>
      </c>
      <c r="B274" s="259" t="s">
        <v>3949</v>
      </c>
    </row>
    <row r="275" spans="1:2" s="241" customFormat="1" ht="14.25">
      <c r="A275" s="260" t="s">
        <v>3950</v>
      </c>
      <c r="B275" s="259" t="s">
        <v>3951</v>
      </c>
    </row>
    <row r="276" spans="1:2" s="241" customFormat="1" ht="14.25">
      <c r="A276" s="260" t="s">
        <v>3952</v>
      </c>
      <c r="B276" s="259" t="s">
        <v>3953</v>
      </c>
    </row>
    <row r="277" spans="1:2" s="241" customFormat="1" ht="14.25">
      <c r="A277" s="260" t="s">
        <v>3954</v>
      </c>
      <c r="B277" s="259" t="s">
        <v>3955</v>
      </c>
    </row>
    <row r="278" spans="1:2" s="241" customFormat="1" ht="14.25">
      <c r="A278" s="260" t="s">
        <v>3956</v>
      </c>
      <c r="B278" s="259" t="s">
        <v>3957</v>
      </c>
    </row>
    <row r="279" spans="1:2" s="241" customFormat="1" ht="14.25">
      <c r="A279" s="260" t="s">
        <v>3958</v>
      </c>
      <c r="B279" s="259" t="s">
        <v>3959</v>
      </c>
    </row>
    <row r="280" spans="1:2" s="241" customFormat="1" ht="14.25">
      <c r="A280" s="260" t="s">
        <v>3960</v>
      </c>
      <c r="B280" s="259" t="s">
        <v>3961</v>
      </c>
    </row>
    <row r="281" spans="1:2" s="241" customFormat="1" ht="14.25">
      <c r="A281" s="260" t="s">
        <v>3962</v>
      </c>
      <c r="B281" s="259" t="s">
        <v>3963</v>
      </c>
    </row>
    <row r="282" spans="1:2" s="241" customFormat="1" ht="14.25">
      <c r="A282" s="260" t="s">
        <v>3964</v>
      </c>
      <c r="B282" s="259" t="s">
        <v>3965</v>
      </c>
    </row>
    <row r="283" spans="1:2" s="241" customFormat="1" ht="14.25">
      <c r="A283" s="260" t="s">
        <v>3966</v>
      </c>
      <c r="B283" s="259" t="s">
        <v>3967</v>
      </c>
    </row>
    <row r="284" spans="1:2" s="241" customFormat="1" ht="14.25">
      <c r="A284" s="260" t="s">
        <v>3968</v>
      </c>
      <c r="B284" s="259" t="s">
        <v>3969</v>
      </c>
    </row>
    <row r="285" spans="1:2" s="241" customFormat="1" ht="14.25">
      <c r="A285" s="260" t="s">
        <v>3970</v>
      </c>
      <c r="B285" s="259" t="s">
        <v>3971</v>
      </c>
    </row>
    <row r="286" spans="1:2" s="241" customFormat="1" ht="14.25">
      <c r="A286" s="260" t="s">
        <v>3972</v>
      </c>
      <c r="B286" s="259" t="s">
        <v>3973</v>
      </c>
    </row>
    <row r="287" spans="1:2" s="241" customFormat="1" ht="14.25">
      <c r="A287" s="260" t="s">
        <v>3974</v>
      </c>
      <c r="B287" s="259" t="s">
        <v>3975</v>
      </c>
    </row>
    <row r="288" spans="1:2" s="241" customFormat="1" ht="14.25">
      <c r="A288" s="260" t="s">
        <v>3976</v>
      </c>
      <c r="B288" s="259" t="s">
        <v>3977</v>
      </c>
    </row>
    <row r="289" spans="1:2" s="241" customFormat="1" ht="14.25">
      <c r="A289" s="260" t="s">
        <v>3978</v>
      </c>
      <c r="B289" s="259" t="s">
        <v>3979</v>
      </c>
    </row>
    <row r="290" spans="1:2" s="241" customFormat="1" ht="14.25">
      <c r="A290" s="260" t="s">
        <v>3980</v>
      </c>
      <c r="B290" s="259" t="s">
        <v>3981</v>
      </c>
    </row>
    <row r="291" spans="1:2" s="241" customFormat="1" ht="14.25">
      <c r="A291" s="260" t="s">
        <v>3982</v>
      </c>
      <c r="B291" s="259" t="s">
        <v>3983</v>
      </c>
    </row>
    <row r="292" spans="1:2" s="241" customFormat="1" ht="14.25">
      <c r="A292" s="260" t="s">
        <v>3984</v>
      </c>
      <c r="B292" s="259" t="s">
        <v>3985</v>
      </c>
    </row>
    <row r="293" spans="1:2" s="241" customFormat="1" ht="14.25">
      <c r="A293" s="260" t="s">
        <v>3986</v>
      </c>
      <c r="B293" s="259" t="s">
        <v>3987</v>
      </c>
    </row>
    <row r="294" spans="1:2" s="241" customFormat="1" ht="14.25">
      <c r="A294" s="260" t="s">
        <v>3988</v>
      </c>
      <c r="B294" s="259" t="s">
        <v>3989</v>
      </c>
    </row>
    <row r="295" spans="1:2" s="241" customFormat="1" ht="14.25">
      <c r="A295" s="260" t="s">
        <v>3990</v>
      </c>
      <c r="B295" s="259" t="s">
        <v>3991</v>
      </c>
    </row>
    <row r="296" spans="1:2" s="241" customFormat="1" ht="14.25">
      <c r="A296" s="260" t="s">
        <v>3992</v>
      </c>
      <c r="B296" s="259" t="s">
        <v>3993</v>
      </c>
    </row>
    <row r="297" spans="1:2" s="241" customFormat="1" ht="14.25">
      <c r="A297" s="260" t="s">
        <v>3994</v>
      </c>
      <c r="B297" s="259" t="s">
        <v>3995</v>
      </c>
    </row>
    <row r="298" spans="1:2" s="241" customFormat="1" ht="14.25">
      <c r="A298" s="260" t="s">
        <v>3996</v>
      </c>
      <c r="B298" s="259" t="s">
        <v>3997</v>
      </c>
    </row>
    <row r="299" spans="1:2" s="241" customFormat="1" ht="14.25">
      <c r="A299" s="260" t="s">
        <v>3998</v>
      </c>
      <c r="B299" s="259" t="s">
        <v>3999</v>
      </c>
    </row>
    <row r="300" spans="1:2" s="241" customFormat="1" ht="14.25">
      <c r="A300" s="260" t="s">
        <v>4000</v>
      </c>
      <c r="B300" s="259" t="s">
        <v>4001</v>
      </c>
    </row>
    <row r="301" spans="1:2" s="241" customFormat="1" ht="14.25">
      <c r="A301" s="260" t="s">
        <v>4002</v>
      </c>
      <c r="B301" s="259" t="s">
        <v>4003</v>
      </c>
    </row>
    <row r="302" spans="1:2" s="241" customFormat="1" ht="14.25">
      <c r="A302" s="260" t="s">
        <v>4004</v>
      </c>
      <c r="B302" s="259" t="s">
        <v>4005</v>
      </c>
    </row>
    <row r="303" spans="1:2" s="241" customFormat="1" ht="14.25">
      <c r="A303" s="260" t="s">
        <v>4006</v>
      </c>
      <c r="B303" s="259" t="s">
        <v>4007</v>
      </c>
    </row>
    <row r="304" spans="1:2" s="241" customFormat="1" ht="14.25">
      <c r="A304" s="260" t="s">
        <v>4008</v>
      </c>
      <c r="B304" s="259" t="s">
        <v>4009</v>
      </c>
    </row>
    <row r="305" spans="1:2" s="241" customFormat="1" ht="14.25">
      <c r="A305" s="260" t="s">
        <v>4010</v>
      </c>
      <c r="B305" s="259" t="s">
        <v>4011</v>
      </c>
    </row>
    <row r="306" spans="1:2" s="241" customFormat="1" ht="14.25">
      <c r="A306" s="260" t="s">
        <v>4012</v>
      </c>
      <c r="B306" s="259" t="s">
        <v>4013</v>
      </c>
    </row>
    <row r="307" spans="1:2" s="241" customFormat="1" ht="14.25">
      <c r="A307" s="260" t="s">
        <v>4014</v>
      </c>
      <c r="B307" s="259" t="s">
        <v>4015</v>
      </c>
    </row>
    <row r="308" spans="1:2" s="241" customFormat="1" ht="14.25">
      <c r="A308" s="260" t="s">
        <v>4016</v>
      </c>
      <c r="B308" s="259" t="s">
        <v>4017</v>
      </c>
    </row>
    <row r="309" spans="1:2" s="241" customFormat="1" ht="14.25">
      <c r="A309" s="260" t="s">
        <v>4018</v>
      </c>
      <c r="B309" s="259" t="s">
        <v>4019</v>
      </c>
    </row>
    <row r="310" spans="1:2" s="241" customFormat="1" ht="14.25">
      <c r="A310" s="260" t="s">
        <v>4020</v>
      </c>
      <c r="B310" s="259" t="s">
        <v>4021</v>
      </c>
    </row>
    <row r="311" spans="1:2" s="241" customFormat="1" ht="14.25">
      <c r="A311" s="260" t="s">
        <v>4022</v>
      </c>
      <c r="B311" s="259" t="s">
        <v>4023</v>
      </c>
    </row>
    <row r="312" spans="1:2" s="241" customFormat="1" ht="14.25">
      <c r="A312" s="260" t="s">
        <v>4024</v>
      </c>
      <c r="B312" s="259" t="s">
        <v>4025</v>
      </c>
    </row>
    <row r="313" spans="1:2" s="241" customFormat="1" ht="14.25">
      <c r="A313" s="260" t="s">
        <v>4026</v>
      </c>
      <c r="B313" s="259" t="s">
        <v>4027</v>
      </c>
    </row>
    <row r="314" spans="1:2" s="241" customFormat="1" ht="14.25">
      <c r="A314" s="260" t="s">
        <v>4028</v>
      </c>
      <c r="B314" s="259" t="s">
        <v>4029</v>
      </c>
    </row>
    <row r="315" spans="1:2" s="241" customFormat="1" ht="14.25">
      <c r="A315" s="260" t="s">
        <v>4030</v>
      </c>
      <c r="B315" s="259" t="s">
        <v>4031</v>
      </c>
    </row>
    <row r="316" spans="1:2" s="241" customFormat="1" ht="14.25">
      <c r="A316" s="260" t="s">
        <v>4032</v>
      </c>
      <c r="B316" s="259" t="s">
        <v>4033</v>
      </c>
    </row>
    <row r="317" spans="1:2" s="241" customFormat="1" ht="14.25">
      <c r="A317" s="260" t="s">
        <v>4034</v>
      </c>
      <c r="B317" s="259" t="s">
        <v>4035</v>
      </c>
    </row>
    <row r="318" spans="1:2" s="241" customFormat="1" ht="14.25">
      <c r="A318" s="260" t="s">
        <v>4036</v>
      </c>
      <c r="B318" s="259" t="s">
        <v>4037</v>
      </c>
    </row>
    <row r="319" spans="1:2" s="241" customFormat="1" ht="14.25">
      <c r="A319" s="260" t="s">
        <v>4038</v>
      </c>
      <c r="B319" s="259" t="s">
        <v>4039</v>
      </c>
    </row>
    <row r="320" spans="1:2" s="241" customFormat="1" ht="14.25">
      <c r="A320" s="260" t="s">
        <v>4040</v>
      </c>
      <c r="B320" s="259" t="s">
        <v>4041</v>
      </c>
    </row>
    <row r="321" spans="1:2" s="241" customFormat="1" ht="14.25">
      <c r="A321" s="260" t="s">
        <v>4042</v>
      </c>
      <c r="B321" s="259" t="s">
        <v>4043</v>
      </c>
    </row>
    <row r="322" spans="1:2" s="241" customFormat="1" ht="14.25">
      <c r="A322" s="260" t="s">
        <v>4044</v>
      </c>
      <c r="B322" s="259" t="s">
        <v>4045</v>
      </c>
    </row>
    <row r="323" spans="1:2" s="241" customFormat="1" ht="14.25">
      <c r="A323" s="260" t="s">
        <v>4046</v>
      </c>
      <c r="B323" s="259" t="s">
        <v>4047</v>
      </c>
    </row>
    <row r="324" spans="1:2" s="241" customFormat="1" ht="14.25">
      <c r="A324" s="260" t="s">
        <v>4048</v>
      </c>
      <c r="B324" s="259" t="s">
        <v>4049</v>
      </c>
    </row>
    <row r="325" spans="1:2" s="241" customFormat="1" ht="14.25">
      <c r="A325" s="260" t="s">
        <v>4050</v>
      </c>
      <c r="B325" s="259" t="s">
        <v>4051</v>
      </c>
    </row>
    <row r="326" spans="1:2" s="241" customFormat="1" ht="14.25">
      <c r="A326" s="260" t="s">
        <v>4052</v>
      </c>
      <c r="B326" s="259" t="s">
        <v>4053</v>
      </c>
    </row>
    <row r="327" spans="1:2" s="241" customFormat="1" ht="14.25">
      <c r="A327" s="260" t="s">
        <v>4054</v>
      </c>
      <c r="B327" s="259" t="s">
        <v>4055</v>
      </c>
    </row>
    <row r="328" spans="1:2" s="241" customFormat="1" ht="14.25">
      <c r="A328" s="260" t="s">
        <v>4056</v>
      </c>
      <c r="B328" s="259" t="s">
        <v>4057</v>
      </c>
    </row>
    <row r="329" spans="1:2" s="241" customFormat="1" ht="14.25">
      <c r="A329" s="260" t="s">
        <v>4058</v>
      </c>
      <c r="B329" s="259" t="s">
        <v>4059</v>
      </c>
    </row>
    <row r="330" spans="1:2" s="241" customFormat="1" ht="14.25">
      <c r="A330" s="260" t="s">
        <v>4060</v>
      </c>
      <c r="B330" s="259" t="s">
        <v>4061</v>
      </c>
    </row>
    <row r="331" spans="1:2" s="241" customFormat="1" ht="14.25">
      <c r="A331" s="260" t="s">
        <v>4062</v>
      </c>
      <c r="B331" s="259" t="s">
        <v>4063</v>
      </c>
    </row>
    <row r="332" spans="1:2" s="241" customFormat="1" ht="14.25">
      <c r="A332" s="260" t="s">
        <v>4064</v>
      </c>
      <c r="B332" s="259" t="s">
        <v>4065</v>
      </c>
    </row>
    <row r="333" spans="1:2" s="241" customFormat="1" ht="14.25">
      <c r="A333" s="260" t="s">
        <v>4066</v>
      </c>
      <c r="B333" s="259" t="s">
        <v>4067</v>
      </c>
    </row>
    <row r="334" spans="1:2" s="241" customFormat="1" ht="14.25">
      <c r="A334" s="260" t="s">
        <v>4068</v>
      </c>
      <c r="B334" s="259" t="s">
        <v>4069</v>
      </c>
    </row>
    <row r="335" spans="1:2" s="241" customFormat="1" ht="14.25">
      <c r="A335" s="260" t="s">
        <v>4070</v>
      </c>
      <c r="B335" s="259" t="s">
        <v>4071</v>
      </c>
    </row>
    <row r="336" spans="1:2" s="241" customFormat="1" ht="14.25">
      <c r="A336" s="260" t="s">
        <v>4072</v>
      </c>
      <c r="B336" s="259" t="s">
        <v>4073</v>
      </c>
    </row>
    <row r="337" spans="1:2" s="241" customFormat="1" ht="14.25">
      <c r="A337" s="260" t="s">
        <v>4074</v>
      </c>
      <c r="B337" s="259" t="s">
        <v>4075</v>
      </c>
    </row>
    <row r="338" spans="1:2" s="241" customFormat="1" ht="14.25">
      <c r="A338" s="260" t="s">
        <v>4076</v>
      </c>
      <c r="B338" s="259" t="s">
        <v>4077</v>
      </c>
    </row>
    <row r="339" spans="1:2" s="241" customFormat="1" ht="14.25">
      <c r="A339" s="260" t="s">
        <v>4078</v>
      </c>
      <c r="B339" s="259" t="s">
        <v>4079</v>
      </c>
    </row>
    <row r="340" spans="1:2" s="241" customFormat="1" ht="14.25">
      <c r="A340" s="260" t="s">
        <v>4080</v>
      </c>
      <c r="B340" s="259" t="s">
        <v>4081</v>
      </c>
    </row>
    <row r="341" spans="1:2" s="241" customFormat="1" ht="14.25">
      <c r="A341" s="260" t="s">
        <v>4082</v>
      </c>
      <c r="B341" s="259" t="s">
        <v>4083</v>
      </c>
    </row>
    <row r="342" spans="1:2" s="241" customFormat="1" ht="14.25">
      <c r="A342" s="260" t="s">
        <v>4084</v>
      </c>
      <c r="B342" s="259" t="s">
        <v>4085</v>
      </c>
    </row>
    <row r="343" spans="1:2" s="241" customFormat="1" ht="14.25">
      <c r="A343" s="260" t="s">
        <v>4086</v>
      </c>
      <c r="B343" s="259" t="s">
        <v>1263</v>
      </c>
    </row>
    <row r="344" spans="1:2" s="241" customFormat="1" ht="14.25">
      <c r="A344" s="260" t="s">
        <v>4087</v>
      </c>
      <c r="B344" s="259" t="s">
        <v>4088</v>
      </c>
    </row>
    <row r="345" spans="1:2" s="241" customFormat="1" ht="14.25">
      <c r="A345" s="260" t="s">
        <v>4089</v>
      </c>
      <c r="B345" s="259" t="s">
        <v>1315</v>
      </c>
    </row>
    <row r="346" spans="1:2" s="241" customFormat="1" ht="14.25">
      <c r="A346" s="260" t="s">
        <v>4090</v>
      </c>
      <c r="B346" s="259" t="s">
        <v>4091</v>
      </c>
    </row>
    <row r="347" spans="1:2" s="241" customFormat="1" ht="14.25">
      <c r="A347" s="260" t="s">
        <v>4092</v>
      </c>
      <c r="B347" s="259" t="s">
        <v>4093</v>
      </c>
    </row>
    <row r="348" spans="1:2" s="241" customFormat="1" ht="14.25">
      <c r="A348" s="260" t="s">
        <v>4094</v>
      </c>
      <c r="B348" s="259" t="s">
        <v>4095</v>
      </c>
    </row>
    <row r="349" spans="1:2" s="241" customFormat="1" ht="14.25">
      <c r="A349" s="260" t="s">
        <v>4096</v>
      </c>
      <c r="B349" s="259" t="s">
        <v>1316</v>
      </c>
    </row>
    <row r="350" spans="1:2" s="241" customFormat="1" ht="14.25">
      <c r="A350" s="260" t="s">
        <v>4097</v>
      </c>
      <c r="B350" s="259" t="s">
        <v>1317</v>
      </c>
    </row>
    <row r="351" spans="1:2" s="241" customFormat="1" ht="14.25">
      <c r="A351" s="260" t="s">
        <v>4098</v>
      </c>
      <c r="B351" s="259" t="s">
        <v>1318</v>
      </c>
    </row>
    <row r="352" spans="1:2" s="241" customFormat="1" ht="14.25">
      <c r="A352" s="260" t="s">
        <v>4099</v>
      </c>
      <c r="B352" s="259" t="s">
        <v>4100</v>
      </c>
    </row>
    <row r="353" spans="1:2" s="241" customFormat="1" ht="14.25">
      <c r="A353" s="260" t="s">
        <v>4101</v>
      </c>
      <c r="B353" s="259" t="s">
        <v>4102</v>
      </c>
    </row>
    <row r="354" spans="1:2" s="241" customFormat="1" ht="14.25">
      <c r="A354" s="260" t="s">
        <v>4103</v>
      </c>
      <c r="B354" s="259" t="s">
        <v>4104</v>
      </c>
    </row>
    <row r="355" spans="1:2" s="241" customFormat="1" ht="14.25">
      <c r="A355" s="260" t="s">
        <v>4105</v>
      </c>
      <c r="B355" s="259" t="s">
        <v>4106</v>
      </c>
    </row>
    <row r="356" spans="1:2" s="241" customFormat="1" ht="14.25">
      <c r="A356" s="260" t="s">
        <v>4107</v>
      </c>
      <c r="B356" s="259" t="s">
        <v>4108</v>
      </c>
    </row>
    <row r="357" spans="1:2" s="241" customFormat="1" ht="14.25">
      <c r="A357" s="260" t="s">
        <v>4109</v>
      </c>
      <c r="B357" s="259" t="s">
        <v>4110</v>
      </c>
    </row>
    <row r="358" spans="1:2" s="241" customFormat="1" ht="14.25">
      <c r="A358" s="260" t="s">
        <v>4111</v>
      </c>
      <c r="B358" s="259" t="s">
        <v>4112</v>
      </c>
    </row>
    <row r="359" spans="1:2" s="241" customFormat="1" ht="14.25">
      <c r="A359" s="260" t="s">
        <v>4113</v>
      </c>
      <c r="B359" s="259" t="s">
        <v>4114</v>
      </c>
    </row>
    <row r="360" spans="1:2" s="241" customFormat="1" ht="14.25">
      <c r="A360" s="260" t="s">
        <v>4115</v>
      </c>
      <c r="B360" s="259" t="s">
        <v>4116</v>
      </c>
    </row>
    <row r="361" spans="1:2" s="241" customFormat="1" ht="14.25">
      <c r="A361" s="260" t="s">
        <v>4117</v>
      </c>
      <c r="B361" s="259" t="s">
        <v>1306</v>
      </c>
    </row>
    <row r="362" spans="1:2" s="241" customFormat="1" ht="14.25">
      <c r="A362" s="260" t="s">
        <v>4118</v>
      </c>
      <c r="B362" s="259" t="s">
        <v>4119</v>
      </c>
    </row>
    <row r="363" spans="1:2" s="241" customFormat="1" ht="14.25">
      <c r="A363" s="260" t="s">
        <v>4120</v>
      </c>
      <c r="B363" s="259" t="s">
        <v>1319</v>
      </c>
    </row>
    <row r="364" spans="1:2" s="241" customFormat="1" ht="14.25">
      <c r="A364" s="260" t="s">
        <v>4121</v>
      </c>
      <c r="B364" s="259" t="s">
        <v>4122</v>
      </c>
    </row>
    <row r="365" spans="1:2" s="241" customFormat="1" ht="14.25">
      <c r="A365" s="260" t="s">
        <v>4123</v>
      </c>
      <c r="B365" s="259" t="s">
        <v>4124</v>
      </c>
    </row>
    <row r="366" spans="1:2" s="241" customFormat="1" ht="14.25">
      <c r="A366" s="260" t="s">
        <v>4125</v>
      </c>
      <c r="B366" s="259" t="s">
        <v>4126</v>
      </c>
    </row>
    <row r="367" spans="1:2" s="241" customFormat="1" ht="14.25">
      <c r="A367" s="260" t="s">
        <v>4127</v>
      </c>
      <c r="B367" s="259" t="s">
        <v>4128</v>
      </c>
    </row>
    <row r="368" spans="1:2" s="241" customFormat="1" ht="14.25">
      <c r="A368" s="260" t="s">
        <v>4129</v>
      </c>
      <c r="B368" s="259" t="s">
        <v>4130</v>
      </c>
    </row>
    <row r="369" spans="1:2" s="241" customFormat="1" ht="14.25">
      <c r="A369" s="260" t="s">
        <v>4131</v>
      </c>
      <c r="B369" s="259" t="s">
        <v>4132</v>
      </c>
    </row>
    <row r="370" spans="1:2" s="241" customFormat="1" ht="14.25">
      <c r="A370" s="260" t="s">
        <v>4133</v>
      </c>
      <c r="B370" s="259" t="s">
        <v>4134</v>
      </c>
    </row>
    <row r="371" spans="1:2" s="241" customFormat="1" ht="14.25">
      <c r="A371" s="260" t="s">
        <v>4135</v>
      </c>
      <c r="B371" s="259" t="s">
        <v>4136</v>
      </c>
    </row>
    <row r="372" spans="1:2" s="241" customFormat="1" ht="14.25">
      <c r="A372" s="260" t="s">
        <v>4137</v>
      </c>
      <c r="B372" s="259" t="s">
        <v>4138</v>
      </c>
    </row>
    <row r="373" spans="1:2" s="241" customFormat="1" ht="14.25">
      <c r="A373" s="260" t="s">
        <v>4139</v>
      </c>
      <c r="B373" s="259" t="s">
        <v>4140</v>
      </c>
    </row>
    <row r="374" spans="1:2" s="241" customFormat="1" ht="14.25">
      <c r="A374" s="260" t="s">
        <v>4141</v>
      </c>
      <c r="B374" s="259" t="s">
        <v>4142</v>
      </c>
    </row>
    <row r="375" spans="1:2" s="241" customFormat="1" ht="14.25">
      <c r="A375" s="260" t="s">
        <v>4143</v>
      </c>
      <c r="B375" s="259" t="s">
        <v>4144</v>
      </c>
    </row>
    <row r="376" spans="1:2" s="241" customFormat="1" ht="14.25">
      <c r="A376" s="260" t="s">
        <v>4145</v>
      </c>
      <c r="B376" s="259" t="s">
        <v>1320</v>
      </c>
    </row>
    <row r="377" spans="1:2" s="241" customFormat="1" ht="14.25">
      <c r="A377" s="260" t="s">
        <v>4146</v>
      </c>
      <c r="B377" s="259" t="s">
        <v>4147</v>
      </c>
    </row>
    <row r="378" spans="1:2" s="241" customFormat="1" ht="14.25">
      <c r="A378" s="260" t="s">
        <v>4148</v>
      </c>
      <c r="B378" s="259" t="s">
        <v>4149</v>
      </c>
    </row>
    <row r="379" spans="1:2" s="241" customFormat="1" ht="14.25">
      <c r="A379" s="260" t="s">
        <v>4150</v>
      </c>
      <c r="B379" s="259" t="s">
        <v>4151</v>
      </c>
    </row>
    <row r="380" spans="1:2" s="241" customFormat="1" ht="14.25">
      <c r="A380" s="260" t="s">
        <v>4152</v>
      </c>
      <c r="B380" s="259" t="s">
        <v>4153</v>
      </c>
    </row>
    <row r="381" spans="1:2" s="241" customFormat="1" ht="14.25">
      <c r="A381" s="260" t="s">
        <v>4154</v>
      </c>
      <c r="B381" s="259" t="s">
        <v>4155</v>
      </c>
    </row>
    <row r="382" spans="1:2" s="241" customFormat="1" ht="14.25">
      <c r="A382" s="260" t="s">
        <v>4156</v>
      </c>
      <c r="B382" s="259" t="s">
        <v>4157</v>
      </c>
    </row>
    <row r="383" spans="1:2" s="241" customFormat="1" ht="14.25">
      <c r="A383" s="260" t="s">
        <v>4158</v>
      </c>
      <c r="B383" s="259" t="s">
        <v>4159</v>
      </c>
    </row>
    <row r="384" spans="1:2" s="241" customFormat="1" ht="14.25">
      <c r="A384" s="260" t="s">
        <v>4160</v>
      </c>
      <c r="B384" s="259" t="s">
        <v>4161</v>
      </c>
    </row>
    <row r="385" spans="1:2" s="241" customFormat="1" ht="14.25">
      <c r="A385" s="260" t="s">
        <v>4162</v>
      </c>
      <c r="B385" s="259" t="s">
        <v>4163</v>
      </c>
    </row>
    <row r="386" spans="1:2" s="241" customFormat="1" ht="14.25">
      <c r="A386" s="260" t="s">
        <v>4164</v>
      </c>
      <c r="B386" s="259" t="s">
        <v>4165</v>
      </c>
    </row>
    <row r="387" spans="1:2" s="241" customFormat="1" ht="14.25">
      <c r="A387" s="260" t="s">
        <v>4166</v>
      </c>
      <c r="B387" s="259" t="s">
        <v>1264</v>
      </c>
    </row>
    <row r="388" spans="1:2" s="241" customFormat="1" ht="14.25">
      <c r="A388" s="260" t="s">
        <v>4167</v>
      </c>
      <c r="B388" s="259" t="s">
        <v>4168</v>
      </c>
    </row>
    <row r="389" spans="1:2" s="241" customFormat="1" ht="14.25">
      <c r="A389" s="260" t="s">
        <v>4169</v>
      </c>
      <c r="B389" s="259" t="s">
        <v>1321</v>
      </c>
    </row>
    <row r="390" spans="1:2" s="241" customFormat="1" ht="14.25">
      <c r="A390" s="260" t="s">
        <v>4170</v>
      </c>
      <c r="B390" s="259" t="s">
        <v>4171</v>
      </c>
    </row>
    <row r="391" spans="1:2" s="241" customFormat="1" ht="14.25">
      <c r="A391" s="260" t="s">
        <v>4172</v>
      </c>
      <c r="B391" s="259" t="s">
        <v>4173</v>
      </c>
    </row>
    <row r="392" spans="1:2" s="241" customFormat="1" ht="14.25">
      <c r="A392" s="260" t="s">
        <v>4174</v>
      </c>
      <c r="B392" s="259" t="s">
        <v>4175</v>
      </c>
    </row>
    <row r="393" spans="1:2" s="241" customFormat="1" ht="14.25">
      <c r="A393" s="260" t="s">
        <v>4176</v>
      </c>
      <c r="B393" s="259" t="s">
        <v>4177</v>
      </c>
    </row>
    <row r="394" spans="1:2" s="241" customFormat="1" ht="14.25">
      <c r="A394" s="260" t="s">
        <v>4178</v>
      </c>
      <c r="B394" s="259" t="s">
        <v>4179</v>
      </c>
    </row>
    <row r="395" spans="1:2" s="241" customFormat="1" ht="14.25">
      <c r="A395" s="260" t="s">
        <v>4180</v>
      </c>
      <c r="B395" s="259" t="s">
        <v>4181</v>
      </c>
    </row>
    <row r="396" spans="1:2" s="241" customFormat="1" ht="14.25">
      <c r="A396" s="260" t="s">
        <v>4182</v>
      </c>
      <c r="B396" s="259" t="s">
        <v>4183</v>
      </c>
    </row>
    <row r="397" spans="1:2" s="241" customFormat="1" ht="14.25">
      <c r="A397" s="260" t="s">
        <v>4184</v>
      </c>
      <c r="B397" s="259" t="s">
        <v>4185</v>
      </c>
    </row>
    <row r="398" spans="1:2" s="241" customFormat="1" ht="14.25">
      <c r="A398" s="260" t="s">
        <v>4186</v>
      </c>
      <c r="B398" s="259" t="s">
        <v>4187</v>
      </c>
    </row>
    <row r="399" spans="1:2" s="241" customFormat="1" ht="14.25">
      <c r="A399" s="260" t="s">
        <v>4188</v>
      </c>
      <c r="B399" s="259" t="s">
        <v>4189</v>
      </c>
    </row>
    <row r="400" spans="1:2" s="241" customFormat="1" ht="14.25">
      <c r="A400" s="260" t="s">
        <v>4190</v>
      </c>
      <c r="B400" s="259" t="s">
        <v>4191</v>
      </c>
    </row>
    <row r="401" spans="1:2" s="241" customFormat="1" ht="14.25">
      <c r="A401" s="260" t="s">
        <v>4192</v>
      </c>
      <c r="B401" s="259" t="s">
        <v>4193</v>
      </c>
    </row>
    <row r="402" spans="1:2" s="241" customFormat="1" ht="14.25">
      <c r="A402" s="260" t="s">
        <v>4194</v>
      </c>
      <c r="B402" s="259" t="s">
        <v>4195</v>
      </c>
    </row>
    <row r="403" spans="1:2" s="241" customFormat="1" ht="14.25">
      <c r="A403" s="260" t="s">
        <v>4196</v>
      </c>
      <c r="B403" s="259" t="s">
        <v>4197</v>
      </c>
    </row>
    <row r="404" spans="1:2" s="241" customFormat="1" ht="14.25">
      <c r="A404" s="260" t="s">
        <v>4198</v>
      </c>
      <c r="B404" s="259" t="s">
        <v>4199</v>
      </c>
    </row>
    <row r="405" spans="1:2" s="241" customFormat="1" ht="14.25">
      <c r="A405" s="260" t="s">
        <v>4200</v>
      </c>
      <c r="B405" s="259" t="s">
        <v>4201</v>
      </c>
    </row>
    <row r="406" spans="1:2" s="241" customFormat="1" ht="14.25">
      <c r="A406" s="260" t="s">
        <v>4202</v>
      </c>
      <c r="B406" s="259" t="s">
        <v>4203</v>
      </c>
    </row>
    <row r="407" spans="1:2" s="241" customFormat="1" ht="14.25">
      <c r="A407" s="260" t="s">
        <v>4204</v>
      </c>
      <c r="B407" s="259" t="s">
        <v>4205</v>
      </c>
    </row>
    <row r="408" spans="1:2" s="241" customFormat="1" ht="14.25">
      <c r="A408" s="260" t="s">
        <v>4206</v>
      </c>
      <c r="B408" s="259" t="s">
        <v>4207</v>
      </c>
    </row>
    <row r="409" spans="1:2" s="241" customFormat="1" ht="14.25">
      <c r="A409" s="260" t="s">
        <v>4208</v>
      </c>
      <c r="B409" s="259" t="s">
        <v>4209</v>
      </c>
    </row>
    <row r="410" spans="1:2" s="241" customFormat="1" ht="14.25">
      <c r="A410" s="260" t="s">
        <v>4210</v>
      </c>
      <c r="B410" s="259" t="s">
        <v>4211</v>
      </c>
    </row>
    <row r="411" spans="1:2" s="241" customFormat="1" ht="14.25">
      <c r="A411" s="260" t="s">
        <v>4212</v>
      </c>
      <c r="B411" s="259" t="s">
        <v>4213</v>
      </c>
    </row>
    <row r="412" spans="1:2" s="241" customFormat="1" ht="14.25">
      <c r="A412" s="260" t="s">
        <v>4214</v>
      </c>
      <c r="B412" s="259" t="s">
        <v>4215</v>
      </c>
    </row>
    <row r="413" spans="1:2" s="241" customFormat="1" ht="14.25">
      <c r="A413" s="260" t="s">
        <v>4216</v>
      </c>
      <c r="B413" s="259" t="s">
        <v>4217</v>
      </c>
    </row>
    <row r="414" spans="1:2" s="241" customFormat="1" ht="14.25">
      <c r="A414" s="260" t="s">
        <v>4218</v>
      </c>
      <c r="B414" s="259" t="s">
        <v>4219</v>
      </c>
    </row>
    <row r="415" spans="1:2" s="241" customFormat="1" ht="14.25">
      <c r="A415" s="260" t="s">
        <v>4220</v>
      </c>
      <c r="B415" s="259" t="s">
        <v>4221</v>
      </c>
    </row>
    <row r="416" spans="1:2" s="241" customFormat="1" ht="14.25">
      <c r="A416" s="260" t="s">
        <v>4222</v>
      </c>
      <c r="B416" s="259" t="s">
        <v>4223</v>
      </c>
    </row>
    <row r="417" spans="1:2" s="241" customFormat="1" ht="14.25">
      <c r="A417" s="260" t="s">
        <v>4224</v>
      </c>
      <c r="B417" s="259" t="s">
        <v>4225</v>
      </c>
    </row>
    <row r="418" spans="1:2" s="241" customFormat="1" ht="14.25">
      <c r="A418" s="260" t="s">
        <v>4226</v>
      </c>
      <c r="B418" s="259" t="s">
        <v>4227</v>
      </c>
    </row>
    <row r="419" spans="1:2" s="241" customFormat="1" ht="14.25">
      <c r="A419" s="260" t="s">
        <v>4228</v>
      </c>
      <c r="B419" s="259" t="s">
        <v>4229</v>
      </c>
    </row>
    <row r="420" spans="1:2" s="241" customFormat="1" ht="14.25">
      <c r="A420" s="260" t="s">
        <v>4230</v>
      </c>
      <c r="B420" s="259" t="s">
        <v>4231</v>
      </c>
    </row>
    <row r="421" spans="1:2" s="241" customFormat="1" ht="14.25">
      <c r="A421" s="260" t="s">
        <v>4232</v>
      </c>
      <c r="B421" s="259" t="s">
        <v>4233</v>
      </c>
    </row>
    <row r="422" spans="1:2" s="241" customFormat="1" ht="14.25">
      <c r="A422" s="260" t="s">
        <v>4234</v>
      </c>
      <c r="B422" s="259" t="s">
        <v>4235</v>
      </c>
    </row>
    <row r="423" spans="1:2" s="241" customFormat="1" ht="14.25">
      <c r="A423" s="260" t="s">
        <v>4236</v>
      </c>
      <c r="B423" s="259" t="s">
        <v>4237</v>
      </c>
    </row>
    <row r="424" spans="1:2" s="241" customFormat="1" ht="14.25">
      <c r="A424" s="260" t="s">
        <v>4238</v>
      </c>
      <c r="B424" s="259" t="s">
        <v>4239</v>
      </c>
    </row>
    <row r="425" spans="1:2" s="241" customFormat="1" ht="14.25">
      <c r="A425" s="260" t="s">
        <v>4240</v>
      </c>
      <c r="B425" s="259" t="s">
        <v>4241</v>
      </c>
    </row>
    <row r="426" spans="1:2" s="241" customFormat="1" ht="14.25">
      <c r="A426" s="260" t="s">
        <v>4242</v>
      </c>
      <c r="B426" s="259" t="s">
        <v>4243</v>
      </c>
    </row>
    <row r="427" spans="1:2" s="241" customFormat="1" ht="14.25">
      <c r="A427" s="260" t="s">
        <v>4244</v>
      </c>
      <c r="B427" s="259" t="s">
        <v>4245</v>
      </c>
    </row>
    <row r="428" spans="1:2" s="241" customFormat="1" ht="14.25">
      <c r="A428" s="260" t="s">
        <v>4246</v>
      </c>
      <c r="B428" s="259" t="s">
        <v>4247</v>
      </c>
    </row>
    <row r="429" spans="1:2" s="241" customFormat="1" ht="14.25">
      <c r="A429" s="260" t="s">
        <v>4248</v>
      </c>
      <c r="B429" s="259" t="s">
        <v>4249</v>
      </c>
    </row>
    <row r="430" spans="1:2" s="241" customFormat="1" ht="14.25">
      <c r="A430" s="260" t="s">
        <v>4250</v>
      </c>
      <c r="B430" s="259" t="s">
        <v>4251</v>
      </c>
    </row>
    <row r="431" spans="1:2" s="241" customFormat="1" ht="14.25">
      <c r="A431" s="260" t="s">
        <v>4252</v>
      </c>
      <c r="B431" s="259" t="s">
        <v>4253</v>
      </c>
    </row>
    <row r="432" spans="1:2" s="241" customFormat="1" ht="14.25">
      <c r="A432" s="260" t="s">
        <v>4254</v>
      </c>
      <c r="B432" s="259" t="s">
        <v>4255</v>
      </c>
    </row>
    <row r="433" spans="1:2" s="241" customFormat="1" ht="14.25">
      <c r="A433" s="260" t="s">
        <v>4256</v>
      </c>
      <c r="B433" s="259" t="s">
        <v>4257</v>
      </c>
    </row>
    <row r="434" spans="1:2" s="241" customFormat="1" ht="14.25">
      <c r="A434" s="260" t="s">
        <v>4258</v>
      </c>
      <c r="B434" s="259" t="s">
        <v>4259</v>
      </c>
    </row>
    <row r="435" spans="1:2" s="241" customFormat="1" ht="14.25">
      <c r="A435" s="260" t="s">
        <v>4260</v>
      </c>
      <c r="B435" s="259" t="s">
        <v>4261</v>
      </c>
    </row>
    <row r="436" spans="1:2" s="241" customFormat="1" ht="14.25">
      <c r="A436" s="260" t="s">
        <v>4262</v>
      </c>
      <c r="B436" s="259" t="s">
        <v>4263</v>
      </c>
    </row>
    <row r="437" spans="1:2" s="241" customFormat="1" ht="14.25">
      <c r="A437" s="260" t="s">
        <v>4264</v>
      </c>
      <c r="B437" s="259" t="s">
        <v>4265</v>
      </c>
    </row>
    <row r="438" spans="1:2" s="241" customFormat="1" ht="14.25">
      <c r="A438" s="260" t="s">
        <v>4266</v>
      </c>
      <c r="B438" s="259" t="s">
        <v>4267</v>
      </c>
    </row>
    <row r="439" spans="1:2" s="241" customFormat="1" ht="14.25">
      <c r="A439" s="260" t="s">
        <v>4268</v>
      </c>
      <c r="B439" s="259" t="s">
        <v>4269</v>
      </c>
    </row>
    <row r="440" spans="1:2" s="241" customFormat="1" ht="14.25">
      <c r="A440" s="260" t="s">
        <v>4270</v>
      </c>
      <c r="B440" s="259" t="s">
        <v>4271</v>
      </c>
    </row>
    <row r="441" spans="1:2" s="241" customFormat="1" ht="14.25">
      <c r="A441" s="260" t="s">
        <v>4272</v>
      </c>
      <c r="B441" s="259" t="s">
        <v>4273</v>
      </c>
    </row>
    <row r="442" spans="1:2" s="241" customFormat="1" ht="14.25">
      <c r="A442" s="260" t="s">
        <v>4274</v>
      </c>
      <c r="B442" s="259" t="s">
        <v>4275</v>
      </c>
    </row>
    <row r="443" spans="1:2" s="241" customFormat="1" ht="14.25">
      <c r="A443" s="260" t="s">
        <v>4276</v>
      </c>
      <c r="B443" s="259" t="s">
        <v>4277</v>
      </c>
    </row>
    <row r="444" spans="1:2" s="241" customFormat="1" ht="14.25">
      <c r="A444" s="260" t="s">
        <v>4278</v>
      </c>
      <c r="B444" s="259" t="s">
        <v>4279</v>
      </c>
    </row>
    <row r="445" spans="1:2" s="241" customFormat="1" ht="14.25">
      <c r="A445" s="260" t="s">
        <v>4280</v>
      </c>
      <c r="B445" s="259" t="s">
        <v>4281</v>
      </c>
    </row>
    <row r="446" spans="1:2" s="241" customFormat="1" ht="14.25">
      <c r="A446" s="260" t="s">
        <v>4282</v>
      </c>
      <c r="B446" s="259" t="s">
        <v>4283</v>
      </c>
    </row>
    <row r="447" spans="1:2" s="241" customFormat="1" ht="14.25">
      <c r="A447" s="260" t="s">
        <v>4284</v>
      </c>
      <c r="B447" s="259" t="s">
        <v>4285</v>
      </c>
    </row>
    <row r="448" spans="1:2" s="241" customFormat="1" ht="14.25">
      <c r="A448" s="260" t="s">
        <v>4286</v>
      </c>
      <c r="B448" s="259" t="s">
        <v>4287</v>
      </c>
    </row>
    <row r="449" spans="1:2" s="241" customFormat="1" ht="14.25">
      <c r="A449" s="260" t="s">
        <v>4288</v>
      </c>
      <c r="B449" s="259" t="s">
        <v>4289</v>
      </c>
    </row>
    <row r="450" spans="1:2" s="241" customFormat="1" ht="14.25">
      <c r="A450" s="260" t="s">
        <v>4290</v>
      </c>
      <c r="B450" s="259" t="s">
        <v>4291</v>
      </c>
    </row>
    <row r="451" spans="1:2" s="241" customFormat="1" ht="14.25">
      <c r="A451" s="260" t="s">
        <v>4292</v>
      </c>
      <c r="B451" s="259" t="s">
        <v>4293</v>
      </c>
    </row>
    <row r="452" spans="1:2" s="241" customFormat="1" ht="14.25">
      <c r="A452" s="260" t="s">
        <v>4294</v>
      </c>
      <c r="B452" s="259" t="s">
        <v>4295</v>
      </c>
    </row>
    <row r="453" spans="1:2" s="241" customFormat="1" ht="14.25">
      <c r="A453" s="260" t="s">
        <v>4296</v>
      </c>
      <c r="B453" s="259" t="s">
        <v>4297</v>
      </c>
    </row>
    <row r="454" spans="1:2" s="241" customFormat="1" ht="14.25">
      <c r="A454" s="260" t="s">
        <v>4298</v>
      </c>
      <c r="B454" s="259" t="s">
        <v>4299</v>
      </c>
    </row>
    <row r="455" spans="1:2" s="241" customFormat="1" ht="14.25">
      <c r="A455" s="260" t="s">
        <v>4300</v>
      </c>
      <c r="B455" s="259" t="s">
        <v>4301</v>
      </c>
    </row>
    <row r="456" spans="1:2" s="241" customFormat="1" ht="14.25">
      <c r="A456" s="260" t="s">
        <v>4302</v>
      </c>
      <c r="B456" s="259" t="s">
        <v>1322</v>
      </c>
    </row>
    <row r="457" spans="1:2" s="241" customFormat="1" ht="14.25">
      <c r="A457" s="260" t="s">
        <v>4303</v>
      </c>
      <c r="B457" s="259" t="s">
        <v>1323</v>
      </c>
    </row>
    <row r="458" spans="1:2" s="241" customFormat="1" ht="14.25">
      <c r="A458" s="260" t="s">
        <v>4304</v>
      </c>
      <c r="B458" s="259" t="s">
        <v>1324</v>
      </c>
    </row>
    <row r="459" spans="1:2" s="241" customFormat="1" ht="14.25">
      <c r="A459" s="260" t="s">
        <v>4305</v>
      </c>
      <c r="B459" s="259" t="s">
        <v>1325</v>
      </c>
    </row>
    <row r="460" spans="1:2" s="241" customFormat="1" ht="14.25">
      <c r="A460" s="260" t="s">
        <v>4306</v>
      </c>
      <c r="B460" s="259" t="s">
        <v>4307</v>
      </c>
    </row>
    <row r="461" spans="1:2" s="241" customFormat="1" ht="14.25">
      <c r="A461" s="260" t="s">
        <v>4308</v>
      </c>
      <c r="B461" s="259" t="s">
        <v>4309</v>
      </c>
    </row>
    <row r="462" spans="1:2" s="241" customFormat="1" ht="14.25">
      <c r="A462" s="260" t="s">
        <v>4310</v>
      </c>
      <c r="B462" s="259" t="s">
        <v>4311</v>
      </c>
    </row>
    <row r="463" spans="1:2" s="241" customFormat="1" ht="14.25">
      <c r="A463" s="260" t="s">
        <v>4312</v>
      </c>
      <c r="B463" s="259" t="s">
        <v>4313</v>
      </c>
    </row>
    <row r="464" spans="1:2" s="241" customFormat="1" ht="14.25">
      <c r="A464" s="260" t="s">
        <v>4314</v>
      </c>
      <c r="B464" s="259" t="s">
        <v>4315</v>
      </c>
    </row>
    <row r="465" spans="1:2" s="241" customFormat="1" ht="14.25">
      <c r="A465" s="260" t="s">
        <v>4316</v>
      </c>
      <c r="B465" s="259" t="s">
        <v>4317</v>
      </c>
    </row>
    <row r="466" spans="1:2" s="241" customFormat="1" ht="14.25">
      <c r="A466" s="260" t="s">
        <v>4318</v>
      </c>
      <c r="B466" s="259" t="s">
        <v>4319</v>
      </c>
    </row>
    <row r="467" spans="1:2" s="241" customFormat="1" ht="14.25">
      <c r="A467" s="260" t="s">
        <v>4320</v>
      </c>
      <c r="B467" s="259" t="s">
        <v>4321</v>
      </c>
    </row>
    <row r="468" spans="1:2" s="241" customFormat="1" ht="14.25">
      <c r="A468" s="260" t="s">
        <v>4322</v>
      </c>
      <c r="B468" s="259" t="s">
        <v>4323</v>
      </c>
    </row>
    <row r="469" spans="1:2" s="241" customFormat="1" ht="14.25">
      <c r="A469" s="260" t="s">
        <v>4324</v>
      </c>
      <c r="B469" s="259" t="s">
        <v>1326</v>
      </c>
    </row>
    <row r="470" spans="1:2" s="241" customFormat="1" ht="14.25">
      <c r="A470" s="260" t="s">
        <v>4325</v>
      </c>
      <c r="B470" s="259" t="s">
        <v>1327</v>
      </c>
    </row>
    <row r="471" spans="1:2" s="241" customFormat="1" ht="14.25">
      <c r="A471" s="260" t="s">
        <v>4326</v>
      </c>
      <c r="B471" s="259" t="s">
        <v>4327</v>
      </c>
    </row>
    <row r="472" spans="1:2" s="241" customFormat="1" ht="14.25">
      <c r="A472" s="260" t="s">
        <v>4328</v>
      </c>
      <c r="B472" s="259" t="s">
        <v>4329</v>
      </c>
    </row>
    <row r="473" spans="1:2" s="241" customFormat="1" ht="14.25">
      <c r="A473" s="261" t="s">
        <v>4330</v>
      </c>
      <c r="B473" s="262" t="s">
        <v>4331</v>
      </c>
    </row>
    <row r="474" spans="1:2" s="241" customFormat="1" ht="14.25">
      <c r="A474" s="260" t="s">
        <v>4332</v>
      </c>
      <c r="B474" s="259" t="s">
        <v>4333</v>
      </c>
    </row>
    <row r="475" spans="1:2" s="241" customFormat="1" ht="14.25">
      <c r="A475" s="260" t="s">
        <v>4334</v>
      </c>
      <c r="B475" s="259" t="s">
        <v>4335</v>
      </c>
    </row>
    <row r="476" spans="1:2" s="241" customFormat="1" ht="14.25">
      <c r="A476" s="260" t="s">
        <v>4336</v>
      </c>
      <c r="B476" s="259" t="s">
        <v>4337</v>
      </c>
    </row>
    <row r="477" spans="1:2" s="241" customFormat="1" ht="14.25">
      <c r="A477" s="260" t="s">
        <v>4338</v>
      </c>
      <c r="B477" s="259" t="s">
        <v>4339</v>
      </c>
    </row>
    <row r="478" spans="1:2" s="241" customFormat="1" ht="14.25">
      <c r="A478" s="260" t="s">
        <v>4340</v>
      </c>
      <c r="B478" s="259" t="s">
        <v>4341</v>
      </c>
    </row>
    <row r="479" spans="1:2" s="241" customFormat="1" ht="14.25">
      <c r="A479" s="263" t="s">
        <v>4342</v>
      </c>
      <c r="B479" s="259" t="s">
        <v>4343</v>
      </c>
    </row>
    <row r="480" spans="1:2" s="241" customFormat="1" ht="14.25">
      <c r="A480" s="260" t="s">
        <v>4344</v>
      </c>
      <c r="B480" s="259" t="s">
        <v>4345</v>
      </c>
    </row>
    <row r="481" spans="1:2" s="241" customFormat="1" ht="14.25">
      <c r="A481" s="260" t="s">
        <v>4346</v>
      </c>
      <c r="B481" s="259" t="s">
        <v>4347</v>
      </c>
    </row>
    <row r="482" spans="1:2" s="241" customFormat="1" ht="14.25">
      <c r="A482" s="260" t="s">
        <v>4348</v>
      </c>
      <c r="B482" s="259" t="s">
        <v>4349</v>
      </c>
    </row>
    <row r="483" spans="1:2" s="241" customFormat="1" ht="14.25">
      <c r="A483" s="260" t="s">
        <v>5293</v>
      </c>
      <c r="B483" s="259" t="s">
        <v>5294</v>
      </c>
    </row>
    <row r="484" spans="1:2" s="241" customFormat="1" ht="14.25">
      <c r="A484" s="260" t="s">
        <v>4350</v>
      </c>
      <c r="B484" s="259" t="s">
        <v>4351</v>
      </c>
    </row>
    <row r="485" spans="1:2" s="241" customFormat="1" ht="14.25">
      <c r="A485" s="260" t="s">
        <v>4352</v>
      </c>
      <c r="B485" s="259" t="s">
        <v>4353</v>
      </c>
    </row>
    <row r="486" spans="1:2" s="241" customFormat="1" ht="14.25">
      <c r="A486" s="260" t="s">
        <v>4354</v>
      </c>
      <c r="B486" s="259" t="s">
        <v>4355</v>
      </c>
    </row>
    <row r="487" spans="1:2" s="241" customFormat="1" ht="14.25">
      <c r="A487" s="260" t="s">
        <v>4356</v>
      </c>
      <c r="B487" s="259" t="s">
        <v>4357</v>
      </c>
    </row>
    <row r="488" spans="1:2" s="241" customFormat="1" ht="14.25">
      <c r="A488" s="260" t="s">
        <v>4358</v>
      </c>
      <c r="B488" s="259" t="s">
        <v>4359</v>
      </c>
    </row>
    <row r="489" spans="1:2" s="241" customFormat="1" ht="14.25">
      <c r="A489" s="260" t="s">
        <v>4360</v>
      </c>
      <c r="B489" s="259" t="s">
        <v>4361</v>
      </c>
    </row>
    <row r="490" spans="1:2" s="241" customFormat="1" ht="14.25">
      <c r="A490" s="260" t="s">
        <v>4362</v>
      </c>
      <c r="B490" s="259" t="s">
        <v>4363</v>
      </c>
    </row>
    <row r="491" spans="1:2" s="241" customFormat="1" ht="14.25">
      <c r="A491" s="260" t="s">
        <v>4364</v>
      </c>
      <c r="B491" s="259" t="s">
        <v>4365</v>
      </c>
    </row>
    <row r="492" spans="1:2" s="241" customFormat="1" ht="14.25">
      <c r="A492" s="260" t="s">
        <v>4366</v>
      </c>
      <c r="B492" s="259" t="s">
        <v>4367</v>
      </c>
    </row>
    <row r="493" spans="1:2" s="241" customFormat="1" ht="14.25">
      <c r="A493" s="260" t="s">
        <v>4368</v>
      </c>
      <c r="B493" s="259" t="s">
        <v>4369</v>
      </c>
    </row>
    <row r="494" spans="1:2" s="241" customFormat="1" ht="14.25">
      <c r="A494" s="260" t="s">
        <v>4370</v>
      </c>
      <c r="B494" s="259" t="s">
        <v>4371</v>
      </c>
    </row>
    <row r="495" spans="1:2" s="241" customFormat="1" ht="14.25">
      <c r="A495" s="261" t="s">
        <v>5291</v>
      </c>
      <c r="B495" s="277" t="s">
        <v>5292</v>
      </c>
    </row>
    <row r="496" spans="1:2" s="241" customFormat="1" ht="14.25">
      <c r="A496" s="260" t="s">
        <v>4372</v>
      </c>
      <c r="B496" s="259" t="s">
        <v>4373</v>
      </c>
    </row>
    <row r="497" spans="1:2" s="241" customFormat="1" ht="14.25">
      <c r="A497" s="260" t="s">
        <v>4374</v>
      </c>
      <c r="B497" s="259" t="s">
        <v>4375</v>
      </c>
    </row>
    <row r="498" spans="1:2" s="241" customFormat="1" ht="14.25">
      <c r="A498" s="260" t="s">
        <v>4376</v>
      </c>
      <c r="B498" s="259" t="s">
        <v>4377</v>
      </c>
    </row>
    <row r="499" spans="1:2" s="241" customFormat="1" ht="14.25">
      <c r="A499" s="260" t="s">
        <v>4378</v>
      </c>
      <c r="B499" s="259" t="s">
        <v>4379</v>
      </c>
    </row>
    <row r="500" spans="1:2" s="241" customFormat="1" ht="14.25">
      <c r="A500" s="260" t="s">
        <v>4380</v>
      </c>
      <c r="B500" s="259" t="s">
        <v>4381</v>
      </c>
    </row>
    <row r="501" spans="1:2" s="241" customFormat="1" ht="14.25">
      <c r="A501" s="260" t="s">
        <v>4382</v>
      </c>
      <c r="B501" s="259" t="s">
        <v>4383</v>
      </c>
    </row>
    <row r="502" spans="1:2" s="241" customFormat="1" ht="14.25">
      <c r="A502" s="260" t="s">
        <v>4384</v>
      </c>
      <c r="B502" s="259" t="s">
        <v>4385</v>
      </c>
    </row>
    <row r="503" spans="1:2" s="241" customFormat="1" ht="14.25">
      <c r="A503" s="260" t="s">
        <v>4386</v>
      </c>
      <c r="B503" s="259" t="s">
        <v>4387</v>
      </c>
    </row>
    <row r="504" spans="1:2" s="241" customFormat="1" ht="14.25">
      <c r="A504" s="260" t="s">
        <v>4388</v>
      </c>
      <c r="B504" s="259" t="s">
        <v>4389</v>
      </c>
    </row>
    <row r="505" spans="1:2" s="241" customFormat="1" ht="14.25">
      <c r="A505" s="260" t="s">
        <v>4390</v>
      </c>
      <c r="B505" s="259" t="s">
        <v>4391</v>
      </c>
    </row>
    <row r="506" spans="1:2" s="241" customFormat="1" ht="14.25">
      <c r="A506" s="260" t="s">
        <v>4392</v>
      </c>
      <c r="B506" s="259" t="s">
        <v>4393</v>
      </c>
    </row>
    <row r="507" spans="1:2" s="241" customFormat="1" ht="14.25">
      <c r="A507" s="260" t="s">
        <v>4394</v>
      </c>
      <c r="B507" s="259" t="s">
        <v>1328</v>
      </c>
    </row>
    <row r="508" spans="1:2" s="241" customFormat="1" ht="14.25">
      <c r="A508" s="260" t="s">
        <v>4395</v>
      </c>
      <c r="B508" s="259" t="s">
        <v>4396</v>
      </c>
    </row>
    <row r="509" spans="1:2" s="241" customFormat="1" ht="14.25">
      <c r="A509" s="260" t="s">
        <v>4397</v>
      </c>
      <c r="B509" s="259" t="s">
        <v>4398</v>
      </c>
    </row>
    <row r="510" spans="1:2" s="241" customFormat="1" ht="14.25">
      <c r="A510" s="260" t="s">
        <v>4399</v>
      </c>
      <c r="B510" s="259" t="s">
        <v>4400</v>
      </c>
    </row>
    <row r="511" spans="1:2" s="241" customFormat="1" ht="14.25">
      <c r="A511" s="260" t="s">
        <v>4401</v>
      </c>
      <c r="B511" s="259" t="s">
        <v>4402</v>
      </c>
    </row>
    <row r="512" spans="1:2" s="241" customFormat="1" ht="14.25">
      <c r="A512" s="260" t="s">
        <v>4403</v>
      </c>
      <c r="B512" s="259" t="s">
        <v>1329</v>
      </c>
    </row>
    <row r="513" spans="1:2" s="241" customFormat="1" ht="14.25">
      <c r="A513" s="260" t="s">
        <v>4404</v>
      </c>
      <c r="B513" s="259" t="s">
        <v>4405</v>
      </c>
    </row>
    <row r="514" spans="1:2" s="241" customFormat="1" ht="14.25">
      <c r="A514" s="260" t="s">
        <v>4406</v>
      </c>
      <c r="B514" s="259" t="s">
        <v>1330</v>
      </c>
    </row>
    <row r="515" spans="1:2" s="241" customFormat="1" ht="14.25">
      <c r="A515" s="260" t="s">
        <v>4407</v>
      </c>
      <c r="B515" s="259" t="s">
        <v>4408</v>
      </c>
    </row>
    <row r="516" spans="1:2" s="241" customFormat="1" ht="14.25">
      <c r="A516" s="260" t="s">
        <v>4409</v>
      </c>
      <c r="B516" s="259" t="s">
        <v>1331</v>
      </c>
    </row>
    <row r="517" spans="1:2" s="241" customFormat="1" ht="14.25">
      <c r="A517" s="260" t="s">
        <v>4410</v>
      </c>
      <c r="B517" s="259" t="s">
        <v>4411</v>
      </c>
    </row>
    <row r="518" spans="1:2" s="241" customFormat="1" ht="14.25">
      <c r="A518" s="260" t="s">
        <v>4412</v>
      </c>
      <c r="B518" s="259" t="s">
        <v>1332</v>
      </c>
    </row>
    <row r="519" spans="1:2" s="241" customFormat="1" ht="14.25">
      <c r="A519" s="260" t="s">
        <v>4413</v>
      </c>
      <c r="B519" s="259" t="s">
        <v>1333</v>
      </c>
    </row>
    <row r="520" spans="1:2" s="241" customFormat="1" ht="14.25">
      <c r="A520" s="260" t="s">
        <v>4414</v>
      </c>
      <c r="B520" s="259" t="s">
        <v>1334</v>
      </c>
    </row>
    <row r="521" spans="1:2" s="241" customFormat="1" ht="14.25">
      <c r="A521" s="260" t="s">
        <v>4415</v>
      </c>
      <c r="B521" s="259" t="s">
        <v>4416</v>
      </c>
    </row>
    <row r="522" spans="1:2" s="241" customFormat="1" ht="14.25">
      <c r="A522" s="260" t="s">
        <v>4417</v>
      </c>
      <c r="B522" s="259" t="s">
        <v>1336</v>
      </c>
    </row>
    <row r="523" spans="1:2" s="241" customFormat="1" ht="14.25">
      <c r="A523" s="260" t="s">
        <v>4418</v>
      </c>
      <c r="B523" s="259" t="s">
        <v>4419</v>
      </c>
    </row>
    <row r="524" spans="1:2" s="241" customFormat="1" ht="14.25">
      <c r="A524" s="260" t="s">
        <v>4420</v>
      </c>
      <c r="B524" s="259" t="s">
        <v>4421</v>
      </c>
    </row>
    <row r="525" spans="1:2" s="241" customFormat="1" ht="14.25">
      <c r="A525" s="260" t="s">
        <v>4422</v>
      </c>
      <c r="B525" s="259" t="s">
        <v>4423</v>
      </c>
    </row>
    <row r="526" spans="1:2" s="241" customFormat="1" ht="14.25">
      <c r="A526" s="260" t="s">
        <v>4424</v>
      </c>
      <c r="B526" s="259" t="s">
        <v>4425</v>
      </c>
    </row>
    <row r="527" spans="1:2" s="241" customFormat="1" ht="14.25">
      <c r="A527" s="260" t="s">
        <v>4426</v>
      </c>
      <c r="B527" s="259" t="s">
        <v>4427</v>
      </c>
    </row>
    <row r="528" spans="1:2" s="241" customFormat="1" ht="14.25">
      <c r="A528" s="260" t="s">
        <v>4428</v>
      </c>
      <c r="B528" s="259" t="s">
        <v>4429</v>
      </c>
    </row>
    <row r="529" spans="1:2" s="241" customFormat="1" ht="14.25">
      <c r="A529" s="260" t="s">
        <v>4430</v>
      </c>
      <c r="B529" s="259" t="s">
        <v>4431</v>
      </c>
    </row>
    <row r="530" spans="1:2" s="241" customFormat="1" ht="14.25">
      <c r="A530" s="260" t="s">
        <v>4432</v>
      </c>
      <c r="B530" s="259" t="s">
        <v>4433</v>
      </c>
    </row>
    <row r="531" spans="1:2" s="241" customFormat="1" ht="14.25">
      <c r="A531" s="260" t="s">
        <v>4434</v>
      </c>
      <c r="B531" s="259" t="s">
        <v>4435</v>
      </c>
    </row>
    <row r="532" spans="1:2" s="241" customFormat="1" ht="14.25">
      <c r="A532" s="260" t="s">
        <v>4436</v>
      </c>
      <c r="B532" s="259" t="s">
        <v>4437</v>
      </c>
    </row>
    <row r="533" spans="1:2" s="241" customFormat="1" ht="14.25">
      <c r="A533" s="260" t="s">
        <v>4438</v>
      </c>
      <c r="B533" s="259" t="s">
        <v>4439</v>
      </c>
    </row>
    <row r="534" spans="1:2" s="241" customFormat="1" ht="14.25">
      <c r="A534" s="260" t="s">
        <v>4440</v>
      </c>
      <c r="B534" s="259" t="s">
        <v>4441</v>
      </c>
    </row>
    <row r="535" spans="1:2" s="241" customFormat="1" ht="14.25">
      <c r="A535" s="260" t="s">
        <v>4442</v>
      </c>
      <c r="B535" s="259" t="s">
        <v>4443</v>
      </c>
    </row>
    <row r="536" spans="1:2" s="241" customFormat="1" ht="14.25">
      <c r="A536" s="260" t="s">
        <v>4444</v>
      </c>
      <c r="B536" s="259" t="s">
        <v>4445</v>
      </c>
    </row>
    <row r="537" spans="1:2" s="241" customFormat="1" ht="14.25">
      <c r="A537" s="260" t="s">
        <v>4446</v>
      </c>
      <c r="B537" s="259" t="s">
        <v>4447</v>
      </c>
    </row>
    <row r="538" spans="1:2" s="241" customFormat="1" ht="14.25">
      <c r="A538" s="260" t="s">
        <v>4448</v>
      </c>
      <c r="B538" s="259" t="s">
        <v>4449</v>
      </c>
    </row>
    <row r="539" spans="1:2" s="241" customFormat="1" ht="14.25">
      <c r="A539" s="260" t="s">
        <v>4450</v>
      </c>
      <c r="B539" s="259" t="s">
        <v>4451</v>
      </c>
    </row>
    <row r="540" spans="1:2" s="241" customFormat="1" ht="14.25">
      <c r="A540" s="260" t="s">
        <v>4452</v>
      </c>
      <c r="B540" s="259" t="s">
        <v>4453</v>
      </c>
    </row>
    <row r="541" spans="1:2" s="241" customFormat="1" ht="14.25">
      <c r="A541" s="260" t="s">
        <v>4454</v>
      </c>
      <c r="B541" s="259" t="s">
        <v>4455</v>
      </c>
    </row>
    <row r="542" spans="1:2" s="241" customFormat="1" ht="14.25">
      <c r="A542" s="260" t="s">
        <v>4456</v>
      </c>
      <c r="B542" s="259" t="s">
        <v>4457</v>
      </c>
    </row>
    <row r="543" spans="1:2" s="241" customFormat="1" ht="14.25">
      <c r="A543" s="260" t="s">
        <v>4458</v>
      </c>
      <c r="B543" s="259" t="s">
        <v>4459</v>
      </c>
    </row>
    <row r="544" spans="1:2" s="241" customFormat="1" ht="14.25">
      <c r="A544" s="260" t="s">
        <v>4460</v>
      </c>
      <c r="B544" s="259" t="s">
        <v>4461</v>
      </c>
    </row>
    <row r="545" spans="1:2" s="241" customFormat="1" ht="14.25">
      <c r="A545" s="260" t="s">
        <v>4462</v>
      </c>
      <c r="B545" s="259" t="s">
        <v>4463</v>
      </c>
    </row>
    <row r="546" spans="1:2" s="241" customFormat="1" ht="14.25">
      <c r="A546" s="260" t="s">
        <v>4464</v>
      </c>
      <c r="B546" s="259" t="s">
        <v>4465</v>
      </c>
    </row>
    <row r="547" spans="1:2" s="241" customFormat="1" ht="14.25">
      <c r="A547" s="260" t="s">
        <v>4466</v>
      </c>
      <c r="B547" s="259" t="s">
        <v>4467</v>
      </c>
    </row>
    <row r="548" spans="1:2" s="241" customFormat="1" ht="14.25">
      <c r="A548" s="260" t="s">
        <v>4468</v>
      </c>
      <c r="B548" s="259" t="s">
        <v>4469</v>
      </c>
    </row>
    <row r="549" spans="1:2" s="241" customFormat="1" ht="14.25">
      <c r="A549" s="260" t="s">
        <v>4470</v>
      </c>
      <c r="B549" s="259" t="s">
        <v>4471</v>
      </c>
    </row>
    <row r="550" spans="1:2" s="241" customFormat="1" ht="14.25">
      <c r="A550" s="260" t="s">
        <v>4472</v>
      </c>
      <c r="B550" s="259" t="s">
        <v>4473</v>
      </c>
    </row>
    <row r="551" spans="1:2" s="241" customFormat="1" ht="14.25">
      <c r="A551" s="260" t="s">
        <v>4474</v>
      </c>
      <c r="B551" s="259" t="s">
        <v>4475</v>
      </c>
    </row>
    <row r="552" spans="1:2" s="241" customFormat="1" ht="14.25">
      <c r="A552" s="260" t="s">
        <v>4476</v>
      </c>
      <c r="B552" s="259" t="s">
        <v>4477</v>
      </c>
    </row>
    <row r="553" spans="1:2" s="241" customFormat="1" ht="14.25">
      <c r="A553" s="260" t="s">
        <v>4478</v>
      </c>
      <c r="B553" s="259" t="s">
        <v>4479</v>
      </c>
    </row>
    <row r="554" spans="1:2" s="241" customFormat="1" ht="14.25">
      <c r="A554" s="260" t="s">
        <v>4480</v>
      </c>
      <c r="B554" s="259" t="s">
        <v>4481</v>
      </c>
    </row>
    <row r="555" spans="1:2" s="241" customFormat="1" ht="14.25">
      <c r="A555" s="260" t="s">
        <v>4482</v>
      </c>
      <c r="B555" s="259" t="s">
        <v>4483</v>
      </c>
    </row>
    <row r="556" spans="1:2" s="241" customFormat="1" ht="14.25">
      <c r="A556" s="260" t="s">
        <v>4484</v>
      </c>
      <c r="B556" s="259" t="s">
        <v>4485</v>
      </c>
    </row>
    <row r="557" spans="1:2" s="241" customFormat="1" ht="14.25">
      <c r="A557" s="260" t="s">
        <v>4486</v>
      </c>
      <c r="B557" s="259" t="s">
        <v>4487</v>
      </c>
    </row>
    <row r="558" spans="1:2" s="241" customFormat="1" ht="14.25">
      <c r="A558" s="260" t="s">
        <v>4488</v>
      </c>
      <c r="B558" s="259" t="s">
        <v>4489</v>
      </c>
    </row>
    <row r="559" spans="1:2" s="241" customFormat="1" ht="14.25">
      <c r="A559" s="260" t="s">
        <v>4490</v>
      </c>
      <c r="B559" s="259" t="s">
        <v>4491</v>
      </c>
    </row>
    <row r="560" spans="1:2" s="241" customFormat="1" ht="14.25">
      <c r="A560" s="260" t="s">
        <v>4492</v>
      </c>
      <c r="B560" s="259" t="s">
        <v>4493</v>
      </c>
    </row>
    <row r="561" spans="1:2" s="241" customFormat="1" ht="14.25">
      <c r="A561" s="260" t="s">
        <v>4494</v>
      </c>
      <c r="B561" s="259" t="s">
        <v>4495</v>
      </c>
    </row>
    <row r="562" spans="1:2" s="241" customFormat="1" ht="14.25">
      <c r="A562" s="260" t="s">
        <v>4496</v>
      </c>
      <c r="B562" s="259" t="s">
        <v>4497</v>
      </c>
    </row>
    <row r="563" spans="1:2" s="241" customFormat="1" ht="14.25">
      <c r="A563" s="260" t="s">
        <v>4498</v>
      </c>
      <c r="B563" s="259" t="s">
        <v>4499</v>
      </c>
    </row>
    <row r="564" spans="1:2" s="241" customFormat="1" ht="14.25">
      <c r="A564" s="260" t="s">
        <v>4500</v>
      </c>
      <c r="B564" s="259" t="s">
        <v>4501</v>
      </c>
    </row>
    <row r="565" spans="1:2" s="241" customFormat="1" ht="14.25">
      <c r="A565" s="260" t="s">
        <v>4502</v>
      </c>
      <c r="B565" s="259" t="s">
        <v>4503</v>
      </c>
    </row>
    <row r="566" spans="1:2" s="241" customFormat="1" ht="14.25">
      <c r="A566" s="260" t="s">
        <v>4504</v>
      </c>
      <c r="B566" s="259" t="s">
        <v>4505</v>
      </c>
    </row>
    <row r="567" spans="1:2" s="241" customFormat="1" ht="14.25">
      <c r="A567" s="260" t="s">
        <v>4506</v>
      </c>
      <c r="B567" s="259" t="s">
        <v>4507</v>
      </c>
    </row>
    <row r="568" spans="1:2" s="241" customFormat="1" ht="14.25">
      <c r="A568" s="260" t="s">
        <v>4508</v>
      </c>
      <c r="B568" s="259" t="s">
        <v>4509</v>
      </c>
    </row>
    <row r="569" spans="1:2" s="241" customFormat="1" ht="14.25">
      <c r="A569" s="260" t="s">
        <v>4510</v>
      </c>
      <c r="B569" s="259" t="s">
        <v>4511</v>
      </c>
    </row>
    <row r="570" spans="1:2" s="241" customFormat="1" ht="14.25">
      <c r="A570" s="260" t="s">
        <v>4512</v>
      </c>
      <c r="B570" s="259" t="s">
        <v>4513</v>
      </c>
    </row>
    <row r="571" spans="1:2" s="241" customFormat="1" ht="14.25">
      <c r="A571" s="260" t="s">
        <v>4514</v>
      </c>
      <c r="B571" s="259" t="s">
        <v>4515</v>
      </c>
    </row>
    <row r="572" spans="1:2" s="241" customFormat="1" ht="14.25">
      <c r="A572" s="260" t="s">
        <v>4516</v>
      </c>
      <c r="B572" s="259" t="s">
        <v>4517</v>
      </c>
    </row>
    <row r="573" spans="1:2" s="241" customFormat="1" ht="14.25">
      <c r="A573" s="260" t="s">
        <v>4518</v>
      </c>
      <c r="B573" s="259" t="s">
        <v>4519</v>
      </c>
    </row>
    <row r="574" spans="1:2" s="241" customFormat="1" ht="14.25">
      <c r="A574" s="260" t="s">
        <v>4520</v>
      </c>
      <c r="B574" s="259" t="s">
        <v>4521</v>
      </c>
    </row>
    <row r="575" spans="1:2" s="241" customFormat="1" ht="14.25">
      <c r="A575" s="260" t="s">
        <v>4522</v>
      </c>
      <c r="B575" s="259" t="s">
        <v>4523</v>
      </c>
    </row>
    <row r="576" spans="1:2" s="241" customFormat="1" ht="14.25">
      <c r="A576" s="260" t="s">
        <v>4524</v>
      </c>
      <c r="B576" s="259" t="s">
        <v>4525</v>
      </c>
    </row>
    <row r="577" spans="1:2" s="241" customFormat="1" ht="14.25">
      <c r="A577" s="260" t="s">
        <v>4526</v>
      </c>
      <c r="B577" s="259" t="s">
        <v>4527</v>
      </c>
    </row>
    <row r="578" spans="1:2" s="241" customFormat="1" ht="14.25">
      <c r="A578" s="260" t="s">
        <v>4528</v>
      </c>
      <c r="B578" s="259" t="s">
        <v>4529</v>
      </c>
    </row>
    <row r="579" spans="1:2" s="241" customFormat="1" ht="14.25">
      <c r="A579" s="260" t="s">
        <v>4530</v>
      </c>
      <c r="B579" s="259" t="s">
        <v>4531</v>
      </c>
    </row>
    <row r="580" spans="1:2" s="241" customFormat="1" ht="14.25">
      <c r="A580" s="260" t="s">
        <v>4532</v>
      </c>
      <c r="B580" s="259" t="s">
        <v>4533</v>
      </c>
    </row>
    <row r="581" spans="1:2" s="241" customFormat="1" ht="14.25">
      <c r="A581" s="260" t="s">
        <v>4534</v>
      </c>
      <c r="B581" s="259" t="s">
        <v>4535</v>
      </c>
    </row>
    <row r="582" spans="1:2" s="241" customFormat="1" ht="14.25">
      <c r="A582" s="260" t="s">
        <v>4536</v>
      </c>
      <c r="B582" s="259" t="s">
        <v>4537</v>
      </c>
    </row>
    <row r="583" spans="1:2" s="241" customFormat="1" ht="14.25">
      <c r="A583" s="260" t="s">
        <v>4538</v>
      </c>
      <c r="B583" s="259" t="s">
        <v>4539</v>
      </c>
    </row>
    <row r="584" spans="1:2" s="241" customFormat="1" ht="14.25">
      <c r="A584" s="260" t="s">
        <v>4540</v>
      </c>
      <c r="B584" s="259" t="s">
        <v>4541</v>
      </c>
    </row>
    <row r="585" spans="1:2" s="241" customFormat="1" ht="14.25">
      <c r="A585" s="260" t="s">
        <v>4542</v>
      </c>
      <c r="B585" s="259" t="s">
        <v>4543</v>
      </c>
    </row>
    <row r="586" spans="1:2" s="241" customFormat="1" ht="14.25">
      <c r="A586" s="260" t="s">
        <v>4544</v>
      </c>
      <c r="B586" s="259" t="s">
        <v>4545</v>
      </c>
    </row>
    <row r="587" spans="1:2" s="241" customFormat="1" ht="14.25">
      <c r="A587" s="260" t="s">
        <v>4546</v>
      </c>
      <c r="B587" s="259" t="s">
        <v>4547</v>
      </c>
    </row>
    <row r="588" spans="1:2" s="241" customFormat="1" ht="14.25">
      <c r="A588" s="260" t="s">
        <v>4548</v>
      </c>
      <c r="B588" s="259" t="s">
        <v>4549</v>
      </c>
    </row>
    <row r="589" spans="1:2" s="241" customFormat="1" ht="14.25">
      <c r="A589" s="260" t="s">
        <v>4550</v>
      </c>
      <c r="B589" s="259" t="s">
        <v>4551</v>
      </c>
    </row>
    <row r="590" spans="1:2" s="241" customFormat="1" ht="14.25">
      <c r="A590" s="260" t="s">
        <v>4552</v>
      </c>
      <c r="B590" s="259" t="s">
        <v>4553</v>
      </c>
    </row>
    <row r="591" spans="1:2" s="241" customFormat="1" ht="14.25">
      <c r="A591" s="260" t="s">
        <v>4554</v>
      </c>
      <c r="B591" s="259" t="s">
        <v>4555</v>
      </c>
    </row>
    <row r="592" spans="1:2" s="241" customFormat="1" ht="14.25">
      <c r="A592" s="260" t="s">
        <v>4556</v>
      </c>
      <c r="B592" s="259" t="s">
        <v>4557</v>
      </c>
    </row>
    <row r="593" spans="1:2" s="241" customFormat="1" ht="14.25">
      <c r="A593" s="260" t="s">
        <v>4558</v>
      </c>
      <c r="B593" s="259" t="s">
        <v>4559</v>
      </c>
    </row>
    <row r="594" spans="1:2" s="241" customFormat="1" ht="14.25">
      <c r="A594" s="260" t="s">
        <v>4560</v>
      </c>
      <c r="B594" s="259" t="s">
        <v>4561</v>
      </c>
    </row>
    <row r="595" spans="1:2" s="241" customFormat="1" ht="14.25">
      <c r="A595" s="260" t="s">
        <v>4562</v>
      </c>
      <c r="B595" s="259" t="s">
        <v>4563</v>
      </c>
    </row>
    <row r="596" spans="1:2" s="241" customFormat="1" ht="14.25">
      <c r="A596" s="260" t="s">
        <v>4564</v>
      </c>
      <c r="B596" s="259" t="s">
        <v>4565</v>
      </c>
    </row>
    <row r="597" spans="1:2" s="241" customFormat="1" ht="14.25">
      <c r="A597" s="260" t="s">
        <v>4566</v>
      </c>
      <c r="B597" s="259" t="s">
        <v>4567</v>
      </c>
    </row>
    <row r="598" spans="1:2" s="241" customFormat="1" ht="14.25">
      <c r="A598" s="260" t="s">
        <v>4568</v>
      </c>
      <c r="B598" s="259" t="s">
        <v>4569</v>
      </c>
    </row>
    <row r="599" spans="1:2" s="241" customFormat="1" ht="14.25">
      <c r="A599" s="260" t="s">
        <v>4570</v>
      </c>
      <c r="B599" s="259" t="s">
        <v>1337</v>
      </c>
    </row>
    <row r="600" spans="1:2" s="241" customFormat="1" ht="14.25">
      <c r="A600" s="260" t="s">
        <v>4571</v>
      </c>
      <c r="B600" s="259" t="s">
        <v>4572</v>
      </c>
    </row>
    <row r="601" spans="1:2" s="241" customFormat="1" ht="14.25">
      <c r="A601" s="260" t="s">
        <v>4573</v>
      </c>
      <c r="B601" s="259" t="s">
        <v>4574</v>
      </c>
    </row>
    <row r="602" spans="1:2" s="241" customFormat="1" ht="14.25">
      <c r="A602" s="260" t="s">
        <v>4575</v>
      </c>
      <c r="B602" s="259" t="s">
        <v>4576</v>
      </c>
    </row>
    <row r="603" spans="1:2" s="241" customFormat="1" ht="14.25">
      <c r="A603" s="260" t="s">
        <v>4577</v>
      </c>
      <c r="B603" s="259" t="s">
        <v>4578</v>
      </c>
    </row>
    <row r="604" spans="1:2" s="241" customFormat="1" ht="14.25">
      <c r="A604" s="260" t="s">
        <v>4579</v>
      </c>
      <c r="B604" s="259" t="s">
        <v>4580</v>
      </c>
    </row>
    <row r="605" spans="1:2" s="241" customFormat="1" ht="14.25">
      <c r="A605" s="260" t="s">
        <v>4581</v>
      </c>
      <c r="B605" s="259" t="s">
        <v>4582</v>
      </c>
    </row>
    <row r="606" spans="1:2" s="241" customFormat="1" ht="14.25">
      <c r="A606" s="260" t="s">
        <v>4583</v>
      </c>
      <c r="B606" s="259" t="s">
        <v>1115</v>
      </c>
    </row>
    <row r="607" spans="1:2" s="241" customFormat="1" ht="14.25">
      <c r="A607" s="260" t="s">
        <v>4584</v>
      </c>
      <c r="B607" s="259" t="s">
        <v>1338</v>
      </c>
    </row>
    <row r="608" spans="1:2" s="241" customFormat="1" ht="14.25">
      <c r="A608" s="260" t="s">
        <v>4585</v>
      </c>
      <c r="B608" s="259" t="s">
        <v>4586</v>
      </c>
    </row>
    <row r="609" spans="1:2" s="241" customFormat="1" ht="14.25">
      <c r="A609" s="260" t="s">
        <v>4587</v>
      </c>
      <c r="B609" s="259" t="s">
        <v>1339</v>
      </c>
    </row>
    <row r="610" spans="1:2" s="241" customFormat="1" ht="14.25">
      <c r="A610" s="260" t="s">
        <v>4588</v>
      </c>
      <c r="B610" s="259" t="s">
        <v>1340</v>
      </c>
    </row>
    <row r="611" spans="1:2" s="241" customFormat="1" ht="14.25">
      <c r="A611" s="260" t="s">
        <v>4589</v>
      </c>
      <c r="B611" s="259" t="s">
        <v>4590</v>
      </c>
    </row>
    <row r="612" spans="1:2" s="241" customFormat="1" ht="14.25">
      <c r="A612" s="260" t="s">
        <v>4591</v>
      </c>
      <c r="B612" s="259" t="s">
        <v>1341</v>
      </c>
    </row>
    <row r="613" spans="1:2" s="241" customFormat="1" ht="14.25">
      <c r="A613" s="260" t="s">
        <v>4592</v>
      </c>
      <c r="B613" s="259" t="s">
        <v>4593</v>
      </c>
    </row>
    <row r="614" spans="1:2" s="241" customFormat="1" ht="14.25">
      <c r="A614" s="260" t="s">
        <v>4594</v>
      </c>
      <c r="B614" s="259" t="s">
        <v>4595</v>
      </c>
    </row>
    <row r="615" spans="1:2" s="241" customFormat="1" ht="14.25">
      <c r="A615" s="260" t="s">
        <v>4596</v>
      </c>
      <c r="B615" s="259" t="s">
        <v>1342</v>
      </c>
    </row>
    <row r="616" spans="1:2" s="241" customFormat="1" ht="14.25">
      <c r="A616" s="260" t="s">
        <v>4597</v>
      </c>
      <c r="B616" s="259" t="s">
        <v>1343</v>
      </c>
    </row>
    <row r="617" spans="1:2" s="241" customFormat="1" ht="14.25">
      <c r="A617" s="260" t="s">
        <v>4598</v>
      </c>
      <c r="B617" s="259" t="s">
        <v>1344</v>
      </c>
    </row>
    <row r="618" spans="1:2" s="241" customFormat="1" ht="14.25">
      <c r="A618" s="260" t="s">
        <v>4599</v>
      </c>
      <c r="B618" s="259" t="s">
        <v>4600</v>
      </c>
    </row>
    <row r="619" spans="1:2" s="241" customFormat="1" ht="14.25">
      <c r="A619" s="260" t="s">
        <v>4601</v>
      </c>
      <c r="B619" s="259" t="s">
        <v>1345</v>
      </c>
    </row>
    <row r="620" spans="1:2" s="241" customFormat="1" ht="14.25">
      <c r="A620" s="260" t="s">
        <v>4602</v>
      </c>
      <c r="B620" s="259" t="s">
        <v>4603</v>
      </c>
    </row>
    <row r="621" spans="1:2" s="241" customFormat="1" ht="14.25">
      <c r="A621" s="260" t="s">
        <v>4604</v>
      </c>
      <c r="B621" s="259" t="s">
        <v>4605</v>
      </c>
    </row>
    <row r="622" spans="1:2" s="241" customFormat="1" ht="14.25">
      <c r="A622" s="260" t="s">
        <v>4606</v>
      </c>
      <c r="B622" s="259" t="s">
        <v>4607</v>
      </c>
    </row>
    <row r="623" spans="1:2" s="241" customFormat="1" ht="14.25">
      <c r="A623" s="260" t="s">
        <v>4608</v>
      </c>
      <c r="B623" s="259" t="s">
        <v>4609</v>
      </c>
    </row>
    <row r="624" spans="1:2" s="241" customFormat="1" ht="14.25">
      <c r="A624" s="260" t="s">
        <v>4610</v>
      </c>
      <c r="B624" s="259" t="s">
        <v>4611</v>
      </c>
    </row>
    <row r="625" spans="1:2" s="241" customFormat="1" ht="14.25">
      <c r="A625" s="260" t="s">
        <v>4612</v>
      </c>
      <c r="B625" s="259" t="s">
        <v>4613</v>
      </c>
    </row>
    <row r="626" spans="1:2" s="241" customFormat="1" ht="14.25">
      <c r="A626" s="260" t="s">
        <v>4614</v>
      </c>
      <c r="B626" s="259" t="s">
        <v>1352</v>
      </c>
    </row>
    <row r="627" spans="1:2" s="241" customFormat="1" ht="14.25">
      <c r="A627" s="260" t="s">
        <v>4615</v>
      </c>
      <c r="B627" s="259" t="s">
        <v>4616</v>
      </c>
    </row>
    <row r="628" spans="1:2" s="241" customFormat="1" ht="14.25">
      <c r="A628" s="260" t="s">
        <v>4617</v>
      </c>
      <c r="B628" s="259" t="s">
        <v>4618</v>
      </c>
    </row>
    <row r="629" spans="1:2" s="241" customFormat="1" ht="14.25">
      <c r="A629" s="260" t="s">
        <v>4619</v>
      </c>
      <c r="B629" s="259" t="s">
        <v>4620</v>
      </c>
    </row>
    <row r="630" spans="1:2" s="241" customFormat="1" ht="14.25">
      <c r="A630" s="260" t="s">
        <v>4621</v>
      </c>
      <c r="B630" s="259" t="s">
        <v>4622</v>
      </c>
    </row>
    <row r="631" spans="1:2" s="241" customFormat="1" ht="14.25">
      <c r="A631" s="260" t="s">
        <v>4623</v>
      </c>
      <c r="B631" s="259" t="s">
        <v>4624</v>
      </c>
    </row>
    <row r="632" spans="1:2" s="241" customFormat="1" ht="14.25">
      <c r="A632" s="260" t="s">
        <v>4625</v>
      </c>
      <c r="B632" s="259" t="s">
        <v>4626</v>
      </c>
    </row>
    <row r="633" spans="1:2" s="241" customFormat="1" ht="14.25">
      <c r="A633" s="260" t="s">
        <v>4627</v>
      </c>
      <c r="B633" s="259" t="s">
        <v>4628</v>
      </c>
    </row>
    <row r="634" spans="1:2" s="241" customFormat="1" ht="14.25">
      <c r="A634" s="260" t="s">
        <v>4629</v>
      </c>
      <c r="B634" s="259" t="s">
        <v>4630</v>
      </c>
    </row>
    <row r="635" spans="1:2" s="241" customFormat="1" ht="14.25">
      <c r="A635" s="260" t="s">
        <v>4631</v>
      </c>
      <c r="B635" s="259" t="s">
        <v>4632</v>
      </c>
    </row>
    <row r="636" spans="1:2" s="241" customFormat="1" ht="14.25">
      <c r="A636" s="260" t="s">
        <v>4633</v>
      </c>
      <c r="B636" s="259" t="s">
        <v>4634</v>
      </c>
    </row>
    <row r="637" spans="1:2" s="241" customFormat="1" ht="14.25">
      <c r="A637" s="260" t="s">
        <v>4635</v>
      </c>
      <c r="B637" s="259" t="s">
        <v>4636</v>
      </c>
    </row>
    <row r="638" spans="1:2" s="241" customFormat="1" ht="14.25">
      <c r="A638" s="260" t="s">
        <v>4637</v>
      </c>
      <c r="B638" s="259" t="s">
        <v>1141</v>
      </c>
    </row>
    <row r="639" spans="1:2" s="241" customFormat="1" ht="14.25">
      <c r="A639" s="260" t="s">
        <v>4638</v>
      </c>
      <c r="B639" s="259" t="s">
        <v>4639</v>
      </c>
    </row>
    <row r="640" spans="1:2" s="241" customFormat="1" ht="14.25">
      <c r="A640" s="260" t="s">
        <v>4640</v>
      </c>
      <c r="B640" s="259" t="s">
        <v>4641</v>
      </c>
    </row>
    <row r="641" spans="1:2" s="241" customFormat="1" ht="14.25">
      <c r="A641" s="260" t="s">
        <v>4642</v>
      </c>
      <c r="B641" s="259" t="s">
        <v>1308</v>
      </c>
    </row>
    <row r="642" spans="1:2" s="241" customFormat="1" ht="14.25">
      <c r="A642" s="260" t="s">
        <v>4643</v>
      </c>
      <c r="B642" s="259" t="s">
        <v>1756</v>
      </c>
    </row>
    <row r="643" spans="1:2" s="241" customFormat="1" ht="14.25">
      <c r="A643" s="260" t="s">
        <v>4644</v>
      </c>
      <c r="B643" s="259" t="s">
        <v>4645</v>
      </c>
    </row>
    <row r="644" spans="1:2" s="241" customFormat="1" ht="14.25">
      <c r="A644" s="260" t="s">
        <v>4646</v>
      </c>
      <c r="B644" s="259" t="s">
        <v>4647</v>
      </c>
    </row>
    <row r="645" spans="1:2" s="241" customFormat="1" ht="14.25">
      <c r="A645" s="260" t="s">
        <v>4648</v>
      </c>
      <c r="B645" s="259" t="s">
        <v>4649</v>
      </c>
    </row>
    <row r="646" spans="1:2" s="241" customFormat="1" ht="14.25">
      <c r="A646" s="260" t="s">
        <v>4650</v>
      </c>
      <c r="B646" s="259" t="s">
        <v>4651</v>
      </c>
    </row>
    <row r="647" spans="1:2" s="241" customFormat="1" ht="14.25">
      <c r="A647" s="260" t="s">
        <v>4652</v>
      </c>
      <c r="B647" s="259" t="s">
        <v>4653</v>
      </c>
    </row>
    <row r="648" spans="1:2" s="241" customFormat="1" ht="14.25">
      <c r="A648" s="260" t="s">
        <v>4654</v>
      </c>
      <c r="B648" s="259" t="s">
        <v>4655</v>
      </c>
    </row>
    <row r="649" spans="1:2" s="241" customFormat="1" ht="14.25">
      <c r="A649" s="260" t="s">
        <v>4656</v>
      </c>
      <c r="B649" s="259" t="s">
        <v>4657</v>
      </c>
    </row>
    <row r="650" spans="1:2" s="241" customFormat="1" ht="14.25">
      <c r="A650" s="260" t="s">
        <v>4658</v>
      </c>
      <c r="B650" s="259" t="s">
        <v>4659</v>
      </c>
    </row>
    <row r="651" spans="1:2" s="241" customFormat="1" ht="14.25">
      <c r="A651" s="260" t="s">
        <v>4660</v>
      </c>
      <c r="B651" s="259" t="s">
        <v>4661</v>
      </c>
    </row>
    <row r="652" spans="1:2" s="241" customFormat="1" ht="14.25">
      <c r="A652" s="260" t="s">
        <v>4662</v>
      </c>
      <c r="B652" s="259" t="s">
        <v>4663</v>
      </c>
    </row>
    <row r="653" spans="1:2" s="241" customFormat="1" ht="14.25">
      <c r="A653" s="260" t="s">
        <v>4664</v>
      </c>
      <c r="B653" s="259" t="s">
        <v>4665</v>
      </c>
    </row>
    <row r="654" spans="1:2" s="241" customFormat="1" ht="14.25">
      <c r="A654" s="260" t="s">
        <v>4666</v>
      </c>
      <c r="B654" s="259" t="s">
        <v>4667</v>
      </c>
    </row>
    <row r="655" spans="1:2" s="241" customFormat="1" ht="14.25">
      <c r="A655" s="260" t="s">
        <v>4668</v>
      </c>
      <c r="B655" s="259" t="s">
        <v>4669</v>
      </c>
    </row>
    <row r="656" spans="1:2" s="241" customFormat="1" ht="14.25">
      <c r="A656" s="260" t="s">
        <v>4670</v>
      </c>
      <c r="B656" s="259" t="s">
        <v>4671</v>
      </c>
    </row>
    <row r="657" spans="1:2" s="241" customFormat="1" ht="14.25">
      <c r="A657" s="260" t="s">
        <v>4672</v>
      </c>
      <c r="B657" s="259" t="s">
        <v>4673</v>
      </c>
    </row>
    <row r="658" spans="1:2" s="241" customFormat="1" ht="14.25">
      <c r="A658" s="260" t="s">
        <v>4674</v>
      </c>
      <c r="B658" s="259" t="s">
        <v>4675</v>
      </c>
    </row>
    <row r="659" spans="1:2" s="241" customFormat="1" ht="14.25">
      <c r="A659" s="260" t="s">
        <v>4676</v>
      </c>
      <c r="B659" s="259" t="s">
        <v>4677</v>
      </c>
    </row>
    <row r="660" spans="1:2" s="241" customFormat="1" ht="14.25">
      <c r="A660" s="260" t="s">
        <v>4678</v>
      </c>
      <c r="B660" s="259" t="s">
        <v>4679</v>
      </c>
    </row>
    <row r="661" spans="1:2" s="241" customFormat="1" ht="14.25">
      <c r="A661" s="260" t="s">
        <v>4680</v>
      </c>
      <c r="B661" s="259" t="s">
        <v>4681</v>
      </c>
    </row>
    <row r="662" spans="1:2" s="241" customFormat="1" ht="14.25">
      <c r="A662" s="260" t="s">
        <v>4682</v>
      </c>
      <c r="B662" s="259" t="s">
        <v>4683</v>
      </c>
    </row>
    <row r="663" spans="1:2" s="241" customFormat="1" ht="14.25">
      <c r="A663" s="260" t="s">
        <v>4684</v>
      </c>
      <c r="B663" s="259" t="s">
        <v>4685</v>
      </c>
    </row>
    <row r="664" spans="1:2" s="241" customFormat="1" ht="14.25">
      <c r="A664" s="260" t="s">
        <v>4686</v>
      </c>
      <c r="B664" s="259" t="s">
        <v>4687</v>
      </c>
    </row>
    <row r="665" spans="1:2" s="241" customFormat="1" ht="14.25">
      <c r="A665" s="260" t="s">
        <v>4688</v>
      </c>
      <c r="B665" s="259" t="s">
        <v>4689</v>
      </c>
    </row>
    <row r="666" spans="1:2" s="241" customFormat="1" ht="14.25">
      <c r="A666" s="260" t="s">
        <v>4690</v>
      </c>
      <c r="B666" s="259" t="s">
        <v>4691</v>
      </c>
    </row>
    <row r="667" spans="1:2" s="241" customFormat="1" ht="14.25">
      <c r="A667" s="260" t="s">
        <v>4692</v>
      </c>
      <c r="B667" s="259" t="s">
        <v>4693</v>
      </c>
    </row>
    <row r="668" spans="1:2" s="241" customFormat="1" ht="14.25">
      <c r="A668" s="260" t="s">
        <v>4694</v>
      </c>
      <c r="B668" s="259" t="s">
        <v>4695</v>
      </c>
    </row>
    <row r="669" spans="1:2" s="241" customFormat="1" ht="14.25">
      <c r="A669" s="260" t="s">
        <v>4696</v>
      </c>
      <c r="B669" s="259" t="s">
        <v>4697</v>
      </c>
    </row>
    <row r="670" spans="1:2" s="241" customFormat="1" ht="14.25">
      <c r="A670" s="260" t="s">
        <v>4698</v>
      </c>
      <c r="B670" s="259" t="s">
        <v>4699</v>
      </c>
    </row>
    <row r="671" spans="1:2" s="241" customFormat="1" ht="14.25">
      <c r="A671" s="260" t="s">
        <v>4700</v>
      </c>
      <c r="B671" s="259" t="s">
        <v>4701</v>
      </c>
    </row>
    <row r="672" spans="1:2" s="241" customFormat="1" ht="14.25">
      <c r="A672" s="260" t="s">
        <v>4702</v>
      </c>
      <c r="B672" s="259" t="s">
        <v>4703</v>
      </c>
    </row>
    <row r="673" spans="1:2" s="241" customFormat="1" ht="14.25">
      <c r="A673" s="260" t="s">
        <v>4704</v>
      </c>
      <c r="B673" s="259" t="s">
        <v>4705</v>
      </c>
    </row>
    <row r="674" spans="1:2" s="241" customFormat="1" ht="14.25">
      <c r="A674" s="260" t="s">
        <v>4706</v>
      </c>
      <c r="B674" s="259" t="s">
        <v>4707</v>
      </c>
    </row>
    <row r="675" spans="1:2" s="241" customFormat="1" ht="14.25">
      <c r="A675" s="260" t="s">
        <v>4708</v>
      </c>
      <c r="B675" s="259" t="s">
        <v>4709</v>
      </c>
    </row>
    <row r="676" spans="1:2" s="241" customFormat="1" ht="14.25">
      <c r="A676" s="260" t="s">
        <v>4710</v>
      </c>
      <c r="B676" s="259" t="s">
        <v>4711</v>
      </c>
    </row>
    <row r="677" spans="1:2" s="241" customFormat="1" ht="14.25">
      <c r="A677" s="260" t="s">
        <v>4712</v>
      </c>
      <c r="B677" s="259" t="s">
        <v>1353</v>
      </c>
    </row>
    <row r="678" spans="1:2" s="241" customFormat="1" ht="14.25">
      <c r="A678" s="260" t="s">
        <v>4713</v>
      </c>
      <c r="B678" s="259" t="s">
        <v>4714</v>
      </c>
    </row>
    <row r="679" spans="1:2" s="241" customFormat="1" ht="14.25">
      <c r="A679" s="260" t="s">
        <v>4715</v>
      </c>
      <c r="B679" s="259" t="s">
        <v>4716</v>
      </c>
    </row>
    <row r="680" spans="1:2" s="241" customFormat="1" ht="14.25">
      <c r="A680" s="260" t="s">
        <v>4717</v>
      </c>
      <c r="B680" s="259" t="s">
        <v>4718</v>
      </c>
    </row>
    <row r="681" spans="1:2" s="241" customFormat="1" ht="14.25">
      <c r="A681" s="260" t="s">
        <v>4719</v>
      </c>
      <c r="B681" s="259" t="s">
        <v>4720</v>
      </c>
    </row>
    <row r="682" spans="1:2" s="241" customFormat="1" ht="14.25">
      <c r="A682" s="260" t="s">
        <v>4721</v>
      </c>
      <c r="B682" s="259" t="s">
        <v>4722</v>
      </c>
    </row>
    <row r="683" spans="1:2" s="241" customFormat="1" ht="14.25">
      <c r="A683" s="260" t="s">
        <v>4723</v>
      </c>
      <c r="B683" s="259" t="s">
        <v>4724</v>
      </c>
    </row>
    <row r="684" spans="1:2" s="241" customFormat="1" ht="14.25">
      <c r="A684" s="260" t="s">
        <v>4725</v>
      </c>
      <c r="B684" s="259" t="s">
        <v>4726</v>
      </c>
    </row>
    <row r="685" spans="1:2" s="241" customFormat="1" ht="14.25">
      <c r="A685" s="260" t="s">
        <v>4727</v>
      </c>
      <c r="B685" s="259" t="s">
        <v>4728</v>
      </c>
    </row>
    <row r="686" spans="1:2" s="241" customFormat="1" ht="14.25">
      <c r="A686" s="260" t="s">
        <v>4729</v>
      </c>
      <c r="B686" s="259" t="s">
        <v>4730</v>
      </c>
    </row>
    <row r="687" spans="1:2" s="241" customFormat="1" ht="14.25">
      <c r="A687" s="264" t="s">
        <v>4731</v>
      </c>
      <c r="B687" s="259" t="s">
        <v>4732</v>
      </c>
    </row>
    <row r="688" spans="1:2" s="241" customFormat="1" ht="14.25">
      <c r="A688" s="260" t="s">
        <v>4733</v>
      </c>
      <c r="B688" s="259" t="s">
        <v>4734</v>
      </c>
    </row>
    <row r="689" spans="1:2" s="241" customFormat="1" ht="14.25">
      <c r="A689" s="260" t="s">
        <v>4735</v>
      </c>
      <c r="B689" s="259" t="s">
        <v>4736</v>
      </c>
    </row>
    <row r="690" spans="1:2" s="241" customFormat="1" ht="14.25">
      <c r="A690" s="261" t="s">
        <v>4737</v>
      </c>
      <c r="B690" s="259" t="s">
        <v>4738</v>
      </c>
    </row>
    <row r="691" spans="1:2" s="241" customFormat="1" ht="14.25">
      <c r="A691" s="260" t="s">
        <v>4739</v>
      </c>
      <c r="B691" s="259" t="s">
        <v>4740</v>
      </c>
    </row>
    <row r="692" spans="1:2" s="241" customFormat="1" ht="14.25">
      <c r="A692" s="260" t="s">
        <v>4741</v>
      </c>
      <c r="B692" s="259" t="s">
        <v>4742</v>
      </c>
    </row>
    <row r="693" spans="1:2" s="241" customFormat="1" ht="14.25">
      <c r="A693" s="260" t="s">
        <v>4743</v>
      </c>
      <c r="B693" s="259" t="s">
        <v>4744</v>
      </c>
    </row>
    <row r="694" spans="1:2" s="241" customFormat="1" ht="14.25">
      <c r="A694" s="260" t="s">
        <v>4745</v>
      </c>
      <c r="B694" s="259" t="s">
        <v>4746</v>
      </c>
    </row>
    <row r="695" spans="1:2" s="241" customFormat="1" ht="14.25">
      <c r="A695" s="260" t="s">
        <v>4747</v>
      </c>
      <c r="B695" s="259" t="s">
        <v>4748</v>
      </c>
    </row>
    <row r="696" spans="1:2" s="241" customFormat="1" ht="14.25">
      <c r="A696" s="260" t="s">
        <v>4749</v>
      </c>
      <c r="B696" s="259" t="s">
        <v>4750</v>
      </c>
    </row>
    <row r="697" spans="1:2" s="241" customFormat="1" ht="14.25">
      <c r="A697" s="260" t="s">
        <v>4751</v>
      </c>
      <c r="B697" s="259" t="s">
        <v>4752</v>
      </c>
    </row>
    <row r="698" spans="1:2" s="241" customFormat="1" ht="14.25">
      <c r="A698" s="260" t="s">
        <v>4753</v>
      </c>
      <c r="B698" s="259" t="s">
        <v>4754</v>
      </c>
    </row>
    <row r="699" spans="1:2" s="241" customFormat="1" ht="14.25">
      <c r="A699" s="260" t="s">
        <v>4755</v>
      </c>
      <c r="B699" s="259" t="s">
        <v>4756</v>
      </c>
    </row>
    <row r="700" spans="1:2" s="241" customFormat="1" ht="14.25">
      <c r="A700" s="260" t="s">
        <v>4757</v>
      </c>
      <c r="B700" s="259" t="s">
        <v>4758</v>
      </c>
    </row>
    <row r="701" spans="1:2" s="241" customFormat="1" ht="14.25">
      <c r="A701" s="260" t="s">
        <v>4759</v>
      </c>
      <c r="B701" s="259" t="s">
        <v>4760</v>
      </c>
    </row>
    <row r="702" spans="1:2" s="241" customFormat="1" ht="14.25">
      <c r="A702" s="260" t="s">
        <v>4761</v>
      </c>
      <c r="B702" s="259" t="s">
        <v>4762</v>
      </c>
    </row>
    <row r="703" spans="1:2" s="241" customFormat="1" ht="14.25">
      <c r="A703" s="260" t="s">
        <v>4763</v>
      </c>
      <c r="B703" s="259" t="s">
        <v>4764</v>
      </c>
    </row>
    <row r="704" spans="1:2" s="241" customFormat="1" ht="14.25">
      <c r="A704" s="260" t="s">
        <v>4765</v>
      </c>
      <c r="B704" s="259" t="s">
        <v>4766</v>
      </c>
    </row>
    <row r="705" spans="1:2" s="241" customFormat="1" ht="14.25">
      <c r="A705" s="260" t="s">
        <v>4767</v>
      </c>
      <c r="B705" s="259" t="s">
        <v>4768</v>
      </c>
    </row>
    <row r="706" spans="1:2" s="241" customFormat="1" ht="14.25">
      <c r="A706" s="260" t="s">
        <v>4769</v>
      </c>
      <c r="B706" s="259" t="s">
        <v>4770</v>
      </c>
    </row>
    <row r="707" spans="1:2" s="241" customFormat="1" ht="14.25">
      <c r="A707" s="260" t="s">
        <v>4771</v>
      </c>
      <c r="B707" s="259" t="s">
        <v>4772</v>
      </c>
    </row>
    <row r="708" spans="1:2" s="241" customFormat="1" ht="14.25">
      <c r="A708" s="260" t="s">
        <v>4773</v>
      </c>
      <c r="B708" s="259" t="s">
        <v>4774</v>
      </c>
    </row>
    <row r="709" spans="1:2" s="241" customFormat="1" ht="14.25">
      <c r="A709" s="260" t="s">
        <v>4775</v>
      </c>
      <c r="B709" s="259" t="s">
        <v>4776</v>
      </c>
    </row>
    <row r="710" spans="1:2" s="241" customFormat="1" ht="14.25">
      <c r="A710" s="260" t="s">
        <v>4777</v>
      </c>
      <c r="B710" s="259" t="s">
        <v>4778</v>
      </c>
    </row>
    <row r="711" spans="1:2" s="241" customFormat="1" ht="14.25">
      <c r="A711" s="260" t="s">
        <v>4779</v>
      </c>
      <c r="B711" s="259" t="s">
        <v>4780</v>
      </c>
    </row>
    <row r="712" spans="1:2" s="241" customFormat="1" ht="14.25">
      <c r="A712" s="260" t="s">
        <v>4781</v>
      </c>
      <c r="B712" s="259" t="s">
        <v>4782</v>
      </c>
    </row>
    <row r="713" spans="1:2" s="241" customFormat="1" ht="14.25">
      <c r="A713" s="260" t="s">
        <v>4783</v>
      </c>
      <c r="B713" s="259" t="s">
        <v>1354</v>
      </c>
    </row>
    <row r="714" spans="1:2" s="241" customFormat="1" ht="14.25">
      <c r="A714" s="260" t="s">
        <v>4784</v>
      </c>
      <c r="B714" s="259" t="s">
        <v>4785</v>
      </c>
    </row>
    <row r="715" spans="1:2" s="241" customFormat="1" ht="14.25">
      <c r="A715" s="260" t="s">
        <v>4786</v>
      </c>
      <c r="B715" s="259" t="s">
        <v>4787</v>
      </c>
    </row>
    <row r="716" spans="1:2" s="241" customFormat="1" ht="14.25">
      <c r="A716" s="260" t="s">
        <v>4788</v>
      </c>
      <c r="B716" s="259" t="s">
        <v>4789</v>
      </c>
    </row>
    <row r="717" spans="1:2" s="241" customFormat="1" ht="14.25">
      <c r="A717" s="260" t="s">
        <v>4790</v>
      </c>
      <c r="B717" s="259" t="s">
        <v>1355</v>
      </c>
    </row>
    <row r="718" spans="1:2" s="241" customFormat="1" ht="14.25">
      <c r="A718" s="260" t="s">
        <v>4791</v>
      </c>
      <c r="B718" s="259" t="s">
        <v>1356</v>
      </c>
    </row>
    <row r="719" spans="1:2" s="241" customFormat="1" ht="14.25">
      <c r="A719" s="260" t="s">
        <v>4792</v>
      </c>
      <c r="B719" s="259" t="s">
        <v>4793</v>
      </c>
    </row>
    <row r="720" spans="1:2" s="241" customFormat="1" ht="14.25">
      <c r="A720" s="260" t="s">
        <v>4794</v>
      </c>
      <c r="B720" s="259" t="s">
        <v>1357</v>
      </c>
    </row>
    <row r="721" spans="1:2" s="241" customFormat="1" ht="14.25">
      <c r="A721" s="260" t="s">
        <v>4795</v>
      </c>
      <c r="B721" s="259" t="s">
        <v>4796</v>
      </c>
    </row>
    <row r="722" spans="1:2" s="241" customFormat="1" ht="14.25">
      <c r="A722" s="260" t="s">
        <v>4797</v>
      </c>
      <c r="B722" s="259" t="s">
        <v>1358</v>
      </c>
    </row>
    <row r="723" spans="1:2" s="241" customFormat="1" ht="14.25">
      <c r="A723" s="260" t="s">
        <v>4798</v>
      </c>
      <c r="B723" s="259" t="s">
        <v>1359</v>
      </c>
    </row>
    <row r="724" spans="1:2" s="241" customFormat="1" ht="14.25">
      <c r="A724" s="260" t="s">
        <v>4799</v>
      </c>
      <c r="B724" s="259" t="s">
        <v>1360</v>
      </c>
    </row>
    <row r="725" spans="1:2" s="241" customFormat="1" ht="14.25">
      <c r="A725" s="260" t="s">
        <v>4800</v>
      </c>
      <c r="B725" s="259" t="s">
        <v>1149</v>
      </c>
    </row>
    <row r="726" spans="1:2" s="241" customFormat="1" ht="14.25">
      <c r="A726" s="260" t="s">
        <v>4801</v>
      </c>
      <c r="B726" s="259" t="s">
        <v>1361</v>
      </c>
    </row>
    <row r="727" spans="1:2" s="241" customFormat="1" ht="14.25">
      <c r="A727" s="260" t="s">
        <v>4802</v>
      </c>
      <c r="B727" s="259" t="s">
        <v>1362</v>
      </c>
    </row>
    <row r="728" spans="1:2" s="241" customFormat="1" ht="14.25">
      <c r="A728" s="260" t="s">
        <v>4803</v>
      </c>
      <c r="B728" s="259" t="s">
        <v>1363</v>
      </c>
    </row>
    <row r="729" spans="1:2" s="241" customFormat="1" ht="14.25">
      <c r="A729" s="260" t="s">
        <v>4804</v>
      </c>
      <c r="B729" s="259" t="s">
        <v>4805</v>
      </c>
    </row>
    <row r="730" spans="1:2" s="241" customFormat="1" ht="14.25">
      <c r="A730" s="260" t="s">
        <v>4806</v>
      </c>
      <c r="B730" s="259" t="s">
        <v>4807</v>
      </c>
    </row>
    <row r="731" spans="1:2" s="241" customFormat="1" ht="14.25">
      <c r="A731" s="260" t="s">
        <v>4808</v>
      </c>
      <c r="B731" s="259" t="s">
        <v>4809</v>
      </c>
    </row>
    <row r="732" spans="1:2" s="241" customFormat="1" ht="14.25">
      <c r="A732" s="260" t="s">
        <v>4810</v>
      </c>
      <c r="B732" s="259" t="s">
        <v>4811</v>
      </c>
    </row>
    <row r="733" spans="1:2" s="241" customFormat="1" ht="14.25">
      <c r="A733" s="260" t="s">
        <v>4812</v>
      </c>
      <c r="B733" s="259" t="s">
        <v>4813</v>
      </c>
    </row>
    <row r="734" spans="1:2" s="241" customFormat="1" ht="14.25">
      <c r="A734" s="260" t="s">
        <v>4814</v>
      </c>
      <c r="B734" s="259" t="s">
        <v>1364</v>
      </c>
    </row>
    <row r="735" spans="1:2" s="241" customFormat="1" ht="14.25">
      <c r="A735" s="260" t="s">
        <v>4815</v>
      </c>
      <c r="B735" s="259" t="s">
        <v>1309</v>
      </c>
    </row>
    <row r="736" spans="1:2" s="241" customFormat="1" ht="14.25">
      <c r="A736" s="260" t="s">
        <v>4816</v>
      </c>
      <c r="B736" s="259" t="s">
        <v>4817</v>
      </c>
    </row>
    <row r="737" spans="1:2" s="241" customFormat="1" ht="14.25">
      <c r="A737" s="260" t="s">
        <v>4818</v>
      </c>
      <c r="B737" s="259" t="s">
        <v>4819</v>
      </c>
    </row>
    <row r="738" spans="1:2" s="241" customFormat="1" ht="14.25">
      <c r="A738" s="260" t="s">
        <v>4820</v>
      </c>
      <c r="B738" s="259" t="s">
        <v>1365</v>
      </c>
    </row>
    <row r="739" spans="1:2" s="241" customFormat="1" ht="14.25">
      <c r="A739" s="260" t="s">
        <v>4821</v>
      </c>
      <c r="B739" s="259" t="s">
        <v>4822</v>
      </c>
    </row>
    <row r="740" spans="1:2" s="241" customFormat="1" ht="14.25">
      <c r="A740" s="260" t="s">
        <v>4823</v>
      </c>
      <c r="B740" s="259" t="s">
        <v>1366</v>
      </c>
    </row>
    <row r="741" spans="1:2" s="241" customFormat="1" ht="14.25">
      <c r="A741" s="260" t="s">
        <v>4824</v>
      </c>
      <c r="B741" s="259" t="s">
        <v>4825</v>
      </c>
    </row>
    <row r="742" spans="1:2" s="241" customFormat="1" ht="14.25">
      <c r="A742" s="260" t="s">
        <v>4826</v>
      </c>
      <c r="B742" s="259" t="s">
        <v>1368</v>
      </c>
    </row>
    <row r="743" spans="1:2" s="241" customFormat="1" ht="14.25">
      <c r="A743" s="260" t="s">
        <v>4827</v>
      </c>
      <c r="B743" s="259" t="s">
        <v>4828</v>
      </c>
    </row>
    <row r="744" spans="1:2" s="241" customFormat="1" ht="14.25">
      <c r="A744" s="260" t="s">
        <v>4829</v>
      </c>
      <c r="B744" s="259" t="s">
        <v>1369</v>
      </c>
    </row>
    <row r="745" spans="1:2" s="241" customFormat="1" ht="14.25">
      <c r="A745" s="260" t="s">
        <v>4830</v>
      </c>
      <c r="B745" s="259" t="s">
        <v>1370</v>
      </c>
    </row>
    <row r="746" spans="1:2" s="241" customFormat="1" ht="14.25">
      <c r="A746" s="260" t="s">
        <v>4831</v>
      </c>
      <c r="B746" s="259" t="s">
        <v>1371</v>
      </c>
    </row>
    <row r="747" spans="1:2" s="241" customFormat="1" ht="14.25">
      <c r="A747" s="260" t="s">
        <v>4832</v>
      </c>
      <c r="B747" s="259" t="s">
        <v>4833</v>
      </c>
    </row>
    <row r="748" spans="1:2" s="241" customFormat="1" ht="14.25">
      <c r="A748" s="260" t="s">
        <v>4834</v>
      </c>
      <c r="B748" s="259" t="s">
        <v>4835</v>
      </c>
    </row>
    <row r="749" spans="1:2" s="241" customFormat="1" ht="14.25">
      <c r="A749" s="260" t="s">
        <v>4836</v>
      </c>
      <c r="B749" s="259" t="s">
        <v>1372</v>
      </c>
    </row>
    <row r="750" spans="1:2" s="241" customFormat="1" ht="14.25">
      <c r="A750" s="260" t="s">
        <v>4837</v>
      </c>
      <c r="B750" s="259" t="s">
        <v>4838</v>
      </c>
    </row>
    <row r="751" spans="1:2" s="241" customFormat="1" ht="14.25">
      <c r="A751" s="260" t="s">
        <v>4839</v>
      </c>
      <c r="B751" s="259" t="s">
        <v>1373</v>
      </c>
    </row>
    <row r="752" spans="1:2" s="241" customFormat="1" ht="14.25">
      <c r="A752" s="260" t="s">
        <v>4840</v>
      </c>
      <c r="B752" s="259" t="s">
        <v>4841</v>
      </c>
    </row>
    <row r="753" spans="1:2" s="241" customFormat="1" ht="14.25">
      <c r="A753" s="260" t="s">
        <v>4842</v>
      </c>
      <c r="B753" s="259" t="s">
        <v>1374</v>
      </c>
    </row>
    <row r="754" spans="1:2" s="241" customFormat="1" ht="14.25">
      <c r="A754" s="260" t="s">
        <v>4843</v>
      </c>
      <c r="B754" s="259" t="s">
        <v>1375</v>
      </c>
    </row>
    <row r="755" spans="1:2" s="241" customFormat="1" ht="14.25">
      <c r="A755" s="260" t="s">
        <v>4844</v>
      </c>
      <c r="B755" s="259" t="s">
        <v>1376</v>
      </c>
    </row>
    <row r="756" spans="1:2" s="241" customFormat="1" ht="14.25">
      <c r="A756" s="260" t="s">
        <v>4845</v>
      </c>
      <c r="B756" s="259" t="s">
        <v>4846</v>
      </c>
    </row>
    <row r="757" spans="1:2" s="241" customFormat="1" ht="14.25">
      <c r="A757" s="260" t="s">
        <v>4847</v>
      </c>
      <c r="B757" s="259" t="s">
        <v>4848</v>
      </c>
    </row>
    <row r="758" spans="1:2" s="241" customFormat="1" ht="14.25">
      <c r="A758" s="260" t="s">
        <v>4849</v>
      </c>
      <c r="B758" s="259" t="s">
        <v>1377</v>
      </c>
    </row>
    <row r="759" spans="1:2" s="241" customFormat="1" ht="14.25">
      <c r="A759" s="260" t="s">
        <v>4850</v>
      </c>
      <c r="B759" s="259" t="s">
        <v>4851</v>
      </c>
    </row>
    <row r="760" spans="1:2" s="241" customFormat="1" ht="14.25">
      <c r="A760" s="260" t="s">
        <v>4852</v>
      </c>
      <c r="B760" s="259" t="s">
        <v>4853</v>
      </c>
    </row>
    <row r="761" spans="1:2" s="241" customFormat="1" ht="14.25">
      <c r="A761" s="260" t="s">
        <v>4854</v>
      </c>
      <c r="B761" s="259" t="s">
        <v>4855</v>
      </c>
    </row>
    <row r="762" spans="1:2" s="241" customFormat="1" ht="14.25">
      <c r="A762" s="260" t="s">
        <v>4856</v>
      </c>
      <c r="B762" s="259" t="s">
        <v>1378</v>
      </c>
    </row>
    <row r="763" spans="1:2" s="241" customFormat="1" ht="14.25">
      <c r="A763" s="260" t="s">
        <v>4857</v>
      </c>
      <c r="B763" s="259" t="s">
        <v>4858</v>
      </c>
    </row>
    <row r="764" spans="1:2" s="241" customFormat="1" ht="14.25">
      <c r="A764" s="260" t="s">
        <v>4859</v>
      </c>
      <c r="B764" s="259" t="s">
        <v>4860</v>
      </c>
    </row>
    <row r="765" spans="1:2" s="241" customFormat="1" ht="14.25">
      <c r="A765" s="260" t="s">
        <v>4861</v>
      </c>
      <c r="B765" s="259" t="s">
        <v>4862</v>
      </c>
    </row>
    <row r="766" spans="1:2" s="241" customFormat="1" ht="14.25">
      <c r="A766" s="260" t="s">
        <v>4863</v>
      </c>
      <c r="B766" s="259" t="s">
        <v>1379</v>
      </c>
    </row>
    <row r="767" spans="1:2" s="241" customFormat="1" ht="14.25">
      <c r="A767" s="260" t="s">
        <v>4864</v>
      </c>
      <c r="B767" s="259" t="s">
        <v>1380</v>
      </c>
    </row>
    <row r="768" spans="1:2" s="241" customFormat="1" ht="14.25">
      <c r="A768" s="260" t="s">
        <v>4865</v>
      </c>
      <c r="B768" s="259" t="s">
        <v>4866</v>
      </c>
    </row>
    <row r="769" spans="1:2" s="241" customFormat="1" ht="14.25">
      <c r="A769" s="260" t="s">
        <v>4867</v>
      </c>
      <c r="B769" s="259" t="s">
        <v>4868</v>
      </c>
    </row>
    <row r="770" spans="1:2" s="241" customFormat="1" ht="14.25">
      <c r="A770" s="260" t="s">
        <v>4869</v>
      </c>
      <c r="B770" s="259" t="s">
        <v>1381</v>
      </c>
    </row>
    <row r="771" spans="1:2" s="241" customFormat="1" ht="14.25">
      <c r="A771" s="260" t="s">
        <v>4870</v>
      </c>
      <c r="B771" s="259" t="s">
        <v>4871</v>
      </c>
    </row>
    <row r="772" spans="1:2" s="241" customFormat="1" ht="14.25">
      <c r="A772" s="260" t="s">
        <v>4872</v>
      </c>
      <c r="B772" s="259" t="s">
        <v>1382</v>
      </c>
    </row>
    <row r="773" spans="1:2" s="241" customFormat="1" ht="14.25">
      <c r="A773" s="260" t="s">
        <v>4873</v>
      </c>
      <c r="B773" s="259" t="s">
        <v>1383</v>
      </c>
    </row>
    <row r="774" spans="1:2" s="241" customFormat="1" ht="14.25">
      <c r="A774" s="260" t="s">
        <v>4874</v>
      </c>
      <c r="B774" s="259" t="s">
        <v>1278</v>
      </c>
    </row>
    <row r="775" spans="1:2" s="241" customFormat="1" ht="14.25">
      <c r="A775" s="260" t="s">
        <v>4875</v>
      </c>
      <c r="B775" s="259" t="s">
        <v>1384</v>
      </c>
    </row>
    <row r="776" spans="1:2" s="241" customFormat="1" ht="14.25">
      <c r="A776" s="260" t="s">
        <v>4876</v>
      </c>
      <c r="B776" s="259" t="s">
        <v>1385</v>
      </c>
    </row>
    <row r="777" spans="1:2" s="241" customFormat="1" ht="14.25">
      <c r="A777" s="260" t="s">
        <v>4877</v>
      </c>
      <c r="B777" s="259" t="s">
        <v>1386</v>
      </c>
    </row>
    <row r="778" spans="1:2" s="241" customFormat="1" ht="14.25">
      <c r="A778" s="260" t="s">
        <v>4878</v>
      </c>
      <c r="B778" s="259" t="s">
        <v>1387</v>
      </c>
    </row>
    <row r="779" spans="1:2" s="241" customFormat="1" ht="14.25">
      <c r="A779" s="260" t="s">
        <v>4879</v>
      </c>
      <c r="B779" s="259" t="s">
        <v>1388</v>
      </c>
    </row>
    <row r="780" spans="1:2" s="241" customFormat="1" ht="14.25">
      <c r="A780" s="260" t="s">
        <v>4880</v>
      </c>
      <c r="B780" s="259" t="s">
        <v>1389</v>
      </c>
    </row>
    <row r="781" spans="1:2" s="241" customFormat="1" ht="14.25">
      <c r="A781" s="260" t="s">
        <v>4881</v>
      </c>
      <c r="B781" s="259" t="s">
        <v>1390</v>
      </c>
    </row>
    <row r="782" spans="1:2" s="241" customFormat="1" ht="14.25">
      <c r="A782" s="260" t="s">
        <v>4882</v>
      </c>
      <c r="B782" s="259" t="s">
        <v>1391</v>
      </c>
    </row>
    <row r="783" spans="1:2" s="241" customFormat="1" ht="14.25">
      <c r="A783" s="260" t="s">
        <v>4883</v>
      </c>
      <c r="B783" s="259" t="s">
        <v>1392</v>
      </c>
    </row>
    <row r="784" spans="1:2" s="241" customFormat="1" ht="14.25">
      <c r="A784" s="260" t="s">
        <v>4884</v>
      </c>
      <c r="B784" s="259" t="s">
        <v>1311</v>
      </c>
    </row>
    <row r="785" spans="1:2" s="241" customFormat="1" ht="14.25">
      <c r="A785" s="260" t="s">
        <v>4885</v>
      </c>
      <c r="B785" s="259" t="s">
        <v>1393</v>
      </c>
    </row>
    <row r="786" spans="1:2" s="241" customFormat="1" ht="14.25">
      <c r="A786" s="260" t="s">
        <v>4886</v>
      </c>
      <c r="B786" s="259" t="s">
        <v>4887</v>
      </c>
    </row>
    <row r="787" spans="1:2" s="241" customFormat="1" ht="14.25">
      <c r="A787" s="260" t="s">
        <v>4888</v>
      </c>
      <c r="B787" s="259" t="s">
        <v>4889</v>
      </c>
    </row>
    <row r="788" spans="1:2" s="241" customFormat="1" ht="14.25">
      <c r="A788" s="260" t="s">
        <v>4890</v>
      </c>
      <c r="B788" s="259" t="s">
        <v>4891</v>
      </c>
    </row>
    <row r="789" spans="1:2" s="241" customFormat="1" ht="14.25">
      <c r="A789" s="260" t="s">
        <v>4892</v>
      </c>
      <c r="B789" s="259" t="s">
        <v>4893</v>
      </c>
    </row>
    <row r="790" spans="1:2" s="241" customFormat="1" ht="14.25">
      <c r="A790" s="260" t="s">
        <v>4894</v>
      </c>
      <c r="B790" s="259" t="s">
        <v>1394</v>
      </c>
    </row>
    <row r="791" spans="1:2" s="241" customFormat="1" ht="14.25">
      <c r="A791" s="260" t="s">
        <v>4895</v>
      </c>
      <c r="B791" s="259" t="s">
        <v>4896</v>
      </c>
    </row>
    <row r="792" spans="1:2" s="241" customFormat="1" ht="14.25">
      <c r="A792" s="260" t="s">
        <v>4897</v>
      </c>
      <c r="B792" s="259" t="s">
        <v>4898</v>
      </c>
    </row>
    <row r="793" spans="1:2" s="241" customFormat="1" ht="14.25">
      <c r="A793" s="260" t="s">
        <v>4899</v>
      </c>
      <c r="B793" s="259" t="s">
        <v>4900</v>
      </c>
    </row>
    <row r="794" spans="1:2" s="241" customFormat="1" ht="14.25">
      <c r="A794" s="260" t="s">
        <v>4901</v>
      </c>
      <c r="B794" s="259" t="s">
        <v>4902</v>
      </c>
    </row>
    <row r="795" spans="1:2" s="241" customFormat="1" ht="14.25">
      <c r="A795" s="260" t="s">
        <v>4903</v>
      </c>
      <c r="B795" s="259" t="s">
        <v>4904</v>
      </c>
    </row>
    <row r="796" spans="1:2" s="241" customFormat="1" ht="14.25">
      <c r="A796" s="260" t="s">
        <v>4905</v>
      </c>
      <c r="B796" s="259" t="s">
        <v>4906</v>
      </c>
    </row>
    <row r="797" spans="1:2" s="241" customFormat="1" ht="14.25">
      <c r="A797" s="260" t="s">
        <v>4907</v>
      </c>
      <c r="B797" s="259" t="s">
        <v>4908</v>
      </c>
    </row>
    <row r="798" spans="1:2" s="241" customFormat="1" ht="14.25">
      <c r="A798" s="260" t="s">
        <v>4909</v>
      </c>
      <c r="B798" s="259" t="s">
        <v>4910</v>
      </c>
    </row>
    <row r="799" spans="1:2" s="241" customFormat="1" ht="14.25">
      <c r="A799" s="260" t="s">
        <v>4911</v>
      </c>
      <c r="B799" s="259" t="s">
        <v>4912</v>
      </c>
    </row>
    <row r="800" spans="1:2" s="241" customFormat="1" ht="14.25">
      <c r="A800" s="260" t="s">
        <v>4913</v>
      </c>
      <c r="B800" s="259" t="s">
        <v>1395</v>
      </c>
    </row>
    <row r="801" spans="1:2" s="241" customFormat="1" ht="14.25">
      <c r="A801" s="260" t="s">
        <v>4914</v>
      </c>
      <c r="B801" s="259" t="s">
        <v>1396</v>
      </c>
    </row>
    <row r="802" spans="1:2" s="241" customFormat="1" ht="14.25">
      <c r="A802" s="260" t="s">
        <v>4915</v>
      </c>
      <c r="B802" s="259" t="s">
        <v>4916</v>
      </c>
    </row>
    <row r="803" spans="1:2" s="241" customFormat="1" ht="14.25">
      <c r="A803" s="260" t="s">
        <v>4917</v>
      </c>
      <c r="B803" s="259" t="s">
        <v>4918</v>
      </c>
    </row>
    <row r="804" spans="1:2" s="241" customFormat="1" ht="14.25">
      <c r="A804" s="260" t="s">
        <v>4919</v>
      </c>
      <c r="B804" s="259" t="s">
        <v>4920</v>
      </c>
    </row>
    <row r="805" spans="1:2" s="241" customFormat="1" ht="14.25">
      <c r="A805" s="260" t="s">
        <v>4921</v>
      </c>
      <c r="B805" s="262" t="s">
        <v>1397</v>
      </c>
    </row>
    <row r="806" spans="1:2" s="241" customFormat="1" ht="14.25">
      <c r="A806" s="260" t="s">
        <v>4922</v>
      </c>
      <c r="B806" s="259" t="s">
        <v>1398</v>
      </c>
    </row>
    <row r="807" spans="1:2" s="241" customFormat="1" ht="14.25">
      <c r="A807" s="260" t="s">
        <v>4923</v>
      </c>
      <c r="B807" s="259" t="s">
        <v>1182</v>
      </c>
    </row>
    <row r="808" spans="1:2" s="241" customFormat="1" ht="14.25">
      <c r="A808" s="260" t="s">
        <v>4924</v>
      </c>
      <c r="B808" s="259" t="s">
        <v>1416</v>
      </c>
    </row>
    <row r="809" spans="1:2" s="241" customFormat="1" ht="14.25">
      <c r="A809" s="260" t="s">
        <v>4925</v>
      </c>
      <c r="B809" s="259" t="s">
        <v>1425</v>
      </c>
    </row>
    <row r="810" spans="1:2" s="241" customFormat="1" ht="14.25">
      <c r="A810" s="260" t="s">
        <v>4926</v>
      </c>
      <c r="B810" s="259" t="s">
        <v>1399</v>
      </c>
    </row>
    <row r="811" spans="1:2" s="241" customFormat="1" ht="14.25">
      <c r="A811" s="260" t="s">
        <v>4927</v>
      </c>
      <c r="B811" s="259" t="s">
        <v>4928</v>
      </c>
    </row>
    <row r="812" spans="1:2" s="241" customFormat="1" ht="14.25">
      <c r="A812" s="260" t="s">
        <v>4929</v>
      </c>
      <c r="B812" s="259" t="s">
        <v>4930</v>
      </c>
    </row>
    <row r="813" spans="1:2" s="241" customFormat="1" ht="14.25">
      <c r="A813" s="260" t="s">
        <v>4931</v>
      </c>
      <c r="B813" s="259" t="s">
        <v>4932</v>
      </c>
    </row>
    <row r="814" spans="1:2" s="241" customFormat="1" ht="14.25">
      <c r="A814" s="260" t="s">
        <v>4933</v>
      </c>
      <c r="B814" s="259" t="s">
        <v>4934</v>
      </c>
    </row>
    <row r="815" spans="1:2" s="241" customFormat="1" ht="14.25">
      <c r="A815" s="260" t="s">
        <v>4935</v>
      </c>
      <c r="B815" s="259" t="s">
        <v>1419</v>
      </c>
    </row>
    <row r="816" spans="1:2" s="241" customFormat="1" ht="14.25">
      <c r="A816" s="260" t="s">
        <v>4936</v>
      </c>
      <c r="B816" s="259" t="s">
        <v>4937</v>
      </c>
    </row>
    <row r="817" spans="1:2" s="241" customFormat="1" ht="14.25">
      <c r="A817" s="260" t="s">
        <v>4938</v>
      </c>
      <c r="B817" s="259" t="s">
        <v>1417</v>
      </c>
    </row>
    <row r="818" spans="1:2" s="241" customFormat="1" ht="14.25">
      <c r="A818" s="260" t="s">
        <v>4939</v>
      </c>
      <c r="B818" s="259" t="s">
        <v>4940</v>
      </c>
    </row>
    <row r="819" spans="1:2" s="241" customFormat="1" ht="14.25">
      <c r="A819" s="260" t="s">
        <v>4941</v>
      </c>
      <c r="B819" s="259" t="s">
        <v>4942</v>
      </c>
    </row>
    <row r="820" spans="1:2" s="241" customFormat="1" ht="14.25">
      <c r="A820" s="260" t="s">
        <v>4943</v>
      </c>
      <c r="B820" s="259" t="s">
        <v>4944</v>
      </c>
    </row>
    <row r="821" spans="1:2" s="241" customFormat="1" ht="14.25">
      <c r="A821" s="260" t="s">
        <v>4945</v>
      </c>
      <c r="B821" s="259" t="s">
        <v>4946</v>
      </c>
    </row>
    <row r="822" spans="1:2" s="241" customFormat="1" ht="14.25">
      <c r="A822" s="260" t="s">
        <v>4947</v>
      </c>
      <c r="B822" s="259" t="s">
        <v>4948</v>
      </c>
    </row>
    <row r="823" spans="1:2" s="241" customFormat="1" ht="14.25">
      <c r="A823" s="260" t="s">
        <v>4949</v>
      </c>
      <c r="B823" s="259" t="s">
        <v>4950</v>
      </c>
    </row>
    <row r="824" spans="1:2" s="241" customFormat="1" ht="14.25">
      <c r="A824" s="260" t="s">
        <v>4951</v>
      </c>
      <c r="B824" s="259" t="s">
        <v>4952</v>
      </c>
    </row>
    <row r="825" spans="1:2" s="241" customFormat="1" ht="14.25">
      <c r="A825" s="260" t="s">
        <v>4953</v>
      </c>
      <c r="B825" s="259" t="s">
        <v>4954</v>
      </c>
    </row>
    <row r="826" spans="1:2" s="241" customFormat="1" ht="14.25">
      <c r="A826" s="260" t="s">
        <v>4955</v>
      </c>
      <c r="B826" s="262" t="s">
        <v>4956</v>
      </c>
    </row>
    <row r="827" spans="1:2" s="241" customFormat="1" ht="14.25">
      <c r="A827" s="260" t="s">
        <v>4957</v>
      </c>
      <c r="B827" s="259" t="s">
        <v>4958</v>
      </c>
    </row>
    <row r="828" spans="1:2" s="241" customFormat="1" ht="14.25">
      <c r="A828" s="260" t="s">
        <v>4959</v>
      </c>
      <c r="B828" s="259" t="s">
        <v>4960</v>
      </c>
    </row>
    <row r="829" spans="1:2" s="241" customFormat="1" ht="14.25">
      <c r="A829" s="260" t="s">
        <v>4961</v>
      </c>
      <c r="B829" s="259" t="s">
        <v>1400</v>
      </c>
    </row>
    <row r="830" spans="1:2" s="241" customFormat="1" ht="14.25">
      <c r="A830" s="260" t="s">
        <v>4962</v>
      </c>
      <c r="B830" s="259" t="s">
        <v>4963</v>
      </c>
    </row>
    <row r="831" spans="1:2" s="241" customFormat="1" ht="14.25">
      <c r="A831" s="260" t="s">
        <v>4964</v>
      </c>
      <c r="B831" s="259" t="s">
        <v>4965</v>
      </c>
    </row>
    <row r="832" spans="1:2" s="241" customFormat="1" ht="14.25">
      <c r="A832" s="260" t="s">
        <v>4966</v>
      </c>
      <c r="B832" s="262" t="s">
        <v>1401</v>
      </c>
    </row>
    <row r="833" spans="1:2" s="241" customFormat="1" ht="14.25">
      <c r="A833" s="260" t="s">
        <v>4967</v>
      </c>
      <c r="B833" s="259" t="s">
        <v>1402</v>
      </c>
    </row>
    <row r="834" spans="1:2" s="241" customFormat="1" ht="14.25">
      <c r="A834" s="260" t="s">
        <v>4968</v>
      </c>
      <c r="B834" s="259" t="s">
        <v>4969</v>
      </c>
    </row>
    <row r="835" spans="1:2" s="241" customFormat="1" ht="14.25">
      <c r="A835" s="260" t="s">
        <v>4970</v>
      </c>
      <c r="B835" s="259" t="s">
        <v>4971</v>
      </c>
    </row>
    <row r="836" spans="1:2" s="241" customFormat="1" ht="14.25">
      <c r="A836" s="260" t="s">
        <v>4972</v>
      </c>
      <c r="B836" s="259" t="s">
        <v>4973</v>
      </c>
    </row>
    <row r="837" spans="1:2" s="241" customFormat="1" ht="14.25">
      <c r="A837" s="260" t="s">
        <v>4974</v>
      </c>
      <c r="B837" s="259" t="s">
        <v>4975</v>
      </c>
    </row>
    <row r="838" spans="1:2" s="241" customFormat="1" ht="14.25">
      <c r="A838" s="260" t="s">
        <v>4976</v>
      </c>
      <c r="B838" s="259" t="s">
        <v>4977</v>
      </c>
    </row>
    <row r="839" spans="1:2" s="241" customFormat="1" ht="14.25">
      <c r="A839" s="260" t="s">
        <v>4978</v>
      </c>
      <c r="B839" s="259" t="s">
        <v>4979</v>
      </c>
    </row>
    <row r="840" spans="1:2" s="241" customFormat="1" ht="14.25">
      <c r="A840" s="260" t="s">
        <v>4980</v>
      </c>
      <c r="B840" s="259" t="s">
        <v>4981</v>
      </c>
    </row>
    <row r="841" spans="1:2" s="241" customFormat="1" ht="14.25">
      <c r="A841" s="260" t="s">
        <v>4982</v>
      </c>
      <c r="B841" s="259" t="s">
        <v>4983</v>
      </c>
    </row>
    <row r="842" spans="1:2" s="241" customFormat="1" ht="14.25">
      <c r="A842" s="260" t="s">
        <v>4984</v>
      </c>
      <c r="B842" s="259" t="s">
        <v>4985</v>
      </c>
    </row>
    <row r="843" spans="1:2" s="241" customFormat="1" ht="14.25">
      <c r="A843" s="260" t="s">
        <v>4986</v>
      </c>
      <c r="B843" s="259" t="s">
        <v>4987</v>
      </c>
    </row>
    <row r="844" spans="1:2" s="241" customFormat="1" ht="14.25">
      <c r="A844" s="260" t="s">
        <v>4988</v>
      </c>
      <c r="B844" s="259" t="s">
        <v>4989</v>
      </c>
    </row>
    <row r="845" spans="1:2" s="241" customFormat="1" ht="14.25">
      <c r="A845" s="260" t="s">
        <v>4990</v>
      </c>
      <c r="B845" s="259" t="s">
        <v>1403</v>
      </c>
    </row>
    <row r="846" spans="1:2" s="241" customFormat="1" ht="14.25">
      <c r="A846" s="260" t="s">
        <v>4991</v>
      </c>
      <c r="B846" s="259" t="s">
        <v>4992</v>
      </c>
    </row>
    <row r="847" spans="1:2" s="241" customFormat="1" ht="14.25">
      <c r="A847" s="260" t="s">
        <v>4993</v>
      </c>
      <c r="B847" s="259" t="s">
        <v>4994</v>
      </c>
    </row>
    <row r="848" spans="1:2" s="241" customFormat="1" ht="14.25">
      <c r="A848" s="260" t="s">
        <v>4995</v>
      </c>
      <c r="B848" s="259" t="s">
        <v>4996</v>
      </c>
    </row>
    <row r="849" spans="1:2" s="241" customFormat="1" ht="14.25">
      <c r="A849" s="263" t="s">
        <v>4997</v>
      </c>
      <c r="B849" s="259" t="s">
        <v>4998</v>
      </c>
    </row>
    <row r="850" spans="1:2" s="241" customFormat="1" ht="14.25">
      <c r="A850" s="263" t="s">
        <v>4999</v>
      </c>
      <c r="B850" s="259" t="s">
        <v>5000</v>
      </c>
    </row>
    <row r="851" spans="1:2" s="241" customFormat="1" ht="14.25">
      <c r="A851" s="263" t="s">
        <v>5001</v>
      </c>
      <c r="B851" s="259" t="s">
        <v>5002</v>
      </c>
    </row>
    <row r="852" spans="1:2" s="241" customFormat="1" ht="14.25">
      <c r="A852" s="260" t="s">
        <v>5003</v>
      </c>
      <c r="B852" s="259" t="s">
        <v>5004</v>
      </c>
    </row>
    <row r="853" spans="1:2" s="241" customFormat="1" ht="14.25">
      <c r="A853" s="260" t="s">
        <v>5005</v>
      </c>
      <c r="B853" s="259" t="s">
        <v>5006</v>
      </c>
    </row>
    <row r="854" spans="1:2" s="241" customFormat="1" ht="14.25">
      <c r="A854" s="260" t="s">
        <v>5007</v>
      </c>
      <c r="B854" s="259" t="s">
        <v>5008</v>
      </c>
    </row>
    <row r="855" spans="1:2" s="241" customFormat="1" ht="14.25">
      <c r="A855" s="260" t="s">
        <v>5009</v>
      </c>
      <c r="B855" s="259" t="s">
        <v>5010</v>
      </c>
    </row>
    <row r="856" spans="1:2" s="241" customFormat="1" ht="14.25">
      <c r="A856" s="260" t="s">
        <v>5011</v>
      </c>
      <c r="B856" s="259" t="s">
        <v>5012</v>
      </c>
    </row>
    <row r="857" spans="1:2" s="241" customFormat="1" ht="14.25">
      <c r="A857" s="260" t="s">
        <v>5013</v>
      </c>
      <c r="B857" s="259" t="s">
        <v>5014</v>
      </c>
    </row>
    <row r="858" spans="1:2" s="241" customFormat="1" ht="14.25">
      <c r="A858" s="260" t="s">
        <v>5015</v>
      </c>
      <c r="B858" s="259" t="s">
        <v>5016</v>
      </c>
    </row>
    <row r="859" spans="1:2" s="241" customFormat="1" ht="14.25">
      <c r="A859" s="260" t="s">
        <v>5017</v>
      </c>
      <c r="B859" s="259" t="s">
        <v>5018</v>
      </c>
    </row>
    <row r="860" spans="1:2" s="241" customFormat="1" ht="14.25">
      <c r="A860" s="260" t="s">
        <v>5019</v>
      </c>
      <c r="B860" s="259" t="s">
        <v>5020</v>
      </c>
    </row>
    <row r="861" spans="1:2" s="241" customFormat="1" ht="14.25">
      <c r="A861" s="260" t="s">
        <v>5021</v>
      </c>
      <c r="B861" s="259" t="s">
        <v>5022</v>
      </c>
    </row>
    <row r="862" spans="1:2" s="241" customFormat="1" ht="14.25">
      <c r="A862" s="260" t="s">
        <v>5023</v>
      </c>
      <c r="B862" s="259" t="s">
        <v>5024</v>
      </c>
    </row>
    <row r="863" spans="1:2" s="241" customFormat="1" ht="14.25">
      <c r="A863" s="260" t="s">
        <v>5025</v>
      </c>
      <c r="B863" s="259" t="s">
        <v>5026</v>
      </c>
    </row>
    <row r="864" spans="1:2" s="241" customFormat="1" ht="14.25">
      <c r="A864" s="260" t="s">
        <v>5027</v>
      </c>
      <c r="B864" s="259" t="s">
        <v>5028</v>
      </c>
    </row>
    <row r="865" spans="1:2" s="241" customFormat="1" ht="14.25">
      <c r="A865" s="260" t="s">
        <v>5029</v>
      </c>
      <c r="B865" s="259" t="s">
        <v>5030</v>
      </c>
    </row>
    <row r="866" spans="1:2" s="241" customFormat="1" ht="14.25">
      <c r="A866" s="260" t="s">
        <v>5031</v>
      </c>
      <c r="B866" s="259" t="s">
        <v>5032</v>
      </c>
    </row>
    <row r="867" spans="1:2" s="241" customFormat="1" ht="14.25">
      <c r="A867" s="260" t="s">
        <v>5033</v>
      </c>
      <c r="B867" s="259" t="s">
        <v>5034</v>
      </c>
    </row>
    <row r="868" spans="1:2" s="241" customFormat="1" ht="14.25">
      <c r="A868" s="260" t="s">
        <v>5035</v>
      </c>
      <c r="B868" s="259" t="s">
        <v>5036</v>
      </c>
    </row>
    <row r="869" spans="1:2" s="241" customFormat="1" ht="14.25">
      <c r="A869" s="260" t="s">
        <v>5037</v>
      </c>
      <c r="B869" s="259" t="s">
        <v>5038</v>
      </c>
    </row>
    <row r="870" spans="1:2" s="241" customFormat="1" ht="14.25">
      <c r="A870" s="260" t="s">
        <v>5039</v>
      </c>
      <c r="B870" s="259" t="s">
        <v>5040</v>
      </c>
    </row>
    <row r="871" spans="1:2" s="241" customFormat="1" ht="14.25">
      <c r="A871" s="260" t="s">
        <v>5041</v>
      </c>
      <c r="B871" s="259" t="s">
        <v>5042</v>
      </c>
    </row>
    <row r="872" spans="1:2" s="241" customFormat="1" ht="14.25">
      <c r="A872" s="260" t="s">
        <v>5043</v>
      </c>
      <c r="B872" s="259" t="s">
        <v>5044</v>
      </c>
    </row>
    <row r="873" spans="1:2" s="241" customFormat="1" ht="14.25">
      <c r="A873" s="260" t="s">
        <v>5045</v>
      </c>
      <c r="B873" s="259" t="s">
        <v>5046</v>
      </c>
    </row>
    <row r="874" spans="1:2" s="241" customFormat="1" ht="14.25">
      <c r="A874" s="260" t="s">
        <v>5047</v>
      </c>
      <c r="B874" s="259" t="s">
        <v>5048</v>
      </c>
    </row>
    <row r="875" spans="1:2" s="241" customFormat="1" ht="14.25">
      <c r="A875" s="260" t="s">
        <v>5049</v>
      </c>
      <c r="B875" s="259" t="s">
        <v>5050</v>
      </c>
    </row>
    <row r="876" spans="1:2" s="241" customFormat="1" ht="14.25">
      <c r="A876" s="260" t="s">
        <v>5051</v>
      </c>
      <c r="B876" s="259" t="s">
        <v>5052</v>
      </c>
    </row>
    <row r="877" spans="1:2" s="241" customFormat="1" ht="14.25">
      <c r="A877" s="260" t="s">
        <v>5053</v>
      </c>
      <c r="B877" s="259" t="s">
        <v>1312</v>
      </c>
    </row>
    <row r="878" spans="1:2" s="241" customFormat="1" ht="14.25">
      <c r="A878" s="260" t="s">
        <v>5054</v>
      </c>
      <c r="B878" s="259" t="s">
        <v>5055</v>
      </c>
    </row>
    <row r="879" spans="1:2" s="241" customFormat="1" ht="14.25">
      <c r="A879" s="260" t="s">
        <v>5056</v>
      </c>
      <c r="B879" s="259" t="s">
        <v>5057</v>
      </c>
    </row>
    <row r="880" spans="1:2" s="241" customFormat="1" ht="14.25">
      <c r="A880" s="260" t="s">
        <v>5058</v>
      </c>
      <c r="B880" s="259" t="s">
        <v>1346</v>
      </c>
    </row>
    <row r="881" spans="1:2" s="241" customFormat="1" ht="14.25">
      <c r="A881" s="263" t="s">
        <v>5059</v>
      </c>
      <c r="B881" s="259" t="s">
        <v>5060</v>
      </c>
    </row>
    <row r="882" spans="1:2" s="241" customFormat="1" ht="14.25">
      <c r="A882" s="260" t="s">
        <v>5061</v>
      </c>
      <c r="B882" s="259" t="s">
        <v>1347</v>
      </c>
    </row>
    <row r="883" spans="1:2" s="241" customFormat="1" ht="14.25">
      <c r="A883" s="260" t="s">
        <v>5062</v>
      </c>
      <c r="B883" s="259" t="s">
        <v>5063</v>
      </c>
    </row>
    <row r="884" spans="1:2" s="241" customFormat="1" ht="14.25">
      <c r="A884" s="260" t="s">
        <v>5064</v>
      </c>
      <c r="B884" s="259" t="s">
        <v>5065</v>
      </c>
    </row>
    <row r="885" spans="1:2" s="241" customFormat="1" ht="14.25">
      <c r="A885" s="260" t="s">
        <v>5066</v>
      </c>
      <c r="B885" s="259" t="s">
        <v>5067</v>
      </c>
    </row>
    <row r="886" spans="1:2" s="241" customFormat="1" ht="14.25">
      <c r="A886" s="260" t="s">
        <v>5068</v>
      </c>
      <c r="B886" s="259" t="s">
        <v>5069</v>
      </c>
    </row>
    <row r="887" spans="1:2" s="241" customFormat="1" ht="14.25">
      <c r="A887" s="260" t="s">
        <v>5070</v>
      </c>
      <c r="B887" s="259" t="s">
        <v>1404</v>
      </c>
    </row>
    <row r="888" spans="1:2" s="241" customFormat="1" ht="14.25">
      <c r="A888" s="260" t="s">
        <v>5071</v>
      </c>
      <c r="B888" s="259" t="s">
        <v>5072</v>
      </c>
    </row>
    <row r="889" spans="1:2" s="241" customFormat="1" ht="14.25">
      <c r="A889" s="260" t="s">
        <v>5073</v>
      </c>
      <c r="B889" s="259" t="s">
        <v>5074</v>
      </c>
    </row>
    <row r="890" spans="1:2" s="241" customFormat="1" ht="14.25">
      <c r="A890" s="260" t="s">
        <v>5075</v>
      </c>
      <c r="B890" s="259" t="s">
        <v>1348</v>
      </c>
    </row>
    <row r="891" spans="1:2" s="241" customFormat="1" ht="14.25">
      <c r="A891" s="260" t="s">
        <v>5076</v>
      </c>
      <c r="B891" s="259" t="s">
        <v>1349</v>
      </c>
    </row>
    <row r="892" spans="1:2" s="241" customFormat="1" ht="14.25">
      <c r="A892" s="260" t="s">
        <v>5077</v>
      </c>
      <c r="B892" s="259" t="s">
        <v>5078</v>
      </c>
    </row>
    <row r="893" spans="1:2" s="241" customFormat="1" ht="14.25">
      <c r="A893" s="260" t="s">
        <v>5079</v>
      </c>
      <c r="B893" s="259" t="s">
        <v>5080</v>
      </c>
    </row>
    <row r="894" spans="1:2" s="241" customFormat="1" ht="14.25">
      <c r="A894" s="260" t="s">
        <v>5081</v>
      </c>
      <c r="B894" s="259" t="s">
        <v>5082</v>
      </c>
    </row>
    <row r="895" spans="1:2" s="241" customFormat="1" ht="14.25">
      <c r="A895" s="260" t="s">
        <v>5083</v>
      </c>
      <c r="B895" s="259" t="s">
        <v>5084</v>
      </c>
    </row>
    <row r="896" spans="1:2" s="241" customFormat="1" ht="14.25">
      <c r="A896" s="260" t="s">
        <v>5085</v>
      </c>
      <c r="B896" s="259" t="s">
        <v>5086</v>
      </c>
    </row>
    <row r="897" spans="1:2" s="241" customFormat="1" ht="14.25">
      <c r="A897" s="260" t="s">
        <v>5087</v>
      </c>
      <c r="B897" s="259" t="s">
        <v>5088</v>
      </c>
    </row>
    <row r="898" spans="1:2" s="241" customFormat="1" ht="14.25">
      <c r="A898" s="260" t="s">
        <v>5089</v>
      </c>
      <c r="B898" s="259" t="s">
        <v>5090</v>
      </c>
    </row>
    <row r="899" spans="1:2" s="241" customFormat="1" ht="14.25">
      <c r="A899" s="260" t="s">
        <v>5091</v>
      </c>
      <c r="B899" s="259" t="s">
        <v>5092</v>
      </c>
    </row>
    <row r="900" spans="1:2" s="241" customFormat="1" ht="14.25">
      <c r="A900" s="260" t="s">
        <v>5093</v>
      </c>
      <c r="B900" s="259" t="s">
        <v>5094</v>
      </c>
    </row>
    <row r="901" spans="1:2" s="241" customFormat="1" ht="14.25">
      <c r="A901" s="260" t="s">
        <v>5095</v>
      </c>
      <c r="B901" s="259" t="s">
        <v>5096</v>
      </c>
    </row>
    <row r="902" spans="1:2" s="241" customFormat="1" ht="14.25">
      <c r="A902" s="260" t="s">
        <v>5097</v>
      </c>
      <c r="B902" s="259" t="s">
        <v>5098</v>
      </c>
    </row>
    <row r="903" spans="1:2" s="241" customFormat="1" ht="14.25">
      <c r="A903" s="260" t="s">
        <v>5099</v>
      </c>
      <c r="B903" s="259" t="s">
        <v>1350</v>
      </c>
    </row>
    <row r="904" spans="1:2" s="241" customFormat="1" ht="14.25">
      <c r="A904" s="260" t="s">
        <v>5100</v>
      </c>
      <c r="B904" s="259" t="s">
        <v>1351</v>
      </c>
    </row>
    <row r="905" spans="1:2" s="241" customFormat="1" ht="14.25">
      <c r="A905" s="260" t="s">
        <v>5101</v>
      </c>
      <c r="B905" s="259" t="s">
        <v>5102</v>
      </c>
    </row>
    <row r="906" spans="1:2" s="241" customFormat="1" ht="14.25">
      <c r="A906" s="260" t="s">
        <v>5103</v>
      </c>
      <c r="B906" s="259" t="s">
        <v>5104</v>
      </c>
    </row>
    <row r="907" spans="1:2" s="241" customFormat="1" ht="14.25">
      <c r="A907" s="260" t="s">
        <v>5105</v>
      </c>
      <c r="B907" s="259" t="s">
        <v>5106</v>
      </c>
    </row>
    <row r="908" spans="1:2" s="241" customFormat="1" ht="14.25">
      <c r="A908" s="260" t="s">
        <v>5107</v>
      </c>
      <c r="B908" s="259" t="s">
        <v>5108</v>
      </c>
    </row>
    <row r="909" spans="1:2" s="241" customFormat="1" ht="14.25">
      <c r="A909" s="260" t="s">
        <v>5109</v>
      </c>
      <c r="B909" s="259" t="s">
        <v>1187</v>
      </c>
    </row>
    <row r="910" spans="1:2" s="241" customFormat="1" ht="14.25">
      <c r="A910" s="260" t="s">
        <v>5110</v>
      </c>
      <c r="B910" s="259" t="s">
        <v>5111</v>
      </c>
    </row>
    <row r="911" spans="1:2" s="241" customFormat="1" ht="14.25">
      <c r="A911" s="260" t="s">
        <v>5112</v>
      </c>
      <c r="B911" s="259" t="s">
        <v>5113</v>
      </c>
    </row>
    <row r="912" spans="1:2" s="241" customFormat="1" ht="14.25">
      <c r="A912" s="260" t="s">
        <v>5114</v>
      </c>
      <c r="B912" s="259" t="s">
        <v>5115</v>
      </c>
    </row>
    <row r="913" spans="1:2" s="241" customFormat="1" ht="14.25">
      <c r="A913" s="260" t="s">
        <v>5116</v>
      </c>
      <c r="B913" s="259" t="s">
        <v>5117</v>
      </c>
    </row>
    <row r="914" spans="1:2" s="241" customFormat="1" ht="14.25">
      <c r="A914" s="260" t="s">
        <v>5118</v>
      </c>
      <c r="B914" s="259" t="s">
        <v>5119</v>
      </c>
    </row>
    <row r="915" spans="1:2" s="241" customFormat="1" ht="14.25">
      <c r="A915" s="260" t="s">
        <v>5120</v>
      </c>
      <c r="B915" s="259" t="s">
        <v>5121</v>
      </c>
    </row>
    <row r="916" spans="1:2" s="241" customFormat="1" ht="14.25">
      <c r="A916" s="260" t="s">
        <v>5122</v>
      </c>
      <c r="B916" s="259" t="s">
        <v>5123</v>
      </c>
    </row>
    <row r="917" spans="1:2" s="241" customFormat="1" ht="14.25">
      <c r="A917" s="260" t="s">
        <v>5124</v>
      </c>
      <c r="B917" s="259" t="s">
        <v>5125</v>
      </c>
    </row>
    <row r="918" spans="1:2" s="241" customFormat="1" ht="14.25">
      <c r="A918" s="260" t="s">
        <v>5126</v>
      </c>
      <c r="B918" s="259" t="s">
        <v>5127</v>
      </c>
    </row>
    <row r="919" spans="1:2" s="241" customFormat="1" ht="14.25">
      <c r="A919" s="260" t="s">
        <v>5128</v>
      </c>
      <c r="B919" s="259" t="s">
        <v>5129</v>
      </c>
    </row>
    <row r="920" spans="1:2" s="241" customFormat="1" ht="14.25">
      <c r="A920" s="260" t="s">
        <v>5130</v>
      </c>
      <c r="B920" s="259" t="s">
        <v>5131</v>
      </c>
    </row>
    <row r="921" spans="1:2" s="241" customFormat="1" ht="14.25">
      <c r="A921" s="260" t="s">
        <v>5132</v>
      </c>
      <c r="B921" s="259" t="s">
        <v>5133</v>
      </c>
    </row>
    <row r="922" spans="1:2" s="241" customFormat="1" ht="14.25">
      <c r="A922" s="260" t="s">
        <v>5134</v>
      </c>
      <c r="B922" s="259" t="s">
        <v>5135</v>
      </c>
    </row>
    <row r="923" spans="1:2" s="241" customFormat="1" ht="14.25">
      <c r="A923" s="260" t="s">
        <v>5136</v>
      </c>
      <c r="B923" s="259" t="s">
        <v>1405</v>
      </c>
    </row>
    <row r="924" spans="1:2" s="241" customFormat="1" ht="14.25">
      <c r="A924" s="260" t="s">
        <v>5137</v>
      </c>
      <c r="B924" s="259" t="s">
        <v>1406</v>
      </c>
    </row>
    <row r="925" spans="1:2" s="241" customFormat="1" ht="14.25">
      <c r="A925" s="260" t="s">
        <v>5138</v>
      </c>
      <c r="B925" s="259" t="s">
        <v>5139</v>
      </c>
    </row>
    <row r="926" spans="1:2" s="241" customFormat="1" ht="14.25">
      <c r="A926" s="260" t="s">
        <v>5140</v>
      </c>
      <c r="B926" s="259" t="s">
        <v>5141</v>
      </c>
    </row>
    <row r="927" spans="1:2" s="241" customFormat="1" ht="14.25">
      <c r="A927" s="265" t="s">
        <v>5142</v>
      </c>
      <c r="B927" s="266" t="s">
        <v>5143</v>
      </c>
    </row>
    <row r="928" spans="1:2" s="241" customFormat="1" ht="14.25">
      <c r="A928" s="252"/>
      <c r="B928" s="231"/>
    </row>
    <row r="929" spans="1:2" s="241" customFormat="1" ht="14.25">
      <c r="A929" s="252"/>
      <c r="B929" s="231"/>
    </row>
    <row r="930" spans="1:2" s="241" customFormat="1" ht="14.25">
      <c r="A930" s="252"/>
      <c r="B930" s="231"/>
    </row>
    <row r="931" spans="1:2" s="241" customFormat="1" ht="14.25">
      <c r="A931" s="252"/>
      <c r="B931" s="231"/>
    </row>
    <row r="932" spans="1:2" s="241" customFormat="1" ht="14.25">
      <c r="A932" s="252"/>
      <c r="B932" s="231"/>
    </row>
    <row r="933" spans="1:2" s="241" customFormat="1" ht="14.25">
      <c r="A933" s="252"/>
      <c r="B933" s="231"/>
    </row>
    <row r="934" spans="1:2" s="241" customFormat="1" ht="14.25">
      <c r="A934" s="252"/>
      <c r="B934" s="231"/>
    </row>
    <row r="935" spans="1:2" s="241" customFormat="1" ht="14.25">
      <c r="A935" s="252"/>
      <c r="B935" s="231"/>
    </row>
    <row r="936" spans="1:2" s="241" customFormat="1" ht="14.25">
      <c r="A936" s="252"/>
      <c r="B936" s="231"/>
    </row>
    <row r="937" spans="1:2" s="241" customFormat="1" ht="14.25">
      <c r="A937" s="252"/>
      <c r="B937" s="231"/>
    </row>
    <row r="938" spans="1:2" s="241" customFormat="1" ht="14.25">
      <c r="A938" s="252"/>
      <c r="B938" s="231"/>
    </row>
    <row r="939" spans="1:2" s="241" customFormat="1" ht="14.25">
      <c r="A939" s="252"/>
      <c r="B939" s="231"/>
    </row>
    <row r="940" spans="1:2" s="241" customFormat="1" ht="14.25">
      <c r="A940" s="252"/>
      <c r="B940" s="231"/>
    </row>
    <row r="941" spans="1:2" s="241" customFormat="1" ht="14.25">
      <c r="A941" s="252"/>
      <c r="B941" s="231"/>
    </row>
    <row r="942" spans="1:2" s="241" customFormat="1" ht="14.25">
      <c r="A942" s="252"/>
      <c r="B942" s="231"/>
    </row>
    <row r="943" spans="1:2" s="241" customFormat="1" ht="14.25">
      <c r="A943" s="252"/>
      <c r="B943" s="231"/>
    </row>
    <row r="944" spans="1:2" s="241" customFormat="1" ht="14.25">
      <c r="A944" s="252"/>
      <c r="B944" s="231"/>
    </row>
    <row r="945" spans="1:2" s="241" customFormat="1" ht="14.25">
      <c r="A945" s="252"/>
      <c r="B945" s="231"/>
    </row>
    <row r="946" spans="1:2" s="241" customFormat="1" ht="14.25">
      <c r="A946" s="252"/>
      <c r="B946" s="231"/>
    </row>
    <row r="947" spans="1:2" s="241" customFormat="1" ht="14.25">
      <c r="A947" s="252"/>
      <c r="B947" s="231"/>
    </row>
    <row r="948" spans="1:2" s="241" customFormat="1" ht="14.25">
      <c r="A948" s="252"/>
      <c r="B948" s="231"/>
    </row>
    <row r="949" spans="1:2" s="241" customFormat="1" ht="14.25">
      <c r="A949" s="252"/>
      <c r="B949" s="231"/>
    </row>
    <row r="950" spans="1:2" s="241" customFormat="1" ht="14.25">
      <c r="A950" s="252"/>
      <c r="B950" s="231"/>
    </row>
    <row r="951" spans="1:2" s="241" customFormat="1" ht="14.25">
      <c r="A951" s="252"/>
      <c r="B951" s="231"/>
    </row>
    <row r="952" spans="1:2" s="241" customFormat="1" ht="14.25">
      <c r="A952" s="252"/>
      <c r="B952" s="231"/>
    </row>
    <row r="953" spans="1:2" s="241" customFormat="1" ht="14.25">
      <c r="A953" s="252"/>
      <c r="B953" s="231"/>
    </row>
    <row r="954" spans="1:2" s="241" customFormat="1" ht="14.25">
      <c r="A954" s="252"/>
      <c r="B954" s="231"/>
    </row>
    <row r="955" spans="1:2" s="241" customFormat="1" ht="14.25">
      <c r="A955" s="252"/>
      <c r="B955" s="231"/>
    </row>
    <row r="956" spans="1:2" s="241" customFormat="1" ht="14.25">
      <c r="A956" s="252"/>
      <c r="B956" s="231"/>
    </row>
    <row r="957" spans="1:2" s="241" customFormat="1" ht="14.25">
      <c r="A957" s="252"/>
      <c r="B957" s="231"/>
    </row>
    <row r="958" spans="1:2" s="241" customFormat="1" ht="14.25">
      <c r="A958" s="252"/>
      <c r="B958" s="231"/>
    </row>
    <row r="959" spans="1:2" s="241" customFormat="1" ht="14.25">
      <c r="A959" s="252"/>
      <c r="B959" s="231"/>
    </row>
    <row r="960" spans="1:2" s="241" customFormat="1" ht="14.25">
      <c r="A960" s="252"/>
      <c r="B960" s="231"/>
    </row>
    <row r="961" spans="1:2" s="241" customFormat="1" ht="14.25">
      <c r="A961" s="252"/>
      <c r="B961" s="231"/>
    </row>
    <row r="962" spans="1:2" s="241" customFormat="1" ht="14.25">
      <c r="A962" s="252"/>
      <c r="B962" s="231"/>
    </row>
    <row r="963" spans="1:2" s="241" customFormat="1" ht="14.25">
      <c r="A963" s="252"/>
      <c r="B963" s="231"/>
    </row>
    <row r="964" spans="1:2" s="241" customFormat="1" ht="14.25">
      <c r="A964" s="252"/>
      <c r="B964" s="231"/>
    </row>
    <row r="965" spans="1:2" s="241" customFormat="1" ht="14.25">
      <c r="A965" s="252"/>
      <c r="B965" s="231"/>
    </row>
    <row r="966" spans="1:2" s="241" customFormat="1" ht="14.25">
      <c r="A966" s="252"/>
      <c r="B966" s="231"/>
    </row>
    <row r="967" spans="1:2" s="241" customFormat="1" ht="14.25">
      <c r="A967" s="252"/>
      <c r="B967" s="231"/>
    </row>
    <row r="968" spans="1:2" s="241" customFormat="1" ht="14.25">
      <c r="A968" s="252"/>
      <c r="B968" s="231"/>
    </row>
    <row r="969" spans="1:2" s="241" customFormat="1" ht="14.25">
      <c r="A969" s="252"/>
      <c r="B969" s="231"/>
    </row>
    <row r="970" spans="1:2" s="241" customFormat="1" ht="14.25">
      <c r="A970" s="252"/>
      <c r="B970" s="231"/>
    </row>
    <row r="971" spans="1:2" s="241" customFormat="1" ht="14.25">
      <c r="A971" s="252"/>
      <c r="B971" s="231"/>
    </row>
    <row r="972" spans="1:2" s="241" customFormat="1" ht="14.25">
      <c r="A972" s="252"/>
      <c r="B972" s="231"/>
    </row>
    <row r="973" spans="1:2" s="241" customFormat="1" ht="14.25">
      <c r="A973" s="252"/>
      <c r="B973" s="231"/>
    </row>
    <row r="974" spans="1:2" s="241" customFormat="1" ht="14.25">
      <c r="A974" s="252"/>
      <c r="B974" s="231"/>
    </row>
    <row r="975" spans="1:2" s="241" customFormat="1" ht="14.25">
      <c r="A975" s="252"/>
      <c r="B975" s="231"/>
    </row>
    <row r="976" spans="1:2" s="241" customFormat="1" ht="14.25">
      <c r="A976" s="252"/>
      <c r="B976" s="231"/>
    </row>
    <row r="977" spans="1:2" s="241" customFormat="1" ht="14.25">
      <c r="A977" s="252"/>
      <c r="B977" s="231"/>
    </row>
    <row r="978" spans="1:2" s="241" customFormat="1" ht="14.25">
      <c r="A978" s="252"/>
      <c r="B978" s="231"/>
    </row>
    <row r="979" spans="1:2" s="241" customFormat="1" ht="14.25">
      <c r="A979" s="252"/>
      <c r="B979" s="231"/>
    </row>
    <row r="980" spans="1:2" s="241" customFormat="1" ht="14.25">
      <c r="A980" s="252"/>
      <c r="B980" s="231"/>
    </row>
    <row r="981" spans="1:2" s="241" customFormat="1" ht="14.25">
      <c r="A981" s="252"/>
      <c r="B981" s="231"/>
    </row>
    <row r="982" spans="1:2" s="241" customFormat="1" ht="14.25">
      <c r="A982" s="252"/>
      <c r="B982" s="231"/>
    </row>
    <row r="983" spans="1:2" s="241" customFormat="1" ht="14.25">
      <c r="A983" s="252"/>
      <c r="B983" s="231"/>
    </row>
    <row r="984" spans="1:2" s="241" customFormat="1" ht="14.25">
      <c r="A984" s="252"/>
      <c r="B984" s="231"/>
    </row>
    <row r="985" spans="1:2" s="241" customFormat="1" ht="14.25">
      <c r="A985" s="252"/>
      <c r="B985" s="231"/>
    </row>
    <row r="986" spans="1:2" s="241" customFormat="1" ht="14.25">
      <c r="A986" s="252"/>
      <c r="B986" s="231"/>
    </row>
    <row r="987" spans="1:2" s="241" customFormat="1" ht="14.25">
      <c r="A987" s="252"/>
      <c r="B987" s="231"/>
    </row>
    <row r="988" spans="1:2" s="241" customFormat="1" ht="14.25">
      <c r="A988" s="252"/>
      <c r="B988" s="231"/>
    </row>
    <row r="989" spans="1:2" s="241" customFormat="1" ht="14.25">
      <c r="A989" s="252"/>
      <c r="B989" s="231"/>
    </row>
    <row r="990" spans="1:2" s="241" customFormat="1" ht="14.25">
      <c r="A990" s="252"/>
      <c r="B990" s="231"/>
    </row>
    <row r="991" spans="1:2" s="241" customFormat="1" ht="14.25">
      <c r="A991" s="252"/>
      <c r="B991" s="231"/>
    </row>
    <row r="992" spans="1:2" s="241" customFormat="1" ht="14.25">
      <c r="A992" s="252"/>
      <c r="B992" s="231"/>
    </row>
    <row r="993" spans="1:2" s="241" customFormat="1" ht="14.25">
      <c r="A993" s="252"/>
      <c r="B993" s="231"/>
    </row>
    <row r="994" spans="1:2" s="241" customFormat="1" ht="14.25">
      <c r="A994" s="252"/>
      <c r="B994" s="231"/>
    </row>
    <row r="995" spans="1:2" s="241" customFormat="1" ht="14.25">
      <c r="A995" s="252"/>
      <c r="B995" s="231"/>
    </row>
    <row r="996" spans="1:2" s="241" customFormat="1" ht="14.25">
      <c r="A996" s="252"/>
      <c r="B996" s="231"/>
    </row>
    <row r="997" spans="1:2" s="241" customFormat="1" ht="14.25">
      <c r="A997" s="252"/>
      <c r="B997" s="231"/>
    </row>
    <row r="998" spans="1:2" s="241" customFormat="1" ht="14.25">
      <c r="A998" s="252"/>
      <c r="B998" s="231"/>
    </row>
    <row r="999" spans="1:2" s="241" customFormat="1" ht="14.25">
      <c r="A999" s="252"/>
      <c r="B999" s="231"/>
    </row>
    <row r="1000" spans="1:2" s="241" customFormat="1" ht="14.25">
      <c r="A1000" s="252"/>
      <c r="B1000" s="231"/>
    </row>
    <row r="1001" spans="1:2" s="241" customFormat="1" ht="14.25">
      <c r="A1001" s="252"/>
      <c r="B1001" s="231"/>
    </row>
    <row r="1002" spans="1:2" s="241" customFormat="1" ht="14.25">
      <c r="A1002" s="252"/>
      <c r="B1002" s="231"/>
    </row>
    <row r="1003" spans="1:2" s="241" customFormat="1" ht="14.25">
      <c r="A1003" s="252"/>
      <c r="B1003" s="231"/>
    </row>
    <row r="1004" spans="1:2" s="241" customFormat="1" ht="14.25">
      <c r="A1004" s="252"/>
      <c r="B1004" s="231"/>
    </row>
    <row r="1005" spans="1:2" s="241" customFormat="1" ht="14.25">
      <c r="A1005" s="252"/>
      <c r="B1005" s="231"/>
    </row>
    <row r="1006" spans="1:2" s="241" customFormat="1" ht="14.25">
      <c r="A1006" s="252"/>
      <c r="B1006" s="231"/>
    </row>
    <row r="1007" spans="1:2" s="241" customFormat="1" ht="14.25">
      <c r="A1007" s="252"/>
      <c r="B1007" s="231"/>
    </row>
    <row r="1008" spans="1:2" s="241" customFormat="1" ht="14.25">
      <c r="A1008" s="252"/>
      <c r="B1008" s="231"/>
    </row>
    <row r="1009" spans="1:2" s="241" customFormat="1" ht="14.25">
      <c r="A1009" s="252"/>
      <c r="B1009" s="231"/>
    </row>
    <row r="1010" spans="1:2" s="241" customFormat="1" ht="14.25">
      <c r="A1010" s="252"/>
      <c r="B1010" s="231"/>
    </row>
    <row r="1011" spans="1:2" s="241" customFormat="1" ht="14.25">
      <c r="A1011" s="252"/>
      <c r="B1011" s="231"/>
    </row>
    <row r="1012" spans="1:2" s="241" customFormat="1" ht="14.25">
      <c r="A1012" s="252"/>
      <c r="B1012" s="231"/>
    </row>
    <row r="1013" spans="1:2" s="241" customFormat="1" ht="14.25">
      <c r="A1013" s="252"/>
      <c r="B1013" s="231"/>
    </row>
    <row r="1014" spans="1:2" s="241" customFormat="1" ht="14.25">
      <c r="A1014" s="252"/>
      <c r="B1014" s="231"/>
    </row>
    <row r="1015" spans="1:2" s="241" customFormat="1" ht="14.25">
      <c r="A1015" s="252"/>
      <c r="B1015" s="231"/>
    </row>
    <row r="1016" spans="1:2" s="241" customFormat="1" ht="14.25">
      <c r="A1016" s="252"/>
      <c r="B1016" s="231"/>
    </row>
    <row r="1017" spans="1:2" s="241" customFormat="1" ht="14.25">
      <c r="A1017" s="252"/>
      <c r="B1017" s="231"/>
    </row>
    <row r="1018" spans="1:2" s="241" customFormat="1" ht="14.25">
      <c r="A1018" s="252"/>
      <c r="B1018" s="231"/>
    </row>
    <row r="1019" spans="1:2" s="241" customFormat="1" ht="14.25">
      <c r="A1019" s="252"/>
      <c r="B1019" s="231"/>
    </row>
    <row r="1020" spans="1:2" s="241" customFormat="1" ht="14.25">
      <c r="A1020" s="252"/>
      <c r="B1020" s="231"/>
    </row>
    <row r="1021" spans="1:2" s="241" customFormat="1" ht="14.25">
      <c r="A1021" s="252"/>
      <c r="B1021" s="231"/>
    </row>
    <row r="1022" spans="1:2" s="241" customFormat="1" ht="14.25">
      <c r="A1022" s="252"/>
      <c r="B1022" s="231"/>
    </row>
    <row r="1023" spans="1:2" s="241" customFormat="1" ht="14.25">
      <c r="A1023" s="252"/>
      <c r="B1023" s="231"/>
    </row>
    <row r="1024" spans="1:2" s="241" customFormat="1" ht="14.25">
      <c r="A1024" s="252"/>
      <c r="B1024" s="231"/>
    </row>
    <row r="1025" spans="1:2" s="241" customFormat="1" ht="14.25">
      <c r="A1025" s="252"/>
      <c r="B1025" s="231"/>
    </row>
    <row r="1026" spans="1:2" s="241" customFormat="1" ht="14.25">
      <c r="A1026" s="252"/>
      <c r="B1026" s="231"/>
    </row>
    <row r="1027" spans="1:2" s="241" customFormat="1" ht="14.25">
      <c r="A1027" s="252"/>
      <c r="B1027" s="231"/>
    </row>
    <row r="1028" spans="1:2" s="241" customFormat="1" ht="14.25">
      <c r="A1028" s="252"/>
      <c r="B1028" s="231"/>
    </row>
    <row r="1029" spans="1:2" s="241" customFormat="1" ht="14.25">
      <c r="A1029" s="252"/>
      <c r="B1029" s="231"/>
    </row>
    <row r="1030" spans="1:2" s="241" customFormat="1" ht="14.25">
      <c r="A1030" s="252"/>
      <c r="B1030" s="231"/>
    </row>
    <row r="1031" spans="1:2" s="241" customFormat="1" ht="14.25">
      <c r="A1031" s="252"/>
      <c r="B1031" s="231"/>
    </row>
    <row r="1032" spans="1:2" s="241" customFormat="1" ht="14.25">
      <c r="A1032" s="252"/>
      <c r="B1032" s="231"/>
    </row>
    <row r="1033" spans="1:2" s="241" customFormat="1" ht="14.25">
      <c r="A1033" s="252"/>
      <c r="B1033" s="231"/>
    </row>
    <row r="1034" spans="1:2" s="241" customFormat="1" ht="14.25">
      <c r="A1034" s="252"/>
      <c r="B1034" s="231"/>
    </row>
    <row r="1035" spans="1:2" s="241" customFormat="1" ht="14.25">
      <c r="A1035" s="252"/>
      <c r="B1035" s="231"/>
    </row>
    <row r="1036" spans="1:2" s="241" customFormat="1" ht="14.25">
      <c r="A1036" s="252"/>
      <c r="B1036" s="231"/>
    </row>
    <row r="1037" spans="1:2" s="241" customFormat="1" ht="14.25">
      <c r="A1037" s="252"/>
      <c r="B1037" s="231"/>
    </row>
    <row r="1038" spans="1:2" s="241" customFormat="1" ht="14.25">
      <c r="A1038" s="252"/>
      <c r="B1038" s="231"/>
    </row>
    <row r="1039" spans="1:2" s="241" customFormat="1" ht="14.25">
      <c r="A1039" s="252"/>
      <c r="B1039" s="231"/>
    </row>
    <row r="1040" spans="1:2" s="241" customFormat="1" ht="14.25">
      <c r="A1040" s="252"/>
      <c r="B1040" s="231"/>
    </row>
    <row r="1041" spans="1:2" s="241" customFormat="1" ht="14.25">
      <c r="A1041" s="252"/>
      <c r="B1041" s="231"/>
    </row>
    <row r="1042" spans="1:2" s="241" customFormat="1" ht="14.25">
      <c r="A1042" s="252"/>
      <c r="B1042" s="231"/>
    </row>
    <row r="1043" spans="1:2" s="241" customFormat="1" ht="14.25">
      <c r="A1043" s="252"/>
      <c r="B1043" s="231"/>
    </row>
    <row r="1044" spans="1:2" s="241" customFormat="1" ht="14.25">
      <c r="A1044" s="252"/>
      <c r="B1044" s="231"/>
    </row>
    <row r="1045" spans="1:2" s="241" customFormat="1" ht="14.25">
      <c r="A1045" s="252"/>
      <c r="B1045" s="231"/>
    </row>
    <row r="1046" spans="1:2" s="241" customFormat="1" ht="14.25">
      <c r="A1046" s="252"/>
      <c r="B1046" s="231"/>
    </row>
    <row r="1047" spans="1:2" s="241" customFormat="1" ht="14.25">
      <c r="A1047" s="252"/>
      <c r="B1047" s="231"/>
    </row>
    <row r="1048" spans="1:2" s="241" customFormat="1" ht="14.25">
      <c r="A1048" s="252"/>
      <c r="B1048" s="231"/>
    </row>
    <row r="1049" spans="1:2" s="241" customFormat="1" ht="14.25">
      <c r="A1049" s="252"/>
      <c r="B1049" s="231"/>
    </row>
    <row r="1050" spans="1:2" s="241" customFormat="1" ht="14.25">
      <c r="A1050" s="252"/>
      <c r="B1050" s="231"/>
    </row>
    <row r="1051" spans="1:2" s="241" customFormat="1" ht="14.25">
      <c r="A1051" s="252"/>
      <c r="B1051" s="231"/>
    </row>
    <row r="1052" spans="1:2" s="241" customFormat="1" ht="14.25">
      <c r="A1052" s="252"/>
      <c r="B1052" s="231"/>
    </row>
    <row r="1053" spans="1:2" s="241" customFormat="1" ht="14.25">
      <c r="A1053" s="252"/>
      <c r="B1053" s="231"/>
    </row>
    <row r="1054" spans="1:2" s="241" customFormat="1" ht="14.25">
      <c r="A1054" s="252"/>
      <c r="B1054" s="231"/>
    </row>
    <row r="1055" spans="1:2" s="241" customFormat="1" ht="14.25">
      <c r="A1055" s="252"/>
      <c r="B1055" s="231"/>
    </row>
    <row r="1056" spans="1:2" s="241" customFormat="1" ht="14.25">
      <c r="A1056" s="252"/>
      <c r="B1056" s="231"/>
    </row>
    <row r="1057" spans="1:2" s="241" customFormat="1" ht="14.25">
      <c r="A1057" s="252"/>
      <c r="B1057" s="231"/>
    </row>
    <row r="1058" spans="1:2" s="241" customFormat="1" ht="14.25">
      <c r="A1058" s="252"/>
      <c r="B1058" s="231"/>
    </row>
    <row r="1059" spans="1:2" s="241" customFormat="1" ht="14.25">
      <c r="A1059" s="252"/>
      <c r="B1059" s="231"/>
    </row>
    <row r="1060" spans="1:2" s="241" customFormat="1" ht="14.25">
      <c r="A1060" s="252"/>
      <c r="B1060" s="231"/>
    </row>
    <row r="1061" spans="1:2" s="241" customFormat="1" ht="14.25">
      <c r="A1061" s="252"/>
      <c r="B1061" s="231"/>
    </row>
    <row r="1062" spans="1:2" s="241" customFormat="1" ht="14.25">
      <c r="A1062" s="252"/>
      <c r="B1062" s="231"/>
    </row>
    <row r="1063" spans="1:2" s="241" customFormat="1" ht="14.25">
      <c r="A1063" s="252"/>
      <c r="B1063" s="231"/>
    </row>
    <row r="1064" spans="1:2" s="241" customFormat="1" ht="14.25">
      <c r="A1064" s="252"/>
      <c r="B1064" s="231"/>
    </row>
    <row r="1065" spans="1:2" s="241" customFormat="1" ht="14.25">
      <c r="A1065" s="252"/>
      <c r="B1065" s="231"/>
    </row>
    <row r="1066" spans="1:2" s="241" customFormat="1" ht="14.25">
      <c r="A1066" s="252"/>
      <c r="B1066" s="231"/>
    </row>
    <row r="1067" spans="1:2" s="241" customFormat="1" ht="14.25">
      <c r="A1067" s="252"/>
      <c r="B1067" s="231"/>
    </row>
    <row r="1068" spans="1:2" s="241" customFormat="1" ht="14.25">
      <c r="A1068" s="252"/>
      <c r="B1068" s="231"/>
    </row>
    <row r="1069" spans="1:2" s="241" customFormat="1" ht="14.25">
      <c r="A1069" s="252"/>
      <c r="B1069" s="231"/>
    </row>
    <row r="1070" spans="1:2" s="241" customFormat="1" ht="14.25">
      <c r="A1070" s="252"/>
      <c r="B1070" s="231"/>
    </row>
    <row r="1071" spans="1:2" s="241" customFormat="1" ht="14.25">
      <c r="A1071" s="252"/>
      <c r="B1071" s="231"/>
    </row>
    <row r="1072" spans="1:2" s="241" customFormat="1" ht="14.25">
      <c r="A1072" s="252"/>
      <c r="B1072" s="231"/>
    </row>
    <row r="1073" spans="1:2" s="241" customFormat="1" ht="14.25">
      <c r="A1073" s="252"/>
      <c r="B1073" s="231"/>
    </row>
    <row r="1074" spans="1:2" s="241" customFormat="1" ht="14.25">
      <c r="A1074" s="252"/>
      <c r="B1074" s="231"/>
    </row>
    <row r="1075" spans="1:2" s="241" customFormat="1" ht="14.25">
      <c r="A1075" s="252"/>
      <c r="B1075" s="231"/>
    </row>
    <row r="1076" spans="1:2" s="241" customFormat="1" ht="14.25">
      <c r="A1076" s="252"/>
      <c r="B1076" s="231"/>
    </row>
    <row r="1077" spans="1:2" s="241" customFormat="1" ht="14.25">
      <c r="A1077" s="252"/>
      <c r="B1077" s="231"/>
    </row>
    <row r="1078" spans="1:2" s="241" customFormat="1" ht="14.25">
      <c r="A1078" s="252"/>
      <c r="B1078" s="231"/>
    </row>
    <row r="1079" spans="1:2" s="241" customFormat="1" ht="14.25">
      <c r="A1079" s="252"/>
      <c r="B1079" s="231"/>
    </row>
    <row r="1080" spans="1:2" s="241" customFormat="1" ht="14.25">
      <c r="A1080" s="252"/>
      <c r="B1080" s="231"/>
    </row>
    <row r="1081" spans="1:2" s="241" customFormat="1" ht="14.25">
      <c r="A1081" s="252"/>
      <c r="B1081" s="231"/>
    </row>
    <row r="1082" spans="1:2" s="241" customFormat="1" ht="14.25">
      <c r="A1082" s="252"/>
      <c r="B1082" s="231"/>
    </row>
    <row r="1083" spans="1:2" s="241" customFormat="1" ht="14.25">
      <c r="A1083" s="252"/>
      <c r="B1083" s="231"/>
    </row>
    <row r="1084" spans="1:2" s="241" customFormat="1" ht="14.25">
      <c r="A1084" s="252"/>
      <c r="B1084" s="231"/>
    </row>
    <row r="1085" spans="1:2" s="241" customFormat="1" ht="14.25">
      <c r="A1085" s="252"/>
      <c r="B1085" s="231"/>
    </row>
    <row r="1086" spans="1:2" s="241" customFormat="1" ht="14.25">
      <c r="A1086" s="252"/>
      <c r="B1086" s="231"/>
    </row>
    <row r="1087" spans="1:2" s="241" customFormat="1" ht="14.25">
      <c r="A1087" s="252"/>
      <c r="B1087" s="231"/>
    </row>
    <row r="1088" spans="1:2" s="241" customFormat="1" ht="14.25">
      <c r="A1088" s="252"/>
      <c r="B1088" s="231"/>
    </row>
    <row r="1089" spans="1:2" s="241" customFormat="1" ht="14.25">
      <c r="A1089" s="252"/>
      <c r="B1089" s="231"/>
    </row>
    <row r="1090" spans="1:2" s="241" customFormat="1" ht="14.25">
      <c r="A1090" s="252"/>
      <c r="B1090" s="231"/>
    </row>
    <row r="1091" spans="1:2" s="241" customFormat="1" ht="14.25">
      <c r="A1091" s="252"/>
      <c r="B1091" s="231"/>
    </row>
    <row r="1092" spans="1:2" s="241" customFormat="1" ht="14.25">
      <c r="A1092" s="252"/>
      <c r="B1092" s="231"/>
    </row>
    <row r="1093" spans="1:2" s="241" customFormat="1" ht="14.25">
      <c r="A1093" s="252"/>
      <c r="B1093" s="231"/>
    </row>
    <row r="1094" spans="1:2" s="241" customFormat="1" ht="14.25">
      <c r="A1094" s="252"/>
      <c r="B1094" s="231"/>
    </row>
    <row r="1095" spans="1:2" s="241" customFormat="1" ht="14.25">
      <c r="A1095" s="252"/>
      <c r="B1095" s="231"/>
    </row>
    <row r="1096" spans="1:2" s="241" customFormat="1" ht="14.25">
      <c r="A1096" s="252"/>
      <c r="B1096" s="231"/>
    </row>
    <row r="1097" spans="1:2" s="241" customFormat="1" ht="14.25">
      <c r="A1097" s="252"/>
      <c r="B1097" s="231"/>
    </row>
    <row r="1098" spans="1:2" s="241" customFormat="1" ht="14.25">
      <c r="A1098" s="252"/>
      <c r="B1098" s="231"/>
    </row>
    <row r="1099" spans="1:2" s="241" customFormat="1" ht="14.25">
      <c r="A1099" s="252"/>
      <c r="B1099" s="231"/>
    </row>
    <row r="1100" spans="1:2" s="241" customFormat="1" ht="14.25">
      <c r="A1100" s="252"/>
      <c r="B1100" s="231"/>
    </row>
    <row r="1101" spans="1:2" s="241" customFormat="1" ht="14.25">
      <c r="A1101" s="252"/>
      <c r="B1101" s="231"/>
    </row>
    <row r="1102" spans="1:2" s="241" customFormat="1" ht="14.25">
      <c r="A1102" s="252"/>
      <c r="B1102" s="231"/>
    </row>
    <row r="1103" spans="1:2" s="241" customFormat="1" ht="14.25">
      <c r="A1103" s="252"/>
      <c r="B1103" s="231"/>
    </row>
    <row r="1104" spans="1:2" s="241" customFormat="1" ht="14.25">
      <c r="A1104" s="252"/>
      <c r="B1104" s="231"/>
    </row>
    <row r="1105" spans="1:2" s="241" customFormat="1" ht="14.25">
      <c r="A1105" s="252"/>
      <c r="B1105" s="231"/>
    </row>
    <row r="1106" spans="1:2" s="241" customFormat="1" ht="14.25">
      <c r="A1106" s="252"/>
      <c r="B1106" s="231"/>
    </row>
    <row r="1107" spans="1:2" s="241" customFormat="1" ht="14.25">
      <c r="A1107" s="252"/>
      <c r="B1107" s="231"/>
    </row>
    <row r="1108" spans="1:2" s="241" customFormat="1" ht="14.25">
      <c r="A1108" s="252"/>
      <c r="B1108" s="231"/>
    </row>
    <row r="1109" spans="1:2" s="241" customFormat="1" ht="14.25">
      <c r="A1109" s="252"/>
      <c r="B1109" s="231"/>
    </row>
    <row r="1110" spans="1:2" s="241" customFormat="1" ht="14.25">
      <c r="A1110" s="252"/>
      <c r="B1110" s="231"/>
    </row>
    <row r="1111" spans="1:2" s="241" customFormat="1" ht="14.25">
      <c r="A1111" s="252"/>
      <c r="B1111" s="231"/>
    </row>
    <row r="1112" spans="1:2" s="241" customFormat="1" ht="14.25">
      <c r="A1112" s="252"/>
      <c r="B1112" s="231"/>
    </row>
    <row r="1113" spans="1:2" s="241" customFormat="1" ht="14.25">
      <c r="A1113" s="252"/>
      <c r="B1113" s="231"/>
    </row>
    <row r="1114" spans="1:2" s="241" customFormat="1" ht="14.25">
      <c r="A1114" s="252"/>
      <c r="B1114" s="231"/>
    </row>
    <row r="1115" spans="1:2" s="241" customFormat="1" ht="14.25">
      <c r="A1115" s="252"/>
      <c r="B1115" s="231"/>
    </row>
    <row r="1116" spans="1:2" s="241" customFormat="1" ht="14.25">
      <c r="A1116" s="252"/>
      <c r="B1116" s="231"/>
    </row>
    <row r="1117" spans="1:2" s="241" customFormat="1" ht="14.25">
      <c r="A1117" s="252"/>
      <c r="B1117" s="231"/>
    </row>
    <row r="1118" spans="1:2" s="241" customFormat="1" ht="14.25">
      <c r="A1118" s="252"/>
      <c r="B1118" s="231"/>
    </row>
    <row r="1119" spans="1:2" s="241" customFormat="1" ht="14.25">
      <c r="A1119" s="252"/>
      <c r="B1119" s="231"/>
    </row>
    <row r="1120" spans="1:2" s="241" customFormat="1" ht="14.25">
      <c r="A1120" s="252"/>
      <c r="B1120" s="231"/>
    </row>
    <row r="1121" spans="1:2" s="241" customFormat="1" ht="14.25">
      <c r="A1121" s="252"/>
      <c r="B1121" s="231"/>
    </row>
    <row r="1122" spans="1:2" s="241" customFormat="1" ht="14.25">
      <c r="A1122" s="252"/>
      <c r="B1122" s="231"/>
    </row>
    <row r="1123" spans="1:2" s="241" customFormat="1" ht="14.25">
      <c r="A1123" s="252"/>
      <c r="B1123" s="231"/>
    </row>
    <row r="1124" spans="1:2" s="241" customFormat="1" ht="14.25">
      <c r="A1124" s="252"/>
      <c r="B1124" s="231"/>
    </row>
    <row r="1125" spans="1:2" s="241" customFormat="1" ht="14.25">
      <c r="A1125" s="252"/>
      <c r="B1125" s="231"/>
    </row>
    <row r="1126" spans="1:2" s="241" customFormat="1" ht="14.25">
      <c r="A1126" s="252"/>
      <c r="B1126" s="231"/>
    </row>
    <row r="1127" spans="1:2" s="241" customFormat="1" ht="14.25">
      <c r="A1127" s="252"/>
      <c r="B1127" s="231"/>
    </row>
    <row r="1128" spans="1:2" s="241" customFormat="1" ht="14.25">
      <c r="A1128" s="252"/>
      <c r="B1128" s="231"/>
    </row>
    <row r="1129" spans="1:2" s="241" customFormat="1" ht="14.25">
      <c r="A1129" s="252"/>
      <c r="B1129" s="231"/>
    </row>
    <row r="1130" spans="1:2" s="241" customFormat="1" ht="14.25">
      <c r="A1130" s="252"/>
      <c r="B1130" s="231"/>
    </row>
    <row r="1131" spans="1:2" s="241" customFormat="1" ht="14.25">
      <c r="A1131" s="252"/>
      <c r="B1131" s="231"/>
    </row>
    <row r="1132" spans="1:2" s="241" customFormat="1" ht="14.25">
      <c r="A1132" s="252"/>
      <c r="B1132" s="231"/>
    </row>
    <row r="1133" spans="1:2" s="241" customFormat="1" ht="14.25">
      <c r="A1133" s="252"/>
      <c r="B1133" s="231"/>
    </row>
    <row r="1134" spans="1:2" s="241" customFormat="1" ht="14.25">
      <c r="A1134" s="252"/>
      <c r="B1134" s="231"/>
    </row>
    <row r="1135" spans="1:2" s="241" customFormat="1" ht="14.25">
      <c r="A1135" s="252"/>
      <c r="B1135" s="231"/>
    </row>
    <row r="1136" spans="1:2" s="241" customFormat="1" ht="14.25">
      <c r="A1136" s="252"/>
      <c r="B1136" s="231"/>
    </row>
    <row r="1137" spans="1:2" s="241" customFormat="1" ht="14.25">
      <c r="A1137" s="252"/>
      <c r="B1137" s="231"/>
    </row>
    <row r="1138" spans="1:2" s="241" customFormat="1" ht="14.25">
      <c r="A1138" s="252"/>
      <c r="B1138" s="231"/>
    </row>
    <row r="1139" spans="1:2" s="241" customFormat="1" ht="14.25">
      <c r="A1139" s="252"/>
      <c r="B1139" s="231"/>
    </row>
    <row r="1140" spans="1:2" s="241" customFormat="1" ht="14.25">
      <c r="A1140" s="252"/>
      <c r="B1140" s="231"/>
    </row>
    <row r="1141" spans="1:2" s="241" customFormat="1" ht="14.25">
      <c r="A1141" s="252"/>
      <c r="B1141" s="231"/>
    </row>
    <row r="1142" spans="1:2" s="241" customFormat="1" ht="14.25">
      <c r="A1142" s="252"/>
      <c r="B1142" s="231"/>
    </row>
    <row r="1143" spans="1:2" s="241" customFormat="1" ht="14.25">
      <c r="A1143" s="252"/>
      <c r="B1143" s="231"/>
    </row>
    <row r="1144" spans="1:2" s="241" customFormat="1" ht="14.25">
      <c r="A1144" s="252"/>
      <c r="B1144" s="231"/>
    </row>
    <row r="1145" spans="1:2" s="241" customFormat="1" ht="14.25">
      <c r="A1145" s="252"/>
      <c r="B1145" s="231"/>
    </row>
    <row r="1146" spans="1:2" s="241" customFormat="1" ht="14.25">
      <c r="A1146" s="252"/>
      <c r="B1146" s="231"/>
    </row>
    <row r="1147" spans="1:2" s="241" customFormat="1" ht="14.25">
      <c r="A1147" s="252"/>
      <c r="B1147" s="231"/>
    </row>
    <row r="1148" spans="1:2" s="241" customFormat="1" ht="14.25">
      <c r="A1148" s="252"/>
      <c r="B1148" s="231"/>
    </row>
    <row r="1149" spans="1:2" s="241" customFormat="1" ht="14.25">
      <c r="A1149" s="252"/>
      <c r="B1149" s="231"/>
    </row>
    <row r="1150" spans="1:2" s="241" customFormat="1" ht="14.25">
      <c r="A1150" s="252"/>
      <c r="B1150" s="231"/>
    </row>
    <row r="1151" spans="1:2" s="241" customFormat="1" ht="14.25">
      <c r="A1151" s="252"/>
      <c r="B1151" s="231"/>
    </row>
    <row r="1152" spans="1:2" s="241" customFormat="1" ht="14.25">
      <c r="A1152" s="252"/>
      <c r="B1152" s="231"/>
    </row>
    <row r="1153" spans="1:2" s="241" customFormat="1" ht="14.25">
      <c r="A1153" s="252"/>
      <c r="B1153" s="231"/>
    </row>
    <row r="1154" spans="1:2" s="241" customFormat="1" ht="14.25">
      <c r="A1154" s="252"/>
      <c r="B1154" s="231"/>
    </row>
    <row r="1155" spans="1:2" s="241" customFormat="1" ht="14.25">
      <c r="A1155" s="252"/>
      <c r="B1155" s="231"/>
    </row>
    <row r="1156" spans="1:2" s="241" customFormat="1" ht="14.25">
      <c r="A1156" s="252"/>
      <c r="B1156" s="231"/>
    </row>
    <row r="1157" spans="1:2" s="241" customFormat="1" ht="14.25">
      <c r="A1157" s="252"/>
      <c r="B1157" s="231"/>
    </row>
    <row r="1158" spans="1:2" s="241" customFormat="1" ht="14.25">
      <c r="A1158" s="252"/>
      <c r="B1158" s="231"/>
    </row>
    <row r="1159" spans="1:2" s="241" customFormat="1" ht="14.25">
      <c r="A1159" s="252"/>
      <c r="B1159" s="231"/>
    </row>
    <row r="1160" spans="1:2" s="241" customFormat="1" ht="14.25">
      <c r="A1160" s="252"/>
      <c r="B1160" s="231"/>
    </row>
    <row r="1161" spans="1:2" s="241" customFormat="1" ht="14.25">
      <c r="A1161" s="252"/>
      <c r="B1161" s="231"/>
    </row>
    <row r="1162" spans="1:2" s="241" customFormat="1" ht="14.25">
      <c r="A1162" s="252"/>
      <c r="B1162" s="231"/>
    </row>
    <row r="1163" spans="1:2" s="241" customFormat="1" ht="14.25">
      <c r="A1163" s="252"/>
      <c r="B1163" s="231"/>
    </row>
    <row r="1164" spans="1:2" s="241" customFormat="1" ht="14.25">
      <c r="A1164" s="252"/>
      <c r="B1164" s="231"/>
    </row>
    <row r="1165" spans="1:2" s="241" customFormat="1" ht="14.25">
      <c r="A1165" s="252"/>
      <c r="B1165" s="231"/>
    </row>
    <row r="1166" spans="1:2" s="241" customFormat="1" ht="14.25">
      <c r="A1166" s="252"/>
      <c r="B1166" s="231"/>
    </row>
    <row r="1167" spans="1:2" s="241" customFormat="1" ht="14.25">
      <c r="A1167" s="252"/>
      <c r="B1167" s="231"/>
    </row>
    <row r="1168" spans="1:2" s="241" customFormat="1" ht="14.25">
      <c r="A1168" s="252"/>
      <c r="B1168" s="231"/>
    </row>
    <row r="1169" spans="1:2" s="241" customFormat="1" ht="14.25">
      <c r="A1169" s="252"/>
      <c r="B1169" s="231"/>
    </row>
    <row r="1170" spans="1:2" s="241" customFormat="1" ht="14.25">
      <c r="A1170" s="252"/>
      <c r="B1170" s="231"/>
    </row>
    <row r="1171" spans="1:2" s="241" customFormat="1" ht="14.25">
      <c r="A1171" s="252"/>
      <c r="B1171" s="231"/>
    </row>
    <row r="1172" spans="1:2" s="241" customFormat="1" ht="14.25">
      <c r="A1172" s="252"/>
      <c r="B1172" s="231"/>
    </row>
    <row r="1173" spans="1:2" s="241" customFormat="1" ht="14.25">
      <c r="A1173" s="252"/>
      <c r="B1173" s="231"/>
    </row>
    <row r="1174" spans="1:2" s="241" customFormat="1" ht="14.25">
      <c r="A1174" s="252"/>
      <c r="B1174" s="231"/>
    </row>
    <row r="1175" spans="1:2" s="241" customFormat="1" ht="14.25">
      <c r="A1175" s="252"/>
      <c r="B1175" s="231"/>
    </row>
    <row r="1176" spans="1:2" s="241" customFormat="1" ht="14.25">
      <c r="A1176" s="252"/>
      <c r="B1176" s="231"/>
    </row>
    <row r="1177" spans="1:2" s="241" customFormat="1" ht="14.25">
      <c r="A1177" s="252"/>
      <c r="B1177" s="231"/>
    </row>
    <row r="1178" spans="1:2" s="241" customFormat="1" ht="14.25">
      <c r="A1178" s="252"/>
      <c r="B1178" s="231"/>
    </row>
    <row r="1179" spans="1:2" s="241" customFormat="1" ht="14.25">
      <c r="A1179" s="252"/>
      <c r="B1179" s="231"/>
    </row>
    <row r="1180" spans="1:2" s="241" customFormat="1" ht="14.25">
      <c r="A1180" s="252"/>
      <c r="B1180" s="231"/>
    </row>
    <row r="1181" spans="1:2" s="241" customFormat="1" ht="14.25">
      <c r="A1181" s="252"/>
      <c r="B1181" s="231"/>
    </row>
    <row r="1182" spans="1:2" s="241" customFormat="1" ht="14.25">
      <c r="A1182" s="252"/>
      <c r="B1182" s="231"/>
    </row>
    <row r="1183" spans="1:2" s="241" customFormat="1" ht="14.25">
      <c r="A1183" s="252"/>
      <c r="B1183" s="231"/>
    </row>
    <row r="1184" spans="1:2" s="241" customFormat="1" ht="14.25">
      <c r="A1184" s="252"/>
      <c r="B1184" s="231"/>
    </row>
    <row r="1185" spans="1:2" s="241" customFormat="1" ht="14.25">
      <c r="A1185" s="252"/>
      <c r="B1185" s="231"/>
    </row>
    <row r="1186" spans="1:2" s="241" customFormat="1" ht="14.25">
      <c r="A1186" s="252"/>
      <c r="B1186" s="231"/>
    </row>
    <row r="1187" spans="1:2" s="241" customFormat="1" ht="14.25">
      <c r="A1187" s="252"/>
      <c r="B1187" s="231"/>
    </row>
    <row r="1188" spans="1:2" s="241" customFormat="1" ht="14.25">
      <c r="A1188" s="252"/>
      <c r="B1188" s="231"/>
    </row>
    <row r="1189" spans="1:2" s="241" customFormat="1" ht="14.25">
      <c r="A1189" s="252"/>
      <c r="B1189" s="231"/>
    </row>
    <row r="1190" spans="1:2" s="241" customFormat="1" ht="14.25">
      <c r="A1190" s="252"/>
      <c r="B1190" s="231"/>
    </row>
    <row r="1191" spans="1:2" s="241" customFormat="1" ht="14.25">
      <c r="A1191" s="252"/>
      <c r="B1191" s="231"/>
    </row>
    <row r="1192" spans="1:2" s="241" customFormat="1" ht="14.25">
      <c r="A1192" s="252"/>
      <c r="B1192" s="231"/>
    </row>
    <row r="1193" spans="1:2" s="241" customFormat="1" ht="14.25">
      <c r="A1193" s="252"/>
      <c r="B1193" s="231"/>
    </row>
    <row r="1194" spans="1:2" s="241" customFormat="1" ht="14.25">
      <c r="A1194" s="252"/>
      <c r="B1194" s="231"/>
    </row>
    <row r="1195" spans="1:2" s="241" customFormat="1" ht="14.25">
      <c r="A1195" s="252"/>
      <c r="B1195" s="231"/>
    </row>
    <row r="1196" spans="1:2" s="241" customFormat="1" ht="14.25">
      <c r="A1196" s="252"/>
      <c r="B1196" s="231"/>
    </row>
    <row r="1197" spans="1:2" s="241" customFormat="1" ht="14.25">
      <c r="A1197" s="252"/>
      <c r="B1197" s="231"/>
    </row>
    <row r="1198" spans="1:2" s="241" customFormat="1" ht="14.25">
      <c r="A1198" s="252"/>
      <c r="B1198" s="231"/>
    </row>
    <row r="1199" spans="1:2" s="241" customFormat="1" ht="14.25">
      <c r="A1199" s="252"/>
      <c r="B1199" s="231"/>
    </row>
    <row r="1200" spans="1:2" s="241" customFormat="1" ht="14.25">
      <c r="A1200" s="252"/>
      <c r="B1200" s="231"/>
    </row>
    <row r="1201" spans="1:2" s="241" customFormat="1" ht="14.25">
      <c r="A1201" s="252"/>
      <c r="B1201" s="231"/>
    </row>
    <row r="1202" spans="1:2" s="241" customFormat="1" ht="14.25">
      <c r="A1202" s="252"/>
      <c r="B1202" s="231"/>
    </row>
    <row r="1203" spans="1:2" s="241" customFormat="1" ht="14.25">
      <c r="A1203" s="252"/>
      <c r="B1203" s="231"/>
    </row>
    <row r="1204" spans="1:2" s="241" customFormat="1" ht="14.25">
      <c r="A1204" s="252"/>
      <c r="B1204" s="231"/>
    </row>
    <row r="1205" spans="1:2" s="241" customFormat="1" ht="14.25">
      <c r="A1205" s="252"/>
      <c r="B1205" s="231"/>
    </row>
    <row r="1206" spans="1:2" s="241" customFormat="1" ht="14.25">
      <c r="A1206" s="252"/>
      <c r="B1206" s="231"/>
    </row>
    <row r="1207" spans="1:2" s="241" customFormat="1" ht="14.25">
      <c r="A1207" s="252"/>
      <c r="B1207" s="231"/>
    </row>
    <row r="1208" spans="1:2" s="241" customFormat="1" ht="14.25">
      <c r="A1208" s="252"/>
      <c r="B1208" s="231"/>
    </row>
    <row r="1209" spans="1:2" s="241" customFormat="1" ht="14.25">
      <c r="A1209" s="252"/>
      <c r="B1209" s="231"/>
    </row>
    <row r="1210" spans="1:2" s="241" customFormat="1" ht="14.25">
      <c r="A1210" s="252"/>
      <c r="B1210" s="231"/>
    </row>
    <row r="1211" spans="1:2" s="241" customFormat="1" ht="14.25">
      <c r="A1211" s="252"/>
      <c r="B1211" s="231"/>
    </row>
    <row r="1212" spans="1:2" s="241" customFormat="1" ht="14.25">
      <c r="A1212" s="252"/>
      <c r="B1212" s="231"/>
    </row>
    <row r="1213" spans="1:2" s="241" customFormat="1" ht="14.25">
      <c r="A1213" s="252"/>
      <c r="B1213" s="231"/>
    </row>
    <row r="1214" spans="1:2" s="241" customFormat="1" ht="14.25">
      <c r="A1214" s="252"/>
      <c r="B1214" s="231"/>
    </row>
    <row r="1215" spans="1:2" s="241" customFormat="1" ht="14.25">
      <c r="A1215" s="252"/>
      <c r="B1215" s="231"/>
    </row>
    <row r="1216" spans="1:2" s="241" customFormat="1" ht="14.25">
      <c r="A1216" s="252"/>
      <c r="B1216" s="231"/>
    </row>
    <row r="1217" spans="1:2" s="241" customFormat="1" ht="14.25">
      <c r="A1217" s="252"/>
      <c r="B1217" s="231"/>
    </row>
    <row r="1218" spans="1:2" s="241" customFormat="1" ht="14.25">
      <c r="A1218" s="252"/>
      <c r="B1218" s="231"/>
    </row>
    <row r="1219" spans="1:2" s="241" customFormat="1" ht="14.25">
      <c r="A1219" s="252"/>
      <c r="B1219" s="231"/>
    </row>
    <row r="1220" spans="1:2" s="241" customFormat="1" ht="14.25">
      <c r="A1220" s="252"/>
      <c r="B1220" s="231"/>
    </row>
    <row r="1221" spans="1:2" s="241" customFormat="1" ht="14.25">
      <c r="A1221" s="252"/>
      <c r="B1221" s="231"/>
    </row>
    <row r="1222" spans="1:2" s="241" customFormat="1" ht="14.25">
      <c r="A1222" s="252"/>
      <c r="B1222" s="231"/>
    </row>
    <row r="1223" spans="1:2" s="241" customFormat="1" ht="14.25">
      <c r="A1223" s="252"/>
      <c r="B1223" s="231"/>
    </row>
    <row r="1224" spans="1:2" s="241" customFormat="1" ht="14.25">
      <c r="A1224" s="252"/>
      <c r="B1224" s="231"/>
    </row>
    <row r="1225" spans="1:2" s="241" customFormat="1" ht="14.25">
      <c r="A1225" s="252"/>
      <c r="B1225" s="231"/>
    </row>
    <row r="1226" spans="1:2" s="241" customFormat="1" ht="14.25">
      <c r="A1226" s="252"/>
      <c r="B1226" s="231"/>
    </row>
    <row r="1227" spans="1:2" s="241" customFormat="1" ht="14.25">
      <c r="A1227" s="252"/>
      <c r="B1227" s="231"/>
    </row>
    <row r="1228" spans="1:2" s="241" customFormat="1" ht="14.25">
      <c r="A1228" s="252"/>
      <c r="B1228" s="231"/>
    </row>
    <row r="1229" spans="1:2" s="241" customFormat="1" ht="14.25">
      <c r="A1229" s="252"/>
      <c r="B1229" s="231"/>
    </row>
    <row r="1230" spans="1:2" s="241" customFormat="1" ht="14.25">
      <c r="A1230" s="252"/>
      <c r="B1230" s="231"/>
    </row>
    <row r="1231" spans="1:2" s="241" customFormat="1" ht="14.25">
      <c r="A1231" s="252"/>
      <c r="B1231" s="231"/>
    </row>
    <row r="1232" spans="1:2" s="241" customFormat="1" ht="14.25">
      <c r="A1232" s="252"/>
      <c r="B1232" s="231"/>
    </row>
    <row r="1233" spans="1:2" s="241" customFormat="1" ht="14.25">
      <c r="A1233" s="252"/>
      <c r="B1233" s="231"/>
    </row>
    <row r="1234" spans="1:2" s="241" customFormat="1" ht="14.25">
      <c r="A1234" s="252"/>
      <c r="B1234" s="231"/>
    </row>
    <row r="1235" spans="1:2" s="241" customFormat="1" ht="14.25">
      <c r="A1235" s="252"/>
      <c r="B1235" s="231"/>
    </row>
    <row r="1236" spans="1:2" s="241" customFormat="1" ht="14.25">
      <c r="A1236" s="252"/>
      <c r="B1236" s="231"/>
    </row>
    <row r="1237" spans="1:2" s="241" customFormat="1" ht="14.25">
      <c r="A1237" s="252"/>
      <c r="B1237" s="231"/>
    </row>
    <row r="1238" spans="1:2" s="241" customFormat="1" ht="14.25">
      <c r="A1238" s="252"/>
      <c r="B1238" s="231"/>
    </row>
    <row r="1239" spans="1:2" s="241" customFormat="1" ht="14.25">
      <c r="A1239" s="252"/>
      <c r="B1239" s="231"/>
    </row>
    <row r="1240" spans="1:2" s="241" customFormat="1" ht="14.25">
      <c r="A1240" s="252"/>
      <c r="B1240" s="231"/>
    </row>
    <row r="1241" spans="1:2" s="241" customFormat="1" ht="14.25">
      <c r="A1241" s="252"/>
      <c r="B1241" s="231"/>
    </row>
    <row r="1242" spans="1:2" s="241" customFormat="1" ht="14.25">
      <c r="A1242" s="252"/>
      <c r="B1242" s="231"/>
    </row>
    <row r="1243" spans="1:2" s="241" customFormat="1" ht="14.25">
      <c r="A1243" s="252"/>
      <c r="B1243" s="231"/>
    </row>
    <row r="1244" spans="1:2" s="241" customFormat="1" ht="14.25">
      <c r="A1244" s="252"/>
      <c r="B1244" s="231"/>
    </row>
    <row r="1245" spans="1:2" s="241" customFormat="1" ht="14.25">
      <c r="A1245" s="252"/>
      <c r="B1245" s="231"/>
    </row>
    <row r="1246" spans="1:2" s="241" customFormat="1" ht="14.25">
      <c r="A1246" s="252"/>
      <c r="B1246" s="231"/>
    </row>
    <row r="1247" spans="1:2" s="241" customFormat="1" ht="14.25">
      <c r="A1247" s="252"/>
      <c r="B1247" s="231"/>
    </row>
    <row r="1248" spans="1:2" s="241" customFormat="1" ht="14.25">
      <c r="A1248" s="252"/>
      <c r="B1248" s="231"/>
    </row>
    <row r="1249" spans="1:2" s="241" customFormat="1" ht="14.25">
      <c r="A1249" s="252"/>
      <c r="B1249" s="231"/>
    </row>
    <row r="1250" spans="1:2" s="241" customFormat="1" ht="14.25">
      <c r="A1250" s="252"/>
      <c r="B1250" s="231"/>
    </row>
    <row r="1251" spans="1:2" s="241" customFormat="1" ht="14.25">
      <c r="A1251" s="252"/>
      <c r="B1251" s="231"/>
    </row>
    <row r="1252" spans="1:2" s="241" customFormat="1" ht="14.25">
      <c r="A1252" s="252"/>
      <c r="B1252" s="231"/>
    </row>
    <row r="1253" spans="1:2" s="241" customFormat="1" ht="14.25">
      <c r="A1253" s="252"/>
      <c r="B1253" s="231"/>
    </row>
    <row r="1254" spans="1:2" s="241" customFormat="1" ht="14.25">
      <c r="A1254" s="252"/>
      <c r="B1254" s="231"/>
    </row>
    <row r="1255" spans="1:2" s="241" customFormat="1" ht="14.25">
      <c r="A1255" s="252"/>
      <c r="B1255" s="231"/>
    </row>
    <row r="1256" spans="1:2" s="241" customFormat="1" ht="14.25">
      <c r="A1256" s="252"/>
      <c r="B1256" s="231"/>
    </row>
    <row r="1257" spans="1:2" s="241" customFormat="1" ht="14.25">
      <c r="A1257" s="252"/>
      <c r="B1257" s="231"/>
    </row>
    <row r="1258" spans="1:2" s="241" customFormat="1" ht="14.25">
      <c r="A1258" s="252"/>
      <c r="B1258" s="231"/>
    </row>
    <row r="1259" spans="1:2" s="241" customFormat="1" ht="14.25">
      <c r="A1259" s="252"/>
      <c r="B1259" s="231"/>
    </row>
    <row r="1260" spans="1:2" s="241" customFormat="1" ht="14.25">
      <c r="A1260" s="252"/>
      <c r="B1260" s="231"/>
    </row>
    <row r="1261" spans="1:2" s="241" customFormat="1" ht="14.25">
      <c r="A1261" s="252"/>
      <c r="B1261" s="231"/>
    </row>
    <row r="1262" spans="1:2" s="241" customFormat="1" ht="14.25">
      <c r="A1262" s="252"/>
      <c r="B1262" s="231"/>
    </row>
    <row r="1263" spans="1:2" s="241" customFormat="1" ht="14.25">
      <c r="A1263" s="252"/>
      <c r="B1263" s="231"/>
    </row>
    <row r="1264" spans="1:2" s="241" customFormat="1" ht="14.25">
      <c r="A1264" s="252"/>
      <c r="B1264" s="231"/>
    </row>
    <row r="1265" spans="1:2" s="241" customFormat="1" ht="14.25">
      <c r="A1265" s="252"/>
      <c r="B1265" s="231"/>
    </row>
    <row r="1266" spans="1:2" s="241" customFormat="1" ht="14.25">
      <c r="A1266" s="252"/>
      <c r="B1266" s="231"/>
    </row>
    <row r="1267" spans="1:2" s="241" customFormat="1" ht="14.25">
      <c r="A1267" s="252"/>
      <c r="B1267" s="231"/>
    </row>
    <row r="1268" spans="1:2" s="241" customFormat="1" ht="14.25">
      <c r="A1268" s="252"/>
      <c r="B1268" s="231"/>
    </row>
    <row r="1269" spans="1:2" s="241" customFormat="1" ht="14.25">
      <c r="A1269" s="252"/>
      <c r="B1269" s="231"/>
    </row>
    <row r="1270" spans="1:2" s="241" customFormat="1" ht="14.25">
      <c r="A1270" s="252"/>
      <c r="B1270" s="231"/>
    </row>
    <row r="1271" spans="1:2" s="241" customFormat="1" ht="14.25">
      <c r="A1271" s="252"/>
      <c r="B1271" s="231"/>
    </row>
    <row r="1272" spans="1:2" s="241" customFormat="1" ht="14.25">
      <c r="A1272" s="252"/>
      <c r="B1272" s="231"/>
    </row>
    <row r="1273" spans="1:2" s="241" customFormat="1" ht="14.25">
      <c r="A1273" s="252"/>
      <c r="B1273" s="231"/>
    </row>
    <row r="1274" spans="1:2" s="241" customFormat="1" ht="14.25">
      <c r="A1274" s="252"/>
      <c r="B1274" s="231"/>
    </row>
    <row r="1275" spans="1:2" s="241" customFormat="1" ht="14.25">
      <c r="A1275" s="252"/>
      <c r="B1275" s="231"/>
    </row>
    <row r="1276" spans="1:2" s="241" customFormat="1" ht="14.25">
      <c r="A1276" s="252"/>
      <c r="B1276" s="231"/>
    </row>
    <row r="1277" spans="1:2" s="241" customFormat="1" ht="14.25">
      <c r="A1277" s="252"/>
      <c r="B1277" s="231"/>
    </row>
    <row r="1278" spans="1:2" s="241" customFormat="1" ht="14.25">
      <c r="A1278" s="252"/>
      <c r="B1278" s="231"/>
    </row>
    <row r="1279" spans="1:2" s="241" customFormat="1" ht="14.25">
      <c r="A1279" s="252"/>
      <c r="B1279" s="231"/>
    </row>
    <row r="1280" spans="1:2" s="241" customFormat="1" ht="14.25">
      <c r="A1280" s="252"/>
      <c r="B1280" s="231"/>
    </row>
    <row r="1281" spans="1:2" s="241" customFormat="1" ht="14.25">
      <c r="A1281" s="252"/>
      <c r="B1281" s="231"/>
    </row>
    <row r="1282" spans="1:2" s="241" customFormat="1" ht="14.25">
      <c r="A1282" s="252"/>
      <c r="B1282" s="231"/>
    </row>
    <row r="1283" spans="1:2" s="241" customFormat="1" ht="14.25">
      <c r="A1283" s="252"/>
      <c r="B1283" s="231"/>
    </row>
    <row r="1284" spans="1:2" s="241" customFormat="1" ht="14.25">
      <c r="A1284" s="252"/>
      <c r="B1284" s="231"/>
    </row>
    <row r="1285" spans="1:2" s="241" customFormat="1" ht="14.25">
      <c r="A1285" s="252"/>
      <c r="B1285" s="231"/>
    </row>
    <row r="1286" spans="1:2" s="241" customFormat="1" ht="14.25">
      <c r="A1286" s="252"/>
      <c r="B1286" s="231"/>
    </row>
    <row r="1287" spans="1:2" s="241" customFormat="1" ht="14.25">
      <c r="A1287" s="252"/>
      <c r="B1287" s="231"/>
    </row>
    <row r="1288" spans="1:2" s="241" customFormat="1" ht="14.25">
      <c r="A1288" s="252"/>
      <c r="B1288" s="231"/>
    </row>
    <row r="1289" spans="1:2" s="241" customFormat="1" ht="14.25">
      <c r="A1289" s="256"/>
      <c r="B1289" s="257"/>
    </row>
    <row r="1290" spans="1:2" s="241" customFormat="1" ht="14.25">
      <c r="A1290" s="256"/>
      <c r="B1290" s="257"/>
    </row>
    <row r="1291" spans="1:2" s="241" customFormat="1" ht="14.25">
      <c r="A1291" s="256"/>
      <c r="B1291" s="257"/>
    </row>
    <row r="1292" spans="1:2" s="241" customFormat="1" ht="14.25">
      <c r="A1292" s="253"/>
      <c r="B1292" s="254"/>
    </row>
    <row r="1293" spans="1:2" s="241" customFormat="1" ht="14.25">
      <c r="A1293" s="253"/>
      <c r="B1293" s="254"/>
    </row>
    <row r="1294" spans="1:2" s="241" customFormat="1" ht="14.25">
      <c r="A1294" s="256"/>
      <c r="B1294" s="257"/>
    </row>
    <row r="1295" spans="1:2" s="241" customFormat="1" ht="14.25">
      <c r="A1295" s="253"/>
      <c r="B1295" s="254"/>
    </row>
    <row r="1296" spans="1:2" s="241" customFormat="1" ht="14.25">
      <c r="A1296" s="253"/>
      <c r="B1296" s="254"/>
    </row>
    <row r="1297" spans="1:2" s="241" customFormat="1" ht="14.25">
      <c r="A1297" s="252"/>
      <c r="B1297" s="231"/>
    </row>
    <row r="1298" spans="1:2" s="241" customFormat="1" ht="14.25">
      <c r="A1298" s="252"/>
      <c r="B1298" s="231"/>
    </row>
    <row r="1299" spans="1:2" s="241" customFormat="1" ht="14.25">
      <c r="A1299" s="252"/>
      <c r="B1299" s="231"/>
    </row>
    <row r="1300" spans="1:2" s="241" customFormat="1" ht="14.25">
      <c r="A1300" s="252"/>
      <c r="B1300" s="231"/>
    </row>
    <row r="1301" spans="1:2" s="241" customFormat="1" ht="14.25">
      <c r="A1301" s="252"/>
      <c r="B1301" s="231"/>
    </row>
    <row r="1302" spans="1:2" s="241" customFormat="1" ht="14.25">
      <c r="A1302" s="252"/>
      <c r="B1302" s="231"/>
    </row>
    <row r="1303" spans="1:2" s="241" customFormat="1" ht="14.25">
      <c r="A1303" s="252"/>
      <c r="B1303" s="231"/>
    </row>
    <row r="1304" spans="1:2" s="241" customFormat="1" ht="14.25">
      <c r="A1304" s="252"/>
      <c r="B1304" s="231"/>
    </row>
    <row r="1305" spans="1:2" s="241" customFormat="1" ht="14.25">
      <c r="A1305" s="252"/>
      <c r="B1305" s="231"/>
    </row>
    <row r="1306" spans="1:2" s="241" customFormat="1" ht="14.25">
      <c r="A1306" s="252"/>
      <c r="B1306" s="231"/>
    </row>
    <row r="1307" spans="1:2" s="241" customFormat="1" ht="14.25">
      <c r="A1307" s="252"/>
      <c r="B1307" s="231"/>
    </row>
    <row r="1308" spans="1:2" s="241" customFormat="1" ht="14.25">
      <c r="A1308" s="252"/>
      <c r="B1308" s="231"/>
    </row>
    <row r="1309" spans="1:2" s="241" customFormat="1" ht="14.25">
      <c r="A1309" s="252"/>
      <c r="B1309" s="231"/>
    </row>
    <row r="1310" spans="1:2" s="241" customFormat="1" ht="14.25">
      <c r="A1310" s="252"/>
      <c r="B1310" s="231"/>
    </row>
    <row r="1311" spans="1:2" s="241" customFormat="1" ht="14.25">
      <c r="A1311" s="252"/>
      <c r="B1311" s="231"/>
    </row>
    <row r="1312" spans="1:2" s="241" customFormat="1" ht="14.25">
      <c r="A1312" s="252"/>
      <c r="B1312" s="231"/>
    </row>
    <row r="1313" spans="1:2" s="241" customFormat="1" ht="14.25">
      <c r="A1313" s="252"/>
      <c r="B1313" s="231"/>
    </row>
    <row r="1314" spans="1:2" s="241" customFormat="1" ht="14.25">
      <c r="A1314" s="252"/>
      <c r="B1314" s="231"/>
    </row>
    <row r="1315" spans="1:2" s="241" customFormat="1" ht="14.25">
      <c r="A1315" s="252"/>
      <c r="B1315" s="231"/>
    </row>
    <row r="1316" spans="1:2" s="241" customFormat="1" ht="14.25">
      <c r="A1316" s="252"/>
      <c r="B1316" s="231"/>
    </row>
    <row r="1317" spans="1:2" s="241" customFormat="1" ht="14.25">
      <c r="A1317" s="252"/>
      <c r="B1317" s="231"/>
    </row>
    <row r="1318" spans="1:2" s="241" customFormat="1" ht="14.25">
      <c r="A1318" s="252"/>
      <c r="B1318" s="231"/>
    </row>
    <row r="1319" spans="1:2" s="241" customFormat="1" ht="14.25">
      <c r="A1319" s="252"/>
      <c r="B1319" s="231"/>
    </row>
    <row r="1320" spans="1:2" s="241" customFormat="1" ht="14.25">
      <c r="A1320" s="252"/>
      <c r="B1320" s="231"/>
    </row>
    <row r="1321" spans="1:2" s="241" customFormat="1" ht="14.25">
      <c r="A1321" s="252"/>
      <c r="B1321" s="231"/>
    </row>
    <row r="1322" spans="1:2" s="241" customFormat="1" ht="14.25">
      <c r="A1322" s="252"/>
      <c r="B1322" s="231"/>
    </row>
    <row r="1323" spans="1:2" s="241" customFormat="1" ht="14.25">
      <c r="A1323" s="252"/>
      <c r="B1323" s="231"/>
    </row>
    <row r="1324" spans="1:2" s="241" customFormat="1" ht="14.25">
      <c r="A1324" s="252"/>
      <c r="B1324" s="231"/>
    </row>
    <row r="1325" spans="1:2" s="241" customFormat="1" ht="14.25">
      <c r="A1325" s="252"/>
      <c r="B1325" s="231"/>
    </row>
    <row r="1326" spans="1:2" s="241" customFormat="1" ht="14.25">
      <c r="A1326" s="252"/>
      <c r="B1326" s="231"/>
    </row>
    <row r="1327" spans="1:2" s="241" customFormat="1" ht="14.25">
      <c r="A1327" s="252"/>
      <c r="B1327" s="231"/>
    </row>
    <row r="1328" spans="1:2" s="241" customFormat="1" ht="14.25">
      <c r="A1328" s="252"/>
      <c r="B1328" s="231"/>
    </row>
    <row r="1329" spans="1:2" s="241" customFormat="1" ht="14.25">
      <c r="A1329" s="252"/>
      <c r="B1329" s="231"/>
    </row>
    <row r="1330" spans="1:2" s="241" customFormat="1" ht="14.25">
      <c r="A1330" s="252"/>
      <c r="B1330" s="231"/>
    </row>
    <row r="1331" spans="1:2" s="241" customFormat="1" ht="14.25">
      <c r="A1331" s="252"/>
      <c r="B1331" s="231"/>
    </row>
    <row r="1332" spans="1:2" s="241" customFormat="1" ht="14.25">
      <c r="A1332" s="252"/>
      <c r="B1332" s="231"/>
    </row>
    <row r="1333" spans="1:2" s="241" customFormat="1" ht="14.25">
      <c r="A1333" s="252"/>
      <c r="B1333" s="231"/>
    </row>
    <row r="1334" spans="1:2" s="241" customFormat="1" ht="14.25">
      <c r="A1334" s="252"/>
      <c r="B1334" s="231"/>
    </row>
    <row r="1335" spans="1:2" s="241" customFormat="1" ht="14.25">
      <c r="A1335" s="252"/>
      <c r="B1335" s="231"/>
    </row>
    <row r="1336" spans="1:2" s="241" customFormat="1" ht="14.25">
      <c r="A1336" s="252"/>
      <c r="B1336" s="231"/>
    </row>
    <row r="1337" spans="1:2" s="241" customFormat="1" ht="14.25">
      <c r="A1337" s="252"/>
      <c r="B1337" s="231"/>
    </row>
    <row r="1338" spans="1:2" s="241" customFormat="1" ht="14.25">
      <c r="A1338" s="252"/>
      <c r="B1338" s="231"/>
    </row>
    <row r="1339" spans="1:2" s="241" customFormat="1" ht="14.25">
      <c r="A1339" s="252"/>
      <c r="B1339" s="231"/>
    </row>
    <row r="1340" spans="1:2" s="241" customFormat="1" ht="14.25">
      <c r="A1340" s="252"/>
      <c r="B1340" s="231"/>
    </row>
    <row r="1341" spans="1:2" s="241" customFormat="1" ht="14.25">
      <c r="A1341" s="252"/>
      <c r="B1341" s="231"/>
    </row>
    <row r="1342" spans="1:2" s="241" customFormat="1" ht="14.25">
      <c r="A1342" s="252"/>
      <c r="B1342" s="231"/>
    </row>
    <row r="1343" spans="1:2" s="241" customFormat="1" ht="14.25">
      <c r="A1343" s="252"/>
      <c r="B1343" s="231"/>
    </row>
    <row r="1344" spans="1:2" s="241" customFormat="1" ht="14.25">
      <c r="A1344" s="252"/>
      <c r="B1344" s="231"/>
    </row>
    <row r="1345" spans="1:2" s="241" customFormat="1" ht="14.25">
      <c r="A1345" s="252"/>
      <c r="B1345" s="231"/>
    </row>
    <row r="1346" spans="1:2" s="241" customFormat="1" ht="14.25">
      <c r="A1346" s="252"/>
      <c r="B1346" s="231"/>
    </row>
    <row r="1347" spans="1:2" s="241" customFormat="1" ht="14.25">
      <c r="A1347" s="252"/>
      <c r="B1347" s="231"/>
    </row>
    <row r="1348" spans="1:2" s="241" customFormat="1" ht="14.25">
      <c r="A1348" s="252"/>
      <c r="B1348" s="231"/>
    </row>
    <row r="1349" spans="1:2" ht="12.75">
      <c r="A1349" s="252"/>
      <c r="B1349" s="231"/>
    </row>
    <row r="1350" spans="1:2" ht="12.75">
      <c r="A1350" s="252"/>
      <c r="B1350" s="231"/>
    </row>
    <row r="1351" spans="1:2" ht="12.75">
      <c r="A1351" s="252"/>
      <c r="B1351" s="231"/>
    </row>
    <row r="1352" spans="1:2" ht="12.75">
      <c r="A1352" s="252"/>
      <c r="B1352" s="231"/>
    </row>
    <row r="1353" spans="1:2" ht="12.75">
      <c r="A1353" s="252"/>
      <c r="B1353" s="231"/>
    </row>
    <row r="1354" spans="1:2" ht="12.75">
      <c r="A1354" s="252"/>
      <c r="B1354" s="231"/>
    </row>
    <row r="1355" spans="1:2" ht="12.75">
      <c r="A1355" s="252"/>
      <c r="B1355" s="231"/>
    </row>
    <row r="1356" spans="1:2" ht="12.75">
      <c r="A1356" s="252"/>
      <c r="B1356" s="231"/>
    </row>
    <row r="1357" spans="1:2" ht="12.75">
      <c r="A1357" s="252"/>
      <c r="B1357" s="231"/>
    </row>
    <row r="1358" spans="1:2" ht="12.75">
      <c r="A1358" s="252"/>
      <c r="B1358" s="231"/>
    </row>
    <row r="1359" spans="1:2" ht="12.75">
      <c r="A1359" s="252"/>
      <c r="B1359" s="231"/>
    </row>
    <row r="1360" spans="1:2" ht="12.75">
      <c r="A1360" s="252"/>
      <c r="B1360" s="231"/>
    </row>
    <row r="1361" spans="1:2" ht="12.75">
      <c r="A1361" s="252"/>
      <c r="B1361" s="231"/>
    </row>
    <row r="1362" spans="1:2" ht="12.75">
      <c r="A1362" s="253"/>
      <c r="B1362" s="254"/>
    </row>
    <row r="1363" spans="1:2" ht="12.75">
      <c r="A1363" s="253"/>
      <c r="B1363" s="254"/>
    </row>
    <row r="1364" spans="1:2" ht="12.75">
      <c r="A1364" s="253"/>
      <c r="B1364" s="254"/>
    </row>
    <row r="1365" spans="1:2" ht="12.75">
      <c r="A1365" s="252"/>
      <c r="B1365" s="231"/>
    </row>
    <row r="1366" spans="1:2" ht="12.75">
      <c r="A1366" s="252"/>
      <c r="B1366" s="231"/>
    </row>
    <row r="1367" spans="1:2" ht="12.75">
      <c r="A1367" s="252"/>
      <c r="B1367" s="231"/>
    </row>
    <row r="1368" spans="1:2" ht="12.75">
      <c r="A1368" s="252"/>
      <c r="B1368" s="231"/>
    </row>
    <row r="1369" spans="1:2" ht="12.75">
      <c r="A1369" s="252"/>
      <c r="B1369" s="231"/>
    </row>
    <row r="1370" spans="1:2" ht="12.75">
      <c r="A1370" s="252"/>
      <c r="B1370" s="231"/>
    </row>
    <row r="1371" spans="1:2" ht="12.75">
      <c r="A1371" s="252"/>
      <c r="B1371" s="231"/>
    </row>
    <row r="1372" spans="1:2" ht="12.75">
      <c r="A1372" s="252"/>
      <c r="B1372" s="231"/>
    </row>
    <row r="1373" spans="1:2" ht="12.75">
      <c r="A1373" s="252"/>
      <c r="B1373" s="231"/>
    </row>
    <row r="1374" spans="1:2" ht="12.75">
      <c r="A1374" s="252"/>
      <c r="B1374" s="231"/>
    </row>
    <row r="1375" spans="1:2" ht="12.75">
      <c r="A1375" s="252"/>
      <c r="B1375" s="231"/>
    </row>
    <row r="1376" spans="1:2" ht="12.75">
      <c r="A1376" s="252"/>
      <c r="B1376" s="231"/>
    </row>
    <row r="1377" spans="1:2" ht="12.75">
      <c r="A1377" s="252"/>
      <c r="B1377" s="231"/>
    </row>
    <row r="1378" spans="1:2" ht="12.75">
      <c r="A1378" s="252"/>
      <c r="B1378" s="231"/>
    </row>
    <row r="1379" spans="1:2" ht="12.75">
      <c r="A1379" s="252"/>
      <c r="B1379" s="231"/>
    </row>
    <row r="1380" spans="1:2" ht="12.75">
      <c r="A1380" s="252"/>
      <c r="B1380" s="231"/>
    </row>
    <row r="1381" spans="1:2" ht="12.75">
      <c r="A1381" s="252"/>
      <c r="B1381" s="231"/>
    </row>
    <row r="1382" spans="1:2" ht="12.75">
      <c r="A1382" s="252"/>
      <c r="B1382" s="231"/>
    </row>
    <row r="1383" spans="1:2" ht="12.75">
      <c r="A1383" s="252"/>
      <c r="B1383" s="231"/>
    </row>
    <row r="1384" spans="1:2" ht="12.75">
      <c r="A1384" s="252"/>
      <c r="B1384" s="231"/>
    </row>
    <row r="1385" spans="1:2" ht="12.75">
      <c r="A1385" s="252"/>
      <c r="B1385" s="231"/>
    </row>
    <row r="1386" spans="1:2" ht="12.75">
      <c r="A1386" s="252"/>
      <c r="B1386" s="231"/>
    </row>
    <row r="1387" spans="1:2" ht="12.75">
      <c r="A1387" s="252"/>
      <c r="B1387" s="231"/>
    </row>
    <row r="1388" spans="1:2" ht="12.75">
      <c r="A1388" s="252"/>
      <c r="B1388" s="231"/>
    </row>
    <row r="1389" spans="1:2" ht="12.75">
      <c r="A1389" s="252"/>
      <c r="B1389" s="231"/>
    </row>
    <row r="1390" spans="1:2" ht="12.75">
      <c r="A1390" s="252"/>
      <c r="B1390" s="231"/>
    </row>
    <row r="1391" spans="1:2" ht="12.75">
      <c r="A1391" s="252"/>
      <c r="B1391" s="231"/>
    </row>
    <row r="1392" spans="1:2" ht="12.75">
      <c r="A1392" s="252"/>
      <c r="B1392" s="231"/>
    </row>
    <row r="1393" spans="1:2" ht="12.75">
      <c r="A1393" s="252"/>
      <c r="B1393" s="231"/>
    </row>
    <row r="1394" spans="1:2" ht="12.75">
      <c r="A1394" s="252"/>
      <c r="B1394" s="231"/>
    </row>
    <row r="1395" spans="1:2" ht="12.75">
      <c r="A1395" s="252"/>
      <c r="B1395" s="231"/>
    </row>
    <row r="1396" spans="1:2" ht="12.75">
      <c r="A1396" s="252"/>
      <c r="B1396" s="231"/>
    </row>
    <row r="1397" spans="1:2" ht="12.75">
      <c r="A1397" s="252"/>
      <c r="B1397" s="231"/>
    </row>
    <row r="1398" spans="1:2" ht="12.75">
      <c r="A1398" s="252"/>
      <c r="B1398" s="231"/>
    </row>
    <row r="1399" spans="1:2" ht="12.75">
      <c r="A1399" s="252"/>
      <c r="B1399" s="231"/>
    </row>
    <row r="1400" spans="1:2" ht="12.75">
      <c r="A1400" s="252"/>
      <c r="B1400" s="231"/>
    </row>
    <row r="1401" spans="1:2" ht="12.75">
      <c r="A1401" s="252"/>
      <c r="B1401" s="231"/>
    </row>
    <row r="1402" spans="1:2" ht="12.75">
      <c r="A1402" s="252"/>
      <c r="B1402" s="231"/>
    </row>
    <row r="1403" spans="1:2" ht="12.75">
      <c r="A1403" s="252"/>
      <c r="B1403" s="231"/>
    </row>
    <row r="1404" spans="1:2" ht="12.75">
      <c r="A1404" s="252"/>
      <c r="B1404" s="231"/>
    </row>
    <row r="1405" spans="1:2" ht="12.75">
      <c r="A1405" s="252"/>
      <c r="B1405" s="231"/>
    </row>
    <row r="1406" spans="1:2" ht="12.75">
      <c r="A1406" s="252"/>
      <c r="B1406" s="231"/>
    </row>
    <row r="1407" spans="1:2" ht="12.75">
      <c r="A1407" s="252"/>
      <c r="B1407" s="231"/>
    </row>
    <row r="1408" spans="1:2" ht="12.75">
      <c r="A1408" s="252"/>
      <c r="B1408" s="231"/>
    </row>
    <row r="1409" spans="1:2" ht="12.75">
      <c r="A1409" s="252"/>
      <c r="B1409" s="231"/>
    </row>
    <row r="1410" spans="1:2" ht="12.75">
      <c r="A1410" s="252"/>
      <c r="B1410" s="231"/>
    </row>
    <row r="1411" spans="1:2" ht="12.75">
      <c r="A1411" s="252"/>
      <c r="B1411" s="231"/>
    </row>
    <row r="1412" spans="1:2" ht="12.75">
      <c r="A1412" s="252"/>
      <c r="B1412" s="231"/>
    </row>
    <row r="1413" spans="1:2" ht="12.75">
      <c r="A1413" s="252"/>
      <c r="B1413" s="231"/>
    </row>
    <row r="1414" spans="1:2" ht="12.75">
      <c r="A1414" s="252"/>
      <c r="B1414" s="231"/>
    </row>
    <row r="1415" spans="1:2" ht="12.75">
      <c r="A1415" s="252"/>
      <c r="B1415" s="231"/>
    </row>
    <row r="1416" spans="1:2" ht="12.75">
      <c r="A1416" s="252"/>
      <c r="B1416" s="231"/>
    </row>
    <row r="1417" spans="1:2" ht="12.75">
      <c r="A1417" s="252"/>
      <c r="B1417" s="231"/>
    </row>
    <row r="1418" spans="1:2" ht="12.75">
      <c r="A1418" s="252"/>
      <c r="B1418" s="231"/>
    </row>
    <row r="1419" spans="1:2" ht="12.75">
      <c r="A1419" s="252"/>
      <c r="B1419" s="231"/>
    </row>
    <row r="1420" spans="1:2" ht="12.75">
      <c r="A1420" s="252"/>
      <c r="B1420" s="231"/>
    </row>
    <row r="1421" spans="1:2" ht="12.75">
      <c r="A1421" s="252"/>
      <c r="B1421" s="231"/>
    </row>
    <row r="1422" spans="1:2" ht="12.75">
      <c r="A1422" s="252"/>
      <c r="B1422" s="231"/>
    </row>
    <row r="1423" spans="1:2" ht="12.75">
      <c r="A1423" s="252"/>
      <c r="B1423" s="231"/>
    </row>
    <row r="1424" spans="1:2" ht="12.75">
      <c r="A1424" s="252"/>
      <c r="B1424" s="231"/>
    </row>
    <row r="1425" spans="1:2" ht="12.75">
      <c r="A1425" s="252"/>
      <c r="B1425" s="231"/>
    </row>
    <row r="1426" spans="1:2" ht="12.75">
      <c r="A1426" s="252"/>
      <c r="B1426" s="231"/>
    </row>
    <row r="1427" spans="1:2" ht="12.75">
      <c r="A1427" s="252"/>
      <c r="B1427" s="231"/>
    </row>
    <row r="1428" spans="1:2" ht="12.75">
      <c r="A1428" s="252"/>
      <c r="B1428" s="231"/>
    </row>
    <row r="1429" spans="1:2" ht="12.75">
      <c r="A1429" s="252"/>
      <c r="B1429" s="231"/>
    </row>
    <row r="1430" spans="1:2" ht="12.75">
      <c r="A1430" s="252"/>
      <c r="B1430" s="231"/>
    </row>
    <row r="1431" spans="1:2" ht="12.75">
      <c r="A1431" s="252"/>
      <c r="B1431" s="231"/>
    </row>
    <row r="1432" spans="1:2" ht="12.75">
      <c r="A1432" s="252"/>
      <c r="B1432" s="231"/>
    </row>
    <row r="1433" spans="1:2" ht="12.75">
      <c r="A1433" s="252"/>
      <c r="B1433" s="231"/>
    </row>
    <row r="1434" spans="1:2" ht="12.75">
      <c r="A1434" s="252"/>
      <c r="B1434" s="231"/>
    </row>
    <row r="1435" spans="1:2" ht="12.75">
      <c r="A1435" s="252"/>
      <c r="B1435" s="231"/>
    </row>
    <row r="1436" spans="1:2" ht="12.75">
      <c r="A1436" s="252"/>
      <c r="B1436" s="231"/>
    </row>
    <row r="1437" spans="1:2" ht="12.75">
      <c r="A1437" s="252"/>
      <c r="B1437" s="231"/>
    </row>
    <row r="1438" spans="1:2" ht="12.75">
      <c r="A1438" s="252"/>
      <c r="B1438" s="231"/>
    </row>
    <row r="1439" spans="1:2" ht="12.75">
      <c r="A1439" s="252"/>
      <c r="B1439" s="231"/>
    </row>
    <row r="1440" spans="1:2" ht="12.75">
      <c r="A1440" s="252"/>
      <c r="B1440" s="231"/>
    </row>
    <row r="1441" spans="1:2" ht="12.75">
      <c r="A1441" s="252"/>
      <c r="B1441" s="231"/>
    </row>
    <row r="1442" spans="1:2" ht="12.75">
      <c r="A1442" s="252"/>
      <c r="B1442" s="231"/>
    </row>
    <row r="1443" spans="1:2" ht="12.75">
      <c r="A1443" s="252"/>
      <c r="B1443" s="231"/>
    </row>
    <row r="1444" spans="1:2" ht="12.75">
      <c r="A1444" s="252"/>
      <c r="B1444" s="231"/>
    </row>
    <row r="1445" spans="1:2" ht="12.75">
      <c r="A1445" s="252"/>
      <c r="B1445" s="231"/>
    </row>
    <row r="1446" spans="1:2" ht="12.75">
      <c r="A1446" s="252"/>
      <c r="B1446" s="231"/>
    </row>
    <row r="1447" spans="1:2" ht="12.75">
      <c r="A1447" s="252"/>
      <c r="B1447" s="231"/>
    </row>
    <row r="1448" spans="1:2" ht="12.75">
      <c r="A1448" s="252"/>
      <c r="B1448" s="231"/>
    </row>
    <row r="1449" spans="1:2" ht="12.75">
      <c r="A1449" s="252"/>
      <c r="B1449" s="231"/>
    </row>
    <row r="1450" spans="1:2" ht="12.75">
      <c r="A1450" s="252"/>
      <c r="B1450" s="231"/>
    </row>
    <row r="1451" spans="1:2" ht="12.75">
      <c r="A1451" s="252"/>
      <c r="B1451" s="231"/>
    </row>
    <row r="1452" spans="1:2" ht="12.75">
      <c r="A1452" s="252"/>
      <c r="B1452" s="231"/>
    </row>
    <row r="1453" spans="1:2" ht="12.75">
      <c r="A1453" s="252"/>
      <c r="B1453" s="231"/>
    </row>
    <row r="1454" spans="1:2" ht="12.75">
      <c r="A1454" s="252"/>
      <c r="B1454" s="231"/>
    </row>
    <row r="1455" spans="1:2" ht="12.75">
      <c r="A1455" s="252"/>
      <c r="B1455" s="231"/>
    </row>
    <row r="1456" spans="1:2" ht="12.75">
      <c r="A1456" s="252"/>
      <c r="B1456" s="231"/>
    </row>
    <row r="1457" spans="1:2" ht="12.75">
      <c r="A1457" s="252"/>
      <c r="B1457" s="231"/>
    </row>
    <row r="1458" spans="1:2" ht="12.75">
      <c r="A1458" s="252"/>
      <c r="B1458" s="231"/>
    </row>
    <row r="1459" spans="1:2" ht="12.75">
      <c r="A1459" s="252"/>
      <c r="B1459" s="231"/>
    </row>
    <row r="1460" spans="1:2" ht="12.75">
      <c r="A1460" s="252"/>
      <c r="B1460" s="231"/>
    </row>
    <row r="1461" spans="1:2" ht="12.75">
      <c r="A1461" s="252"/>
      <c r="B1461" s="231"/>
    </row>
    <row r="1462" spans="1:2" ht="12.75">
      <c r="A1462" s="252"/>
      <c r="B1462" s="231"/>
    </row>
    <row r="1463" spans="1:2" ht="12.75">
      <c r="A1463" s="252"/>
      <c r="B1463" s="231"/>
    </row>
    <row r="1464" spans="1:2" ht="12.75">
      <c r="A1464" s="252"/>
      <c r="B1464" s="231"/>
    </row>
    <row r="1465" spans="1:2" ht="12.75">
      <c r="A1465" s="252"/>
      <c r="B1465" s="231"/>
    </row>
    <row r="1466" spans="1:2" ht="12.75">
      <c r="A1466" s="252"/>
      <c r="B1466" s="231"/>
    </row>
    <row r="1467" spans="1:2" ht="12.75">
      <c r="A1467" s="252"/>
      <c r="B1467" s="231"/>
    </row>
    <row r="1468" spans="1:2" ht="12.75">
      <c r="A1468" s="252"/>
      <c r="B1468" s="231"/>
    </row>
    <row r="1469" spans="1:2" ht="12.75">
      <c r="A1469" s="252"/>
      <c r="B1469" s="231"/>
    </row>
    <row r="1470" spans="1:2" ht="12.75">
      <c r="A1470" s="252"/>
      <c r="B1470" s="231"/>
    </row>
    <row r="1471" spans="1:2" ht="12.75">
      <c r="A1471" s="252"/>
      <c r="B1471" s="231"/>
    </row>
    <row r="1472" spans="1:2" ht="12.75">
      <c r="A1472" s="252"/>
      <c r="B1472" s="231"/>
    </row>
    <row r="1473" spans="1:2" ht="12.75">
      <c r="A1473" s="252"/>
      <c r="B1473" s="231"/>
    </row>
    <row r="1474" spans="1:2" ht="12.75">
      <c r="A1474" s="252"/>
      <c r="B1474" s="231"/>
    </row>
    <row r="1475" spans="1:2" ht="12.75">
      <c r="A1475" s="252"/>
      <c r="B1475" s="231"/>
    </row>
    <row r="1476" spans="1:2" ht="12.75">
      <c r="A1476" s="252"/>
      <c r="B1476" s="231"/>
    </row>
    <row r="1477" spans="1:2" ht="12.75">
      <c r="A1477" s="252"/>
      <c r="B1477" s="231"/>
    </row>
    <row r="1478" spans="1:2" ht="12.75">
      <c r="A1478" s="252"/>
      <c r="B1478" s="231"/>
    </row>
    <row r="1479" spans="1:2" ht="12.75">
      <c r="A1479" s="252"/>
      <c r="B1479" s="231"/>
    </row>
    <row r="1480" spans="1:2" ht="12.75">
      <c r="A1480" s="252"/>
      <c r="B1480" s="231"/>
    </row>
    <row r="1481" spans="1:2" ht="12.75">
      <c r="A1481" s="253"/>
      <c r="B1481" s="254"/>
    </row>
    <row r="1482" spans="1:2" ht="12.75">
      <c r="A1482" s="253"/>
      <c r="B1482" s="254"/>
    </row>
    <row r="1483" spans="1:2" ht="12.75">
      <c r="A1483" s="253"/>
      <c r="B1483" s="254"/>
    </row>
    <row r="1484" spans="1:2" ht="12.75">
      <c r="A1484" s="252"/>
      <c r="B1484" s="231"/>
    </row>
    <row r="1485" spans="1:2" ht="12.75">
      <c r="A1485" s="252"/>
      <c r="B1485" s="231"/>
    </row>
    <row r="1486" spans="1:2" ht="12.75">
      <c r="A1486" s="252"/>
      <c r="B1486" s="231"/>
    </row>
    <row r="1487" spans="1:2" ht="12.75">
      <c r="A1487" s="252"/>
      <c r="B1487" s="231"/>
    </row>
    <row r="1488" spans="1:2" ht="12.75">
      <c r="A1488" s="252"/>
      <c r="B1488" s="231"/>
    </row>
    <row r="1489" spans="1:2" ht="12.75">
      <c r="A1489" s="252"/>
      <c r="B1489" s="231"/>
    </row>
    <row r="1490" spans="1:2" ht="12.75">
      <c r="A1490" s="252"/>
      <c r="B1490" s="231"/>
    </row>
    <row r="1491" spans="1:2" ht="12.75">
      <c r="A1491" s="252"/>
      <c r="B1491" s="231"/>
    </row>
    <row r="1492" spans="1:2" ht="12.75">
      <c r="A1492" s="252"/>
      <c r="B1492" s="231"/>
    </row>
    <row r="1493" spans="1:2" ht="12.75">
      <c r="A1493" s="252"/>
      <c r="B1493" s="231"/>
    </row>
    <row r="1494" spans="1:2" ht="12.75">
      <c r="A1494" s="252"/>
      <c r="B1494" s="231"/>
    </row>
    <row r="1495" spans="1:2" ht="12.75">
      <c r="A1495" s="252"/>
      <c r="B1495" s="231"/>
    </row>
    <row r="1496" spans="1:2" ht="12.75">
      <c r="A1496" s="252"/>
      <c r="B1496" s="231"/>
    </row>
    <row r="1497" spans="1:2" ht="12.75">
      <c r="A1497" s="252"/>
      <c r="B1497" s="231"/>
    </row>
    <row r="1498" spans="1:2" ht="12.75">
      <c r="A1498" s="252"/>
      <c r="B1498" s="231"/>
    </row>
    <row r="1499" spans="1:2" ht="12.75">
      <c r="A1499" s="252"/>
      <c r="B1499" s="231"/>
    </row>
    <row r="1500" spans="1:2" ht="12.75">
      <c r="A1500" s="252"/>
      <c r="B1500" s="231"/>
    </row>
    <row r="1501" spans="1:2" ht="12.75">
      <c r="A1501" s="252"/>
      <c r="B1501" s="231"/>
    </row>
    <row r="1502" spans="1:2" ht="12.75">
      <c r="A1502" s="252"/>
      <c r="B1502" s="231"/>
    </row>
    <row r="1503" spans="1:2" ht="12.75">
      <c r="A1503" s="252"/>
      <c r="B1503" s="231"/>
    </row>
    <row r="1504" spans="1:2" ht="12.75">
      <c r="A1504" s="252"/>
      <c r="B1504" s="231"/>
    </row>
    <row r="1505" spans="1:2" ht="12.75">
      <c r="A1505" s="252"/>
      <c r="B1505" s="231"/>
    </row>
    <row r="1506" spans="1:2" ht="12.75">
      <c r="A1506" s="252"/>
      <c r="B1506" s="231"/>
    </row>
    <row r="1507" spans="1:2" ht="12.75">
      <c r="A1507" s="252"/>
      <c r="B1507" s="231"/>
    </row>
    <row r="1508" spans="1:2" ht="12.75">
      <c r="A1508" s="252"/>
      <c r="B1508" s="231"/>
    </row>
    <row r="1509" spans="1:2" ht="12.75">
      <c r="A1509" s="252"/>
      <c r="B1509" s="231"/>
    </row>
    <row r="1510" spans="1:2" ht="12.75">
      <c r="A1510" s="252"/>
      <c r="B1510" s="231"/>
    </row>
    <row r="1511" spans="1:2" ht="12.75">
      <c r="A1511" s="252"/>
      <c r="B1511" s="231"/>
    </row>
    <row r="1512" spans="1:2" ht="12.75">
      <c r="A1512" s="252"/>
      <c r="B1512" s="231"/>
    </row>
    <row r="1513" spans="1:2" ht="12.75">
      <c r="A1513" s="252"/>
      <c r="B1513" s="231"/>
    </row>
    <row r="1514" spans="1:2" ht="12.75">
      <c r="A1514" s="252"/>
      <c r="B1514" s="231"/>
    </row>
    <row r="1515" spans="1:2" ht="12.75">
      <c r="A1515" s="252"/>
      <c r="B1515" s="231"/>
    </row>
    <row r="1516" spans="1:2" ht="12.75">
      <c r="A1516" s="252"/>
      <c r="B1516" s="231"/>
    </row>
    <row r="1517" spans="1:2" ht="12.75">
      <c r="A1517" s="252"/>
      <c r="B1517" s="231"/>
    </row>
    <row r="1518" spans="1:2" ht="12.75">
      <c r="A1518" s="252"/>
      <c r="B1518" s="231"/>
    </row>
    <row r="1519" spans="1:2" ht="12.75">
      <c r="A1519" s="252"/>
      <c r="B1519" s="231"/>
    </row>
    <row r="1520" spans="1:2" ht="12.75">
      <c r="A1520" s="252"/>
      <c r="B1520" s="231"/>
    </row>
    <row r="1521" spans="1:2" ht="12.75">
      <c r="A1521" s="252"/>
      <c r="B1521" s="231"/>
    </row>
    <row r="1522" spans="1:2" ht="12.75">
      <c r="A1522" s="252"/>
      <c r="B1522" s="231"/>
    </row>
    <row r="1523" spans="1:2" ht="12.75">
      <c r="A1523" s="252"/>
      <c r="B1523" s="231"/>
    </row>
    <row r="1524" spans="1:2" ht="12.75">
      <c r="A1524" s="252"/>
      <c r="B1524" s="231"/>
    </row>
    <row r="1525" spans="1:2" ht="12.75">
      <c r="A1525" s="252"/>
      <c r="B1525" s="231"/>
    </row>
    <row r="1526" spans="1:2" ht="12.75">
      <c r="A1526" s="252"/>
      <c r="B1526" s="231"/>
    </row>
    <row r="1527" spans="1:2" ht="12.75">
      <c r="A1527" s="252"/>
      <c r="B1527" s="231"/>
    </row>
    <row r="1528" spans="1:2" ht="12.75">
      <c r="A1528" s="252"/>
      <c r="B1528" s="231"/>
    </row>
    <row r="1529" spans="1:2" ht="12.75">
      <c r="A1529" s="252"/>
      <c r="B1529" s="231"/>
    </row>
    <row r="1530" spans="1:2" ht="12.75">
      <c r="A1530" s="252"/>
      <c r="B1530" s="231"/>
    </row>
    <row r="1531" spans="1:2" ht="12.75">
      <c r="A1531" s="252"/>
      <c r="B1531" s="231"/>
    </row>
    <row r="1532" spans="1:2" ht="12.75">
      <c r="A1532" s="252"/>
      <c r="B1532" s="231"/>
    </row>
    <row r="1533" spans="1:2" ht="12.75">
      <c r="A1533" s="252"/>
      <c r="B1533" s="231"/>
    </row>
    <row r="1534" spans="1:2" ht="12.75">
      <c r="A1534" s="252"/>
      <c r="B1534" s="231"/>
    </row>
    <row r="1535" spans="1:2" ht="12.75">
      <c r="A1535" s="252"/>
      <c r="B1535" s="231"/>
    </row>
    <row r="1536" spans="1:2" ht="12.75">
      <c r="A1536" s="252"/>
      <c r="B1536" s="231"/>
    </row>
    <row r="1537" spans="1:2" ht="12.75">
      <c r="A1537" s="252"/>
      <c r="B1537" s="231"/>
    </row>
    <row r="1538" spans="1:2" ht="12.75">
      <c r="A1538" s="252"/>
      <c r="B1538" s="231"/>
    </row>
    <row r="1539" spans="1:2" ht="12.75">
      <c r="A1539" s="252"/>
      <c r="B1539" s="231"/>
    </row>
    <row r="1540" spans="1:2" ht="12.75">
      <c r="A1540" s="252"/>
      <c r="B1540" s="231"/>
    </row>
    <row r="1541" spans="1:2" ht="12.75">
      <c r="A1541" s="252"/>
      <c r="B1541" s="231"/>
    </row>
    <row r="1542" spans="1:2" ht="12.75">
      <c r="A1542" s="252"/>
      <c r="B1542" s="231"/>
    </row>
    <row r="1543" spans="1:2" ht="12.75">
      <c r="A1543" s="252"/>
      <c r="B1543" s="231"/>
    </row>
    <row r="1544" spans="1:2" ht="12.75">
      <c r="A1544" s="252"/>
      <c r="B1544" s="231"/>
    </row>
    <row r="1545" spans="1:2" ht="12.75">
      <c r="A1545" s="252"/>
      <c r="B1545" s="231"/>
    </row>
    <row r="1546" spans="1:2" ht="12.75">
      <c r="A1546" s="252"/>
      <c r="B1546" s="231"/>
    </row>
    <row r="1547" spans="1:2" ht="12.75">
      <c r="A1547" s="252"/>
      <c r="B1547" s="231"/>
    </row>
    <row r="1548" spans="1:2" ht="12.75">
      <c r="A1548" s="252"/>
      <c r="B1548" s="231"/>
    </row>
    <row r="1549" spans="1:2" ht="12.75">
      <c r="A1549" s="252"/>
      <c r="B1549" s="231"/>
    </row>
    <row r="1550" spans="1:2" ht="12.75">
      <c r="A1550" s="252"/>
      <c r="B1550" s="231"/>
    </row>
    <row r="1551" spans="1:2" ht="12.75">
      <c r="A1551" s="252"/>
      <c r="B1551" s="231"/>
    </row>
    <row r="1552" spans="1:2" ht="12.75">
      <c r="A1552" s="252"/>
      <c r="B1552" s="231"/>
    </row>
    <row r="1553" spans="1:2" ht="12.75">
      <c r="A1553" s="252"/>
      <c r="B1553" s="231"/>
    </row>
    <row r="1554" spans="1:2" ht="12.75">
      <c r="A1554" s="252"/>
      <c r="B1554" s="231"/>
    </row>
    <row r="1555" spans="1:2" ht="12.75">
      <c r="A1555" s="252"/>
      <c r="B1555" s="231"/>
    </row>
    <row r="1556" spans="1:2" ht="12.75">
      <c r="A1556" s="252"/>
      <c r="B1556" s="231"/>
    </row>
    <row r="1557" spans="1:2" ht="12.75">
      <c r="A1557" s="252"/>
      <c r="B1557" s="231"/>
    </row>
    <row r="1558" spans="1:2" ht="12.75">
      <c r="A1558" s="252"/>
      <c r="B1558" s="231"/>
    </row>
    <row r="1559" spans="1:2" ht="12.75">
      <c r="A1559" s="252"/>
      <c r="B1559" s="231"/>
    </row>
    <row r="1560" spans="1:2" ht="12.75">
      <c r="A1560" s="252"/>
      <c r="B1560" s="231"/>
    </row>
    <row r="1561" spans="1:2" ht="12.75">
      <c r="A1561" s="252"/>
      <c r="B1561" s="231"/>
    </row>
    <row r="1562" spans="1:2" ht="12.75">
      <c r="A1562" s="252"/>
      <c r="B1562" s="231"/>
    </row>
    <row r="1563" spans="1:2" ht="12.75">
      <c r="A1563" s="252"/>
      <c r="B1563" s="231"/>
    </row>
    <row r="1564" spans="1:2" ht="12.75">
      <c r="A1564" s="252"/>
      <c r="B1564" s="231"/>
    </row>
    <row r="1565" spans="1:2" ht="12.75">
      <c r="A1565" s="252"/>
      <c r="B1565" s="231"/>
    </row>
    <row r="1566" spans="1:2" ht="12.75">
      <c r="A1566" s="252"/>
      <c r="B1566" s="231"/>
    </row>
    <row r="1567" spans="1:2" ht="12.75">
      <c r="A1567" s="252"/>
      <c r="B1567" s="231"/>
    </row>
    <row r="1568" spans="1:2" ht="12.75">
      <c r="A1568" s="252"/>
      <c r="B1568" s="231"/>
    </row>
    <row r="1569" spans="1:2" ht="12.75">
      <c r="A1569" s="252"/>
      <c r="B1569" s="231"/>
    </row>
    <row r="1570" spans="1:2" ht="12.75">
      <c r="A1570" s="252"/>
      <c r="B1570" s="231"/>
    </row>
    <row r="1571" spans="1:2" ht="12.75">
      <c r="A1571" s="252"/>
      <c r="B1571" s="231"/>
    </row>
    <row r="1572" spans="1:2" ht="12.75">
      <c r="A1572" s="252"/>
      <c r="B1572" s="231"/>
    </row>
    <row r="1573" spans="1:2" ht="12.75">
      <c r="A1573" s="252"/>
      <c r="B1573" s="231"/>
    </row>
    <row r="1574" spans="1:2" ht="12.75">
      <c r="A1574" s="252"/>
      <c r="B1574" s="231"/>
    </row>
    <row r="1575" spans="1:2" ht="12.75">
      <c r="A1575" s="252"/>
      <c r="B1575" s="231"/>
    </row>
    <row r="1576" spans="1:2" ht="12.75">
      <c r="A1576" s="252"/>
      <c r="B1576" s="231"/>
    </row>
    <row r="1577" spans="1:2" ht="12.75">
      <c r="A1577" s="252"/>
      <c r="B1577" s="231"/>
    </row>
    <row r="1578" spans="1:2" ht="12.75">
      <c r="A1578" s="252"/>
      <c r="B1578" s="231"/>
    </row>
    <row r="1579" spans="1:2" ht="12.75">
      <c r="A1579" s="252"/>
      <c r="B1579" s="231"/>
    </row>
    <row r="1580" spans="1:2" ht="12.75">
      <c r="A1580" s="252"/>
      <c r="B1580" s="231"/>
    </row>
    <row r="1581" spans="1:2" ht="12.75">
      <c r="A1581" s="252"/>
      <c r="B1581" s="231"/>
    </row>
    <row r="1582" spans="1:2" ht="12.75">
      <c r="A1582" s="252"/>
      <c r="B1582" s="231"/>
    </row>
    <row r="1583" spans="1:2" ht="12.75">
      <c r="A1583" s="252"/>
      <c r="B1583" s="231"/>
    </row>
    <row r="1584" spans="1:2" ht="12.75">
      <c r="A1584" s="252"/>
      <c r="B1584" s="231"/>
    </row>
    <row r="1585" spans="1:2" ht="12.75">
      <c r="A1585" s="252"/>
      <c r="B1585" s="231"/>
    </row>
    <row r="1586" spans="1:2" ht="12.75">
      <c r="A1586" s="252"/>
      <c r="B1586" s="231"/>
    </row>
    <row r="1587" spans="1:2" ht="12.75">
      <c r="A1587" s="252"/>
      <c r="B1587" s="231"/>
    </row>
    <row r="1588" spans="1:2" ht="12.75">
      <c r="A1588" s="252"/>
      <c r="B1588" s="231"/>
    </row>
    <row r="1589" spans="1:2" ht="12.75">
      <c r="A1589" s="252"/>
      <c r="B1589" s="231"/>
    </row>
    <row r="1590" spans="1:2" ht="12.75">
      <c r="A1590" s="252"/>
      <c r="B1590" s="231"/>
    </row>
    <row r="1591" spans="1:2" ht="12.75">
      <c r="A1591" s="252"/>
      <c r="B1591" s="231"/>
    </row>
    <row r="1592" spans="1:2" ht="12.75">
      <c r="A1592" s="252"/>
      <c r="B1592" s="231"/>
    </row>
    <row r="1593" spans="1:2" ht="12.75">
      <c r="A1593" s="252"/>
      <c r="B1593" s="231"/>
    </row>
    <row r="1594" spans="1:2" ht="12.75">
      <c r="A1594" s="252"/>
      <c r="B1594" s="231"/>
    </row>
    <row r="1595" spans="1:2" ht="12.75">
      <c r="A1595" s="252"/>
      <c r="B1595" s="231"/>
    </row>
    <row r="1596" spans="1:2" ht="12.75">
      <c r="A1596" s="252"/>
      <c r="B1596" s="231"/>
    </row>
    <row r="1597" spans="1:2" ht="12.75">
      <c r="A1597" s="252"/>
      <c r="B1597" s="231"/>
    </row>
    <row r="1598" spans="1:2" ht="12.75">
      <c r="A1598" s="252"/>
      <c r="B1598" s="231"/>
    </row>
    <row r="1599" spans="1:2" ht="12.75">
      <c r="A1599" s="252"/>
      <c r="B1599" s="231"/>
    </row>
    <row r="1600" spans="1:2" ht="12.75">
      <c r="A1600" s="252"/>
      <c r="B1600" s="231"/>
    </row>
    <row r="1601" spans="1:2" ht="12.75">
      <c r="A1601" s="252"/>
      <c r="B1601" s="231"/>
    </row>
    <row r="1602" spans="1:2" ht="12.75">
      <c r="A1602" s="252"/>
      <c r="B1602" s="231"/>
    </row>
    <row r="1603" spans="1:2" ht="12.75">
      <c r="A1603" s="252"/>
      <c r="B1603" s="231"/>
    </row>
    <row r="1604" spans="1:2" ht="12.75">
      <c r="A1604" s="252"/>
      <c r="B1604" s="231"/>
    </row>
    <row r="1605" spans="1:2" ht="12.75">
      <c r="A1605" s="252"/>
      <c r="B1605" s="231"/>
    </row>
    <row r="1606" spans="1:2" ht="12.75">
      <c r="A1606" s="252"/>
      <c r="B1606" s="231"/>
    </row>
    <row r="1607" spans="1:2" ht="12.75">
      <c r="A1607" s="252"/>
      <c r="B1607" s="231"/>
    </row>
    <row r="1608" spans="1:2" ht="12.75">
      <c r="A1608" s="252"/>
      <c r="B1608" s="231"/>
    </row>
    <row r="1609" spans="1:2" ht="12.75">
      <c r="A1609" s="252"/>
      <c r="B1609" s="231"/>
    </row>
    <row r="1610" spans="1:2" ht="12.75">
      <c r="A1610" s="252"/>
      <c r="B1610" s="231"/>
    </row>
    <row r="1611" spans="1:2" ht="12.75">
      <c r="A1611" s="252"/>
      <c r="B1611" s="231"/>
    </row>
    <row r="1612" spans="1:2" ht="12.75">
      <c r="A1612" s="252"/>
      <c r="B1612" s="231"/>
    </row>
    <row r="1613" spans="1:2" ht="12.75">
      <c r="A1613" s="253"/>
      <c r="B1613" s="254"/>
    </row>
    <row r="1614" spans="1:2" ht="12.75">
      <c r="A1614" s="253"/>
      <c r="B1614" s="254"/>
    </row>
    <row r="1615" spans="1:2" ht="12.75">
      <c r="A1615" s="253"/>
      <c r="B1615" s="254"/>
    </row>
    <row r="1616" spans="1:2" ht="12.75">
      <c r="A1616" s="253"/>
      <c r="B1616" s="254"/>
    </row>
    <row r="1617" spans="1:2" ht="12.75">
      <c r="A1617" s="253"/>
      <c r="B1617" s="254"/>
    </row>
    <row r="1618" spans="1:2" ht="12.75">
      <c r="A1618" s="253"/>
      <c r="B1618" s="254"/>
    </row>
    <row r="1619" spans="1:2" ht="12.75">
      <c r="A1619" s="253"/>
      <c r="B1619" s="254"/>
    </row>
    <row r="1620" spans="1:2" ht="12.75">
      <c r="A1620" s="253"/>
      <c r="B1620" s="254"/>
    </row>
    <row r="1621" spans="1:2" ht="12.75">
      <c r="A1621" s="253"/>
      <c r="B1621" s="254"/>
    </row>
    <row r="1622" spans="1:2" ht="12.75">
      <c r="A1622" s="253"/>
      <c r="B1622" s="254"/>
    </row>
    <row r="1623" spans="1:2" ht="12.75">
      <c r="A1623" s="252"/>
      <c r="B1623" s="231"/>
    </row>
    <row r="1624" spans="1:2" ht="12.75">
      <c r="A1624" s="252"/>
      <c r="B1624" s="231"/>
    </row>
    <row r="1625" spans="1:2" ht="12.75">
      <c r="A1625" s="252"/>
      <c r="B1625" s="231"/>
    </row>
    <row r="1626" spans="1:2" ht="12.75">
      <c r="A1626" s="252"/>
      <c r="B1626" s="231"/>
    </row>
    <row r="1627" spans="1:2" ht="12.75">
      <c r="A1627" s="252"/>
      <c r="B1627" s="231"/>
    </row>
    <row r="1628" spans="1:2" ht="12.75">
      <c r="A1628" s="252"/>
      <c r="B1628" s="231"/>
    </row>
    <row r="1629" spans="1:2" ht="12.75">
      <c r="A1629" s="252"/>
      <c r="B1629" s="231"/>
    </row>
    <row r="1630" spans="1:2" ht="12.75">
      <c r="A1630" s="252"/>
      <c r="B1630" s="231"/>
    </row>
    <row r="1631" spans="1:2" ht="12.75">
      <c r="A1631" s="252"/>
      <c r="B1631" s="231"/>
    </row>
    <row r="1632" spans="1:2" ht="12.75">
      <c r="A1632" s="252"/>
      <c r="B1632" s="231"/>
    </row>
    <row r="1633" spans="1:2" ht="12.75">
      <c r="A1633" s="252"/>
      <c r="B1633" s="231"/>
    </row>
    <row r="1634" spans="1:2" ht="12.75">
      <c r="A1634" s="252"/>
      <c r="B1634" s="231"/>
    </row>
    <row r="1635" spans="1:2" ht="12.75">
      <c r="A1635" s="252"/>
      <c r="B1635" s="231"/>
    </row>
    <row r="1636" spans="1:2" ht="12.75">
      <c r="A1636" s="252"/>
      <c r="B1636" s="231"/>
    </row>
    <row r="1637" spans="1:2" ht="12.75">
      <c r="A1637" s="252"/>
      <c r="B1637" s="231"/>
    </row>
    <row r="1638" spans="1:2" ht="12.75">
      <c r="A1638" s="252"/>
      <c r="B1638" s="231"/>
    </row>
    <row r="1639" spans="1:2" ht="12.75">
      <c r="A1639" s="252"/>
      <c r="B1639" s="231"/>
    </row>
    <row r="1640" spans="1:2" ht="12.75">
      <c r="A1640" s="252"/>
      <c r="B1640" s="231"/>
    </row>
    <row r="1641" spans="1:2" ht="12.75">
      <c r="A1641" s="252"/>
      <c r="B1641" s="231"/>
    </row>
    <row r="1642" spans="1:2" ht="12.75">
      <c r="A1642" s="252"/>
      <c r="B1642" s="231"/>
    </row>
    <row r="1643" spans="1:2" ht="12.75">
      <c r="A1643" s="252"/>
      <c r="B1643" s="231"/>
    </row>
    <row r="1644" spans="1:2" ht="12.75">
      <c r="A1644" s="252"/>
      <c r="B1644" s="231"/>
    </row>
    <row r="1645" spans="1:2" ht="12.75">
      <c r="A1645" s="252"/>
      <c r="B1645" s="231"/>
    </row>
    <row r="1646" spans="1:2" ht="12.75">
      <c r="A1646" s="252"/>
      <c r="B1646" s="231"/>
    </row>
    <row r="1647" spans="1:2" ht="12.75">
      <c r="A1647" s="252"/>
      <c r="B1647" s="231"/>
    </row>
    <row r="1648" spans="1:2" ht="12.75">
      <c r="A1648" s="252"/>
      <c r="B1648" s="231"/>
    </row>
    <row r="1649" spans="1:2" ht="12.75">
      <c r="A1649" s="252"/>
      <c r="B1649" s="231"/>
    </row>
    <row r="1650" spans="1:2" ht="12.75">
      <c r="A1650" s="252"/>
      <c r="B1650" s="231"/>
    </row>
    <row r="1651" spans="1:2" ht="12.75">
      <c r="A1651" s="252"/>
      <c r="B1651" s="231"/>
    </row>
    <row r="1652" spans="1:2" ht="12.75">
      <c r="A1652" s="252"/>
      <c r="B1652" s="231"/>
    </row>
    <row r="1653" spans="1:2" ht="12.75">
      <c r="A1653" s="252"/>
      <c r="B1653" s="231"/>
    </row>
    <row r="1654" spans="1:2" ht="12.75">
      <c r="A1654" s="252"/>
      <c r="B1654" s="231"/>
    </row>
    <row r="1655" spans="1:2" ht="12.75">
      <c r="A1655" s="252"/>
      <c r="B1655" s="231"/>
    </row>
    <row r="1656" spans="1:2" ht="12.75">
      <c r="A1656" s="252"/>
      <c r="B1656" s="231"/>
    </row>
    <row r="1657" spans="1:2" ht="12.75">
      <c r="A1657" s="252"/>
      <c r="B1657" s="231"/>
    </row>
    <row r="1658" spans="1:2" ht="12.75">
      <c r="A1658" s="252"/>
      <c r="B1658" s="231"/>
    </row>
    <row r="1659" spans="1:2" ht="12.75">
      <c r="A1659" s="252"/>
      <c r="B1659" s="231"/>
    </row>
    <row r="1660" spans="1:2" ht="12.75">
      <c r="A1660" s="252"/>
      <c r="B1660" s="231"/>
    </row>
    <row r="1661" spans="1:2" ht="12.75">
      <c r="A1661" s="252"/>
      <c r="B1661" s="231"/>
    </row>
    <row r="1662" spans="1:2" ht="12.75">
      <c r="A1662" s="252"/>
      <c r="B1662" s="231"/>
    </row>
    <row r="1663" spans="1:2" ht="12.75">
      <c r="A1663" s="252"/>
      <c r="B1663" s="231"/>
    </row>
    <row r="1664" spans="1:2" ht="12.75">
      <c r="A1664" s="252"/>
      <c r="B1664" s="231"/>
    </row>
    <row r="1665" spans="1:2" ht="12.75">
      <c r="A1665" s="252"/>
      <c r="B1665" s="231"/>
    </row>
    <row r="1666" spans="1:2" ht="12.75">
      <c r="A1666" s="252"/>
      <c r="B1666" s="231"/>
    </row>
    <row r="1667" spans="1:2" ht="12.75">
      <c r="A1667" s="252"/>
      <c r="B1667" s="231"/>
    </row>
    <row r="1668" spans="1:2" ht="12.75">
      <c r="A1668" s="252"/>
      <c r="B1668" s="231"/>
    </row>
    <row r="1669" spans="1:2" ht="12.75">
      <c r="A1669" s="252"/>
      <c r="B1669" s="231"/>
    </row>
    <row r="1670" spans="1:2" ht="12.75">
      <c r="A1670" s="252"/>
      <c r="B1670" s="231"/>
    </row>
    <row r="1671" spans="1:2" ht="12.75">
      <c r="A1671" s="252"/>
      <c r="B1671" s="231"/>
    </row>
    <row r="1672" spans="1:2" ht="12.75">
      <c r="A1672" s="252"/>
      <c r="B1672" s="231"/>
    </row>
    <row r="1673" spans="1:2" ht="12.75">
      <c r="A1673" s="252"/>
      <c r="B1673" s="231"/>
    </row>
    <row r="1674" spans="1:2" ht="12.75">
      <c r="A1674" s="252"/>
      <c r="B1674" s="231"/>
    </row>
    <row r="1675" spans="1:2" ht="12.75">
      <c r="A1675" s="252"/>
      <c r="B1675" s="231"/>
    </row>
    <row r="1676" spans="1:2" ht="12.75">
      <c r="A1676" s="252"/>
      <c r="B1676" s="231"/>
    </row>
    <row r="1677" spans="1:2" ht="12.75">
      <c r="A1677" s="252"/>
      <c r="B1677" s="231"/>
    </row>
    <row r="1678" spans="1:2" ht="12.75">
      <c r="A1678" s="252"/>
      <c r="B1678" s="231"/>
    </row>
    <row r="1679" spans="1:2" ht="12.75">
      <c r="A1679" s="252"/>
      <c r="B1679" s="231"/>
    </row>
    <row r="1680" spans="1:2" ht="12.75">
      <c r="A1680" s="252"/>
      <c r="B1680" s="231"/>
    </row>
    <row r="1681" spans="1:2" ht="12.75">
      <c r="A1681" s="252"/>
      <c r="B1681" s="231"/>
    </row>
    <row r="1682" spans="1:2" ht="12.75">
      <c r="A1682" s="252"/>
      <c r="B1682" s="231"/>
    </row>
    <row r="1683" spans="1:2" ht="12.75">
      <c r="A1683" s="252"/>
      <c r="B1683" s="231"/>
    </row>
    <row r="1684" spans="1:2" ht="12.75">
      <c r="A1684" s="252"/>
      <c r="B1684" s="231"/>
    </row>
    <row r="1685" spans="1:2" ht="12.75">
      <c r="A1685" s="252"/>
      <c r="B1685" s="231"/>
    </row>
    <row r="1686" spans="1:2" ht="12.75">
      <c r="A1686" s="252"/>
      <c r="B1686" s="231"/>
    </row>
    <row r="1687" spans="1:2" ht="12.75">
      <c r="A1687" s="252"/>
      <c r="B1687" s="231"/>
    </row>
    <row r="1688" spans="1:2" ht="12.75">
      <c r="A1688" s="252"/>
      <c r="B1688" s="231"/>
    </row>
    <row r="1689" spans="1:2" ht="12.75">
      <c r="A1689" s="252"/>
      <c r="B1689" s="231"/>
    </row>
    <row r="1690" spans="1:2" ht="12.75">
      <c r="A1690" s="252"/>
      <c r="B1690" s="231"/>
    </row>
    <row r="1691" spans="1:2" ht="12.75">
      <c r="A1691" s="252"/>
      <c r="B1691" s="231"/>
    </row>
    <row r="1692" spans="1:2" ht="12.75">
      <c r="A1692" s="252"/>
      <c r="B1692" s="231"/>
    </row>
    <row r="1693" spans="1:2" ht="12.75">
      <c r="A1693" s="252"/>
      <c r="B1693" s="231"/>
    </row>
    <row r="1694" spans="1:2" ht="12.75">
      <c r="A1694" s="252"/>
      <c r="B1694" s="231"/>
    </row>
    <row r="1695" spans="1:2" ht="12.75">
      <c r="A1695" s="252"/>
      <c r="B1695" s="231"/>
    </row>
    <row r="1696" spans="1:2" ht="12.75">
      <c r="A1696" s="252"/>
      <c r="B1696" s="231"/>
    </row>
    <row r="1697" spans="1:2" ht="12.75">
      <c r="A1697" s="252"/>
      <c r="B1697" s="231"/>
    </row>
    <row r="1698" spans="1:2" ht="12.75">
      <c r="A1698" s="252"/>
      <c r="B1698" s="231"/>
    </row>
    <row r="1699" spans="1:2" ht="12.75">
      <c r="A1699" s="252"/>
      <c r="B1699" s="231"/>
    </row>
    <row r="1700" spans="1:2" ht="12.75">
      <c r="A1700" s="252"/>
      <c r="B1700" s="231"/>
    </row>
    <row r="1701" spans="1:2" ht="12.75">
      <c r="A1701" s="252"/>
      <c r="B1701" s="231"/>
    </row>
    <row r="1702" spans="1:2" ht="12.75">
      <c r="A1702" s="252"/>
      <c r="B1702" s="231"/>
    </row>
    <row r="1703" spans="1:2" ht="12.75">
      <c r="A1703" s="252"/>
      <c r="B1703" s="231"/>
    </row>
    <row r="1704" spans="1:2" ht="12.75">
      <c r="A1704" s="252"/>
      <c r="B1704" s="231"/>
    </row>
    <row r="1705" spans="1:2" ht="12.75">
      <c r="A1705" s="252"/>
      <c r="B1705" s="231"/>
    </row>
    <row r="1706" spans="1:2" ht="12.75">
      <c r="A1706" s="252"/>
      <c r="B1706" s="231"/>
    </row>
    <row r="1707" spans="1:2" ht="12.75">
      <c r="A1707" s="252"/>
      <c r="B1707" s="231"/>
    </row>
    <row r="1708" spans="1:2" ht="12.75">
      <c r="A1708" s="252"/>
      <c r="B1708" s="231"/>
    </row>
    <row r="1709" spans="1:2" ht="12.75">
      <c r="A1709" s="252"/>
      <c r="B1709" s="231"/>
    </row>
    <row r="1710" spans="1:2" ht="12.75">
      <c r="A1710" s="252"/>
      <c r="B1710" s="231"/>
    </row>
    <row r="1711" spans="1:2" ht="12.75">
      <c r="A1711" s="252"/>
      <c r="B1711" s="231"/>
    </row>
    <row r="1712" spans="1:2" ht="12.75">
      <c r="A1712" s="252"/>
      <c r="B1712" s="231"/>
    </row>
    <row r="1713" spans="1:2" ht="12.75">
      <c r="A1713" s="252"/>
      <c r="B1713" s="231"/>
    </row>
    <row r="1714" spans="1:2" ht="12.75">
      <c r="A1714" s="252"/>
      <c r="B1714" s="231"/>
    </row>
    <row r="1715" spans="1:2" ht="12.75">
      <c r="A1715" s="252"/>
      <c r="B1715" s="231"/>
    </row>
    <row r="1716" spans="1:2" ht="12.75">
      <c r="A1716" s="252"/>
      <c r="B1716" s="231"/>
    </row>
    <row r="1717" spans="1:2" ht="12.75">
      <c r="A1717" s="252"/>
      <c r="B1717" s="231"/>
    </row>
    <row r="1718" spans="1:2" ht="12.75">
      <c r="A1718" s="252"/>
      <c r="B1718" s="231"/>
    </row>
    <row r="1719" spans="1:2" ht="12.75">
      <c r="A1719" s="252"/>
      <c r="B1719" s="231"/>
    </row>
    <row r="1720" spans="1:2" ht="12.75">
      <c r="A1720" s="252"/>
      <c r="B1720" s="231"/>
    </row>
    <row r="1721" spans="1:2" ht="12.75">
      <c r="A1721" s="252"/>
      <c r="B1721" s="231"/>
    </row>
    <row r="1722" spans="1:2" ht="12.75">
      <c r="A1722" s="252"/>
      <c r="B1722" s="231"/>
    </row>
    <row r="1723" spans="1:2" ht="12.75">
      <c r="A1723" s="252"/>
      <c r="B1723" s="231"/>
    </row>
    <row r="1724" spans="1:2" ht="12.75">
      <c r="A1724" s="252"/>
      <c r="B1724" s="231"/>
    </row>
    <row r="1725" spans="1:2" ht="12.75">
      <c r="A1725" s="252"/>
      <c r="B1725" s="231"/>
    </row>
    <row r="1726" spans="1:2" ht="12.75">
      <c r="A1726" s="252"/>
      <c r="B1726" s="231"/>
    </row>
    <row r="1727" spans="1:2" ht="12.75">
      <c r="A1727" s="252"/>
      <c r="B1727" s="231"/>
    </row>
    <row r="1728" spans="1:2" ht="12.75">
      <c r="A1728" s="252"/>
      <c r="B1728" s="231"/>
    </row>
    <row r="1729" spans="1:2" ht="12.75">
      <c r="A1729" s="252"/>
      <c r="B1729" s="231"/>
    </row>
    <row r="1730" spans="1:2" ht="12.75">
      <c r="A1730" s="252"/>
      <c r="B1730" s="231"/>
    </row>
    <row r="1731" spans="1:2" ht="12.75">
      <c r="A1731" s="252"/>
      <c r="B1731" s="231"/>
    </row>
    <row r="1732" spans="1:2" ht="12.75">
      <c r="A1732" s="252"/>
      <c r="B1732" s="231"/>
    </row>
    <row r="1733" spans="1:2" ht="12.75">
      <c r="A1733" s="252"/>
      <c r="B1733" s="231"/>
    </row>
    <row r="1734" spans="1:2" ht="12.75">
      <c r="A1734" s="252"/>
      <c r="B1734" s="231"/>
    </row>
    <row r="1735" spans="1:2" ht="12.75">
      <c r="A1735" s="252"/>
      <c r="B1735" s="231"/>
    </row>
    <row r="1736" spans="1:2" ht="12.75">
      <c r="A1736" s="252"/>
      <c r="B1736" s="231"/>
    </row>
    <row r="1737" spans="1:2" ht="12.75">
      <c r="A1737" s="252"/>
      <c r="B1737" s="231"/>
    </row>
    <row r="1738" spans="1:2" ht="12.75">
      <c r="A1738" s="252"/>
      <c r="B1738" s="231"/>
    </row>
    <row r="1739" spans="1:2" ht="12.75">
      <c r="A1739" s="252"/>
      <c r="B1739" s="231"/>
    </row>
    <row r="1740" spans="1:2" ht="12.75">
      <c r="A1740" s="252"/>
      <c r="B1740" s="231"/>
    </row>
    <row r="1741" spans="1:2" ht="12.75">
      <c r="A1741" s="252"/>
      <c r="B1741" s="231"/>
    </row>
    <row r="1742" spans="1:2" ht="12.75">
      <c r="A1742" s="252"/>
      <c r="B1742" s="231"/>
    </row>
    <row r="1743" spans="1:2" ht="12.75">
      <c r="A1743" s="252"/>
      <c r="B1743" s="231"/>
    </row>
    <row r="1744" spans="1:2" ht="12.75">
      <c r="A1744" s="252"/>
      <c r="B1744" s="231"/>
    </row>
    <row r="1745" spans="1:2" ht="12.75">
      <c r="A1745" s="252"/>
      <c r="B1745" s="231"/>
    </row>
    <row r="1746" spans="1:2" ht="12.75">
      <c r="A1746" s="252"/>
      <c r="B1746" s="231"/>
    </row>
    <row r="1747" spans="1:2" ht="12.75">
      <c r="A1747" s="252"/>
      <c r="B1747" s="231"/>
    </row>
    <row r="1748" spans="1:2" ht="12.75">
      <c r="A1748" s="252"/>
      <c r="B1748" s="231"/>
    </row>
    <row r="1749" spans="1:2" ht="12.75">
      <c r="A1749" s="252"/>
      <c r="B1749" s="231"/>
    </row>
    <row r="1750" spans="1:2" ht="12.75">
      <c r="A1750" s="252"/>
      <c r="B1750" s="231"/>
    </row>
    <row r="1751" spans="1:2" ht="12.75">
      <c r="A1751" s="252"/>
      <c r="B1751" s="231"/>
    </row>
    <row r="1752" spans="1:2" ht="12.75">
      <c r="A1752" s="252"/>
      <c r="B1752" s="231"/>
    </row>
    <row r="1753" spans="1:2" ht="12.75">
      <c r="A1753" s="252"/>
      <c r="B1753" s="231"/>
    </row>
    <row r="1754" spans="1:2" ht="12.75">
      <c r="A1754" s="252"/>
      <c r="B1754" s="231"/>
    </row>
    <row r="1755" spans="1:2" ht="12.75">
      <c r="A1755" s="252"/>
      <c r="B1755" s="231"/>
    </row>
    <row r="1756" spans="1:2" ht="12.75">
      <c r="A1756" s="252"/>
      <c r="B1756" s="231"/>
    </row>
    <row r="1757" spans="1:2" ht="12.75">
      <c r="A1757" s="252"/>
      <c r="B1757" s="231"/>
    </row>
    <row r="1758" spans="1:2" ht="12.75">
      <c r="A1758" s="252"/>
      <c r="B1758" s="231"/>
    </row>
    <row r="1759" spans="1:2" ht="12.75">
      <c r="A1759" s="252"/>
      <c r="B1759" s="231"/>
    </row>
    <row r="1760" spans="1:2" ht="12.75">
      <c r="A1760" s="252"/>
      <c r="B1760" s="231"/>
    </row>
    <row r="1761" spans="1:2" ht="12.75">
      <c r="A1761" s="252"/>
      <c r="B1761" s="231"/>
    </row>
    <row r="1762" spans="1:2" ht="12.75">
      <c r="A1762" s="252"/>
      <c r="B1762" s="231"/>
    </row>
    <row r="1763" spans="1:2" ht="12.75">
      <c r="A1763" s="252"/>
      <c r="B1763" s="231"/>
    </row>
    <row r="1764" spans="1:2" ht="12.75">
      <c r="A1764" s="252"/>
      <c r="B1764" s="231"/>
    </row>
    <row r="1765" spans="1:2" ht="12.75">
      <c r="A1765" s="252"/>
      <c r="B1765" s="231"/>
    </row>
    <row r="1766" spans="1:2" ht="12.75">
      <c r="A1766" s="252"/>
      <c r="B1766" s="231"/>
    </row>
    <row r="1767" spans="1:2" ht="12.75">
      <c r="A1767" s="252"/>
      <c r="B1767" s="231"/>
    </row>
    <row r="1768" spans="1:2" ht="12.75">
      <c r="A1768" s="252"/>
      <c r="B1768" s="231"/>
    </row>
    <row r="1769" spans="1:2" ht="12.75">
      <c r="A1769" s="252"/>
      <c r="B1769" s="231"/>
    </row>
    <row r="1770" spans="1:2" ht="12.75">
      <c r="A1770" s="252"/>
      <c r="B1770" s="231"/>
    </row>
    <row r="1771" spans="1:2" ht="12.75">
      <c r="A1771" s="252"/>
      <c r="B1771" s="231"/>
    </row>
    <row r="1772" spans="1:2" ht="12.75">
      <c r="A1772" s="252"/>
      <c r="B1772" s="231"/>
    </row>
    <row r="1773" spans="1:2" ht="12.75">
      <c r="A1773" s="252"/>
      <c r="B1773" s="231"/>
    </row>
    <row r="1774" spans="1:2" ht="12.75">
      <c r="A1774" s="252"/>
      <c r="B1774" s="231"/>
    </row>
    <row r="1775" spans="1:2" ht="12.75">
      <c r="A1775" s="252"/>
      <c r="B1775" s="231"/>
    </row>
    <row r="1776" spans="1:2" ht="12.75">
      <c r="A1776" s="252"/>
      <c r="B1776" s="231"/>
    </row>
    <row r="1777" spans="1:2" ht="12.75">
      <c r="A1777" s="252"/>
      <c r="B1777" s="231"/>
    </row>
    <row r="1778" spans="1:2" ht="12.75">
      <c r="A1778" s="252"/>
      <c r="B1778" s="231"/>
    </row>
    <row r="1779" spans="1:2" ht="12.75">
      <c r="A1779" s="252"/>
      <c r="B1779" s="231"/>
    </row>
    <row r="1780" spans="1:2" ht="12.75">
      <c r="A1780" s="252"/>
      <c r="B1780" s="231"/>
    </row>
    <row r="1781" spans="1:2" ht="12.75">
      <c r="A1781" s="252"/>
      <c r="B1781" s="231"/>
    </row>
    <row r="1782" spans="1:2" ht="12.75">
      <c r="A1782" s="252"/>
      <c r="B1782" s="231"/>
    </row>
    <row r="1783" spans="1:2" ht="12.75">
      <c r="A1783" s="252"/>
      <c r="B1783" s="231"/>
    </row>
    <row r="1784" spans="1:2" ht="12.75">
      <c r="A1784" s="252"/>
      <c r="B1784" s="231"/>
    </row>
    <row r="1785" spans="1:2" ht="12.75">
      <c r="A1785" s="252"/>
      <c r="B1785" s="231"/>
    </row>
    <row r="1786" spans="1:2" ht="12.75">
      <c r="A1786" s="252"/>
      <c r="B1786" s="231"/>
    </row>
    <row r="1787" spans="1:2" ht="12.75">
      <c r="A1787" s="252"/>
      <c r="B1787" s="231"/>
    </row>
    <row r="1788" spans="1:2" ht="12.75">
      <c r="A1788" s="252"/>
      <c r="B1788" s="231"/>
    </row>
    <row r="1789" spans="1:2" ht="12.75">
      <c r="A1789" s="252"/>
      <c r="B1789" s="231"/>
    </row>
    <row r="1790" spans="1:2" ht="12.75">
      <c r="A1790" s="252"/>
      <c r="B1790" s="231"/>
    </row>
    <row r="1791" spans="1:2" ht="12.75">
      <c r="A1791" s="252"/>
      <c r="B1791" s="231"/>
    </row>
    <row r="1792" spans="1:2" ht="12.75">
      <c r="A1792" s="252"/>
      <c r="B1792" s="231"/>
    </row>
    <row r="1793" spans="1:2" ht="12.75">
      <c r="A1793" s="252"/>
      <c r="B1793" s="231"/>
    </row>
    <row r="1794" spans="1:2" ht="12.75">
      <c r="A1794" s="252"/>
      <c r="B1794" s="231"/>
    </row>
    <row r="1795" spans="1:2" ht="12.75">
      <c r="A1795" s="252"/>
      <c r="B1795" s="231"/>
    </row>
    <row r="1796" spans="1:2" ht="12.75">
      <c r="A1796" s="252"/>
      <c r="B1796" s="231"/>
    </row>
    <row r="1797" spans="1:2" ht="12.75">
      <c r="A1797" s="252"/>
      <c r="B1797" s="231"/>
    </row>
    <row r="1798" spans="1:2" ht="12.75">
      <c r="A1798" s="252"/>
      <c r="B1798" s="231"/>
    </row>
    <row r="1799" spans="1:2" ht="12.75">
      <c r="A1799" s="252"/>
      <c r="B1799" s="231"/>
    </row>
    <row r="1800" spans="1:2" ht="12.75">
      <c r="A1800" s="252"/>
      <c r="B1800" s="231"/>
    </row>
    <row r="1801" spans="1:2" ht="12.75">
      <c r="A1801" s="252"/>
      <c r="B1801" s="231"/>
    </row>
    <row r="1802" spans="1:2" ht="12.75">
      <c r="A1802" s="252"/>
      <c r="B1802" s="231"/>
    </row>
    <row r="1803" spans="1:2" ht="12.75">
      <c r="A1803" s="252"/>
      <c r="B1803" s="231"/>
    </row>
    <row r="1804" spans="1:2" ht="12.75">
      <c r="A1804" s="252"/>
      <c r="B1804" s="231"/>
    </row>
    <row r="1805" spans="1:2" ht="12.75">
      <c r="A1805" s="252"/>
      <c r="B1805" s="231"/>
    </row>
    <row r="1806" spans="1:2" ht="12.75">
      <c r="A1806" s="252"/>
      <c r="B1806" s="231"/>
    </row>
    <row r="1807" spans="1:2" ht="12.75">
      <c r="A1807" s="252"/>
      <c r="B1807" s="231"/>
    </row>
    <row r="1808" spans="1:2" ht="12.75">
      <c r="A1808" s="252"/>
      <c r="B1808" s="231"/>
    </row>
    <row r="1809" spans="1:2" ht="12.75">
      <c r="A1809" s="252"/>
      <c r="B1809" s="231"/>
    </row>
    <row r="1810" spans="1:2" ht="12.75">
      <c r="A1810" s="252"/>
      <c r="B1810" s="231"/>
    </row>
    <row r="1811" spans="1:2" ht="12.75">
      <c r="A1811" s="252"/>
      <c r="B1811" s="231"/>
    </row>
    <row r="1812" spans="1:2" ht="12.75">
      <c r="A1812" s="252"/>
      <c r="B1812" s="231"/>
    </row>
    <row r="1813" spans="1:2" ht="12.75">
      <c r="A1813" s="252"/>
      <c r="B1813" s="231"/>
    </row>
    <row r="1814" spans="1:2" ht="12.75">
      <c r="A1814" s="252"/>
      <c r="B1814" s="231"/>
    </row>
    <row r="1815" spans="1:2" ht="12.75">
      <c r="A1815" s="252"/>
      <c r="B1815" s="231"/>
    </row>
    <row r="1816" spans="1:2" ht="12.75">
      <c r="A1816" s="252"/>
      <c r="B1816" s="231"/>
    </row>
    <row r="1817" spans="1:2" ht="12.75">
      <c r="A1817" s="252"/>
      <c r="B1817" s="231"/>
    </row>
    <row r="1818" spans="1:2" ht="12.75">
      <c r="A1818" s="252"/>
      <c r="B1818" s="231"/>
    </row>
    <row r="1819" spans="1:2" ht="12.75">
      <c r="A1819" s="252"/>
      <c r="B1819" s="231"/>
    </row>
    <row r="1820" spans="1:2" ht="12.75">
      <c r="A1820" s="252"/>
      <c r="B1820" s="231"/>
    </row>
    <row r="1821" spans="1:2" ht="12.75">
      <c r="A1821" s="252"/>
      <c r="B1821" s="231"/>
    </row>
    <row r="1822" spans="1:2" ht="12.75">
      <c r="A1822" s="252"/>
      <c r="B1822" s="231"/>
    </row>
    <row r="1823" spans="1:2" ht="12.75">
      <c r="A1823" s="252"/>
      <c r="B1823" s="231"/>
    </row>
    <row r="1824" spans="1:2" ht="12.75">
      <c r="A1824" s="252"/>
      <c r="B1824" s="231"/>
    </row>
    <row r="1825" spans="1:2" ht="12.75">
      <c r="A1825" s="252"/>
      <c r="B1825" s="231"/>
    </row>
    <row r="1826" spans="1:2" ht="12.75">
      <c r="A1826" s="252"/>
      <c r="B1826" s="231"/>
    </row>
    <row r="1827" spans="1:2" ht="12.75">
      <c r="A1827" s="252"/>
      <c r="B1827" s="231"/>
    </row>
    <row r="1828" spans="1:2" ht="12.75">
      <c r="A1828" s="252"/>
      <c r="B1828" s="231"/>
    </row>
    <row r="1829" spans="1:2" ht="12.75">
      <c r="A1829" s="252"/>
      <c r="B1829" s="231"/>
    </row>
    <row r="1830" spans="1:2" ht="12.75">
      <c r="A1830" s="252"/>
      <c r="B1830" s="231"/>
    </row>
    <row r="1831" spans="1:2" ht="12.75">
      <c r="A1831" s="252"/>
      <c r="B1831" s="231"/>
    </row>
    <row r="1832" spans="1:2" ht="12.75">
      <c r="A1832" s="252"/>
      <c r="B1832" s="231"/>
    </row>
    <row r="1833" spans="1:2" ht="12.75">
      <c r="A1833" s="252"/>
      <c r="B1833" s="231"/>
    </row>
    <row r="1834" spans="1:2" ht="12.75">
      <c r="A1834" s="252"/>
      <c r="B1834" s="231"/>
    </row>
    <row r="1835" spans="1:2" ht="12.75">
      <c r="A1835" s="252"/>
      <c r="B1835" s="231"/>
    </row>
    <row r="1836" spans="1:2" ht="12.75">
      <c r="A1836" s="252"/>
      <c r="B1836" s="231"/>
    </row>
    <row r="1837" spans="1:2" ht="12.75">
      <c r="A1837" s="252"/>
      <c r="B1837" s="231"/>
    </row>
    <row r="1838" spans="1:2" ht="12.75">
      <c r="A1838" s="252"/>
      <c r="B1838" s="231"/>
    </row>
    <row r="1839" spans="1:2" ht="12.75">
      <c r="A1839" s="252"/>
      <c r="B1839" s="231"/>
    </row>
    <row r="1840" spans="1:2" ht="12.75">
      <c r="A1840" s="252"/>
      <c r="B1840" s="231"/>
    </row>
    <row r="1841" spans="1:2" ht="12.75">
      <c r="A1841" s="252"/>
      <c r="B1841" s="231"/>
    </row>
    <row r="1842" spans="1:2" ht="12.75">
      <c r="A1842" s="252"/>
      <c r="B1842" s="231"/>
    </row>
    <row r="1843" spans="1:2" ht="12.75">
      <c r="A1843" s="252"/>
      <c r="B1843" s="231"/>
    </row>
    <row r="1844" spans="1:2" ht="12.75">
      <c r="A1844" s="252"/>
      <c r="B1844" s="231"/>
    </row>
    <row r="1845" spans="1:2" ht="12.75">
      <c r="A1845" s="252"/>
      <c r="B1845" s="231"/>
    </row>
    <row r="1846" spans="1:2" ht="12.75">
      <c r="A1846" s="252"/>
      <c r="B1846" s="231"/>
    </row>
    <row r="1847" spans="1:2" ht="12.75">
      <c r="A1847" s="252"/>
      <c r="B1847" s="231"/>
    </row>
    <row r="1848" spans="1:2" ht="12.75">
      <c r="A1848" s="252"/>
      <c r="B1848" s="231"/>
    </row>
    <row r="1849" spans="1:2" ht="12.75">
      <c r="A1849" s="252"/>
      <c r="B1849" s="231"/>
    </row>
    <row r="1850" spans="1:2" ht="12.75">
      <c r="A1850" s="252"/>
      <c r="B1850" s="231"/>
    </row>
    <row r="1851" spans="1:2" ht="12.75">
      <c r="A1851" s="252"/>
      <c r="B1851" s="231"/>
    </row>
    <row r="1852" spans="1:2" ht="12.75">
      <c r="A1852" s="252"/>
      <c r="B1852" s="231"/>
    </row>
    <row r="1853" spans="1:2" ht="12.75">
      <c r="A1853" s="252"/>
      <c r="B1853" s="231"/>
    </row>
    <row r="1854" spans="1:2" ht="12.75">
      <c r="A1854" s="252"/>
      <c r="B1854" s="231"/>
    </row>
    <row r="1855" spans="1:2" ht="12.75">
      <c r="A1855" s="252"/>
      <c r="B1855" s="231"/>
    </row>
    <row r="1856" spans="1:2" ht="12.75">
      <c r="A1856" s="252"/>
      <c r="B1856" s="231"/>
    </row>
    <row r="1857" spans="1:2" ht="12.75">
      <c r="A1857" s="252"/>
      <c r="B1857" s="231"/>
    </row>
    <row r="1858" spans="1:2" ht="12.75">
      <c r="A1858" s="252"/>
      <c r="B1858" s="231"/>
    </row>
    <row r="1859" spans="1:2" ht="12.75">
      <c r="A1859" s="252"/>
      <c r="B1859" s="231"/>
    </row>
    <row r="1860" spans="1:2" ht="12.75">
      <c r="A1860" s="252"/>
      <c r="B1860" s="231"/>
    </row>
    <row r="1861" spans="1:2" ht="12.75">
      <c r="A1861" s="252"/>
      <c r="B1861" s="231"/>
    </row>
    <row r="1862" spans="1:2" ht="12.75">
      <c r="A1862" s="252"/>
      <c r="B1862" s="231"/>
    </row>
    <row r="1863" spans="1:2" ht="12.75">
      <c r="A1863" s="252"/>
      <c r="B1863" s="231"/>
    </row>
    <row r="1864" spans="1:2" ht="12.75">
      <c r="A1864" s="252"/>
      <c r="B1864" s="231"/>
    </row>
    <row r="1865" spans="1:2" ht="12.75">
      <c r="A1865" s="252"/>
      <c r="B1865" s="231"/>
    </row>
    <row r="1866" spans="1:2" ht="12.75">
      <c r="A1866" s="252"/>
      <c r="B1866" s="231"/>
    </row>
    <row r="1867" spans="1:2" ht="12.75">
      <c r="A1867" s="252"/>
      <c r="B1867" s="231"/>
    </row>
    <row r="1868" spans="1:2" ht="12.75">
      <c r="A1868" s="252"/>
      <c r="B1868" s="231"/>
    </row>
    <row r="1869" spans="1:2" ht="12.75">
      <c r="A1869" s="252"/>
      <c r="B1869" s="231"/>
    </row>
    <row r="1870" spans="1:2" ht="12.75">
      <c r="A1870" s="252"/>
      <c r="B1870" s="231"/>
    </row>
    <row r="1871" spans="1:2" ht="12.75">
      <c r="A1871" s="252"/>
      <c r="B1871" s="231"/>
    </row>
    <row r="1872" spans="1:2" ht="12.75">
      <c r="A1872" s="252"/>
      <c r="B1872" s="231"/>
    </row>
    <row r="1873" spans="1:2" ht="12.75">
      <c r="A1873" s="252"/>
      <c r="B1873" s="231"/>
    </row>
    <row r="1874" spans="1:2" ht="12.75">
      <c r="A1874" s="252"/>
      <c r="B1874" s="231"/>
    </row>
    <row r="1875" spans="1:2" ht="12.75">
      <c r="A1875" s="252"/>
      <c r="B1875" s="231"/>
    </row>
    <row r="1876" spans="1:2" ht="12.75">
      <c r="A1876" s="252"/>
      <c r="B1876" s="231"/>
    </row>
    <row r="1877" spans="1:2" ht="12.75">
      <c r="A1877" s="252"/>
      <c r="B1877" s="231"/>
    </row>
    <row r="1878" spans="1:2" ht="12.75">
      <c r="A1878" s="252"/>
      <c r="B1878" s="231"/>
    </row>
    <row r="1879" spans="1:2" ht="12.75">
      <c r="A1879" s="252"/>
      <c r="B1879" s="231"/>
    </row>
    <row r="1880" spans="1:2" ht="12.75">
      <c r="A1880" s="252"/>
      <c r="B1880" s="231"/>
    </row>
    <row r="1881" spans="1:2" ht="12.75">
      <c r="A1881" s="252"/>
      <c r="B1881" s="231"/>
    </row>
    <row r="1882" spans="1:2" ht="12.75">
      <c r="A1882" s="252"/>
      <c r="B1882" s="231"/>
    </row>
    <row r="1883" spans="1:2" ht="12.75">
      <c r="A1883" s="253"/>
      <c r="B1883" s="254"/>
    </row>
    <row r="1884" spans="1:2" ht="12.75">
      <c r="A1884" s="253"/>
      <c r="B1884" s="254"/>
    </row>
    <row r="1885" spans="1:2" ht="12.75">
      <c r="A1885" s="253"/>
      <c r="B1885" s="254"/>
    </row>
    <row r="1886" spans="1:2" ht="12.75">
      <c r="A1886" s="252"/>
      <c r="B1886" s="231"/>
    </row>
    <row r="1887" spans="1:2" ht="12.75">
      <c r="A1887" s="252"/>
      <c r="B1887" s="231"/>
    </row>
    <row r="1888" spans="1:2" ht="12.75">
      <c r="A1888" s="252"/>
      <c r="B1888" s="231"/>
    </row>
    <row r="1889" spans="1:2" ht="12.75">
      <c r="A1889" s="253"/>
      <c r="B1889" s="254"/>
    </row>
    <row r="1890" spans="1:2" ht="12.75">
      <c r="A1890" s="253"/>
      <c r="B1890" s="254"/>
    </row>
    <row r="1891" spans="1:2" ht="12.75">
      <c r="A1891" s="253"/>
      <c r="B1891" s="254"/>
    </row>
    <row r="1892" spans="1:2" ht="12.75">
      <c r="A1892" s="252"/>
      <c r="B1892" s="231"/>
    </row>
    <row r="1893" spans="1:2" ht="12.75">
      <c r="A1893" s="252"/>
      <c r="B1893" s="231"/>
    </row>
    <row r="1894" spans="1:2" ht="12.75">
      <c r="A1894" s="252"/>
      <c r="B1894" s="231"/>
    </row>
    <row r="1895" spans="1:2" ht="12.75">
      <c r="A1895" s="253"/>
      <c r="B1895" s="254"/>
    </row>
    <row r="1896" spans="1:2" ht="12.75">
      <c r="A1896" s="253"/>
      <c r="B1896" s="254"/>
    </row>
    <row r="1897" spans="1:2" ht="12.75">
      <c r="A1897" s="253"/>
      <c r="B1897" s="254"/>
    </row>
    <row r="1898" spans="1:2" ht="12.75">
      <c r="A1898" s="252"/>
      <c r="B1898" s="231"/>
    </row>
    <row r="1899" spans="1:2" ht="12.75">
      <c r="A1899" s="252"/>
      <c r="B1899" s="231"/>
    </row>
    <row r="1900" spans="1:2" ht="12.75">
      <c r="A1900" s="252"/>
      <c r="B1900" s="231"/>
    </row>
    <row r="1901" spans="1:2" ht="12.75">
      <c r="A1901" s="252"/>
      <c r="B1901" s="231"/>
    </row>
    <row r="1902" spans="1:2" ht="12.75">
      <c r="A1902" s="252"/>
      <c r="B1902" s="231"/>
    </row>
    <row r="1903" spans="1:2" ht="12.75">
      <c r="A1903" s="252"/>
      <c r="B1903" s="231"/>
    </row>
    <row r="1904" spans="1:2" ht="12.75">
      <c r="A1904" s="252"/>
      <c r="B1904" s="231"/>
    </row>
    <row r="1905" spans="1:2" ht="12.75">
      <c r="A1905" s="252"/>
      <c r="B1905" s="231"/>
    </row>
    <row r="1906" spans="1:2" ht="12.75">
      <c r="A1906" s="252"/>
      <c r="B1906" s="231"/>
    </row>
    <row r="1907" spans="1:2" ht="12.75">
      <c r="A1907" s="252"/>
      <c r="B1907" s="231"/>
    </row>
    <row r="1908" spans="1:2" ht="12.75">
      <c r="A1908" s="252"/>
      <c r="B1908" s="231"/>
    </row>
    <row r="1909" spans="1:2" ht="12.75">
      <c r="A1909" s="252"/>
      <c r="B1909" s="231"/>
    </row>
    <row r="1910" spans="1:2" ht="12.75">
      <c r="A1910" s="252"/>
      <c r="B1910" s="231"/>
    </row>
    <row r="1911" spans="1:2" ht="12.75">
      <c r="A1911" s="252"/>
      <c r="B1911" s="231"/>
    </row>
    <row r="1912" spans="1:2" ht="12.75">
      <c r="A1912" s="252"/>
      <c r="B1912" s="231"/>
    </row>
    <row r="1913" spans="1:2" ht="12.75">
      <c r="A1913" s="252"/>
      <c r="B1913" s="231"/>
    </row>
    <row r="1914" spans="1:2" ht="12.75">
      <c r="A1914" s="252"/>
      <c r="B1914" s="231"/>
    </row>
    <row r="1915" spans="1:2" ht="12.75">
      <c r="A1915" s="252"/>
      <c r="B1915" s="231"/>
    </row>
    <row r="1916" spans="1:2" ht="12.75">
      <c r="A1916" s="252"/>
      <c r="B1916" s="231"/>
    </row>
    <row r="1917" spans="1:2" ht="12.75">
      <c r="A1917" s="252"/>
      <c r="B1917" s="231"/>
    </row>
    <row r="1918" spans="1:2" ht="12.75">
      <c r="A1918" s="252"/>
      <c r="B1918" s="231"/>
    </row>
    <row r="1919" spans="1:2" ht="12.75">
      <c r="A1919" s="252"/>
      <c r="B1919" s="231"/>
    </row>
    <row r="1920" spans="1:2" ht="12.75">
      <c r="A1920" s="252"/>
      <c r="B1920" s="231"/>
    </row>
    <row r="1921" spans="1:2" ht="12.75">
      <c r="A1921" s="252"/>
      <c r="B1921" s="231"/>
    </row>
    <row r="1922" spans="1:2" ht="12.75">
      <c r="A1922" s="252"/>
      <c r="B1922" s="231"/>
    </row>
    <row r="1923" spans="1:2" ht="12.75">
      <c r="A1923" s="252"/>
      <c r="B1923" s="231"/>
    </row>
    <row r="1924" spans="1:2" ht="12.75">
      <c r="A1924" s="252"/>
      <c r="B1924" s="231"/>
    </row>
    <row r="1925" spans="1:2" ht="12.75">
      <c r="A1925" s="252"/>
      <c r="B1925" s="231"/>
    </row>
    <row r="1926" spans="1:2" ht="12.75">
      <c r="A1926" s="252"/>
      <c r="B1926" s="231"/>
    </row>
    <row r="1927" spans="1:2" ht="12.75">
      <c r="A1927" s="252"/>
      <c r="B1927" s="231"/>
    </row>
    <row r="1928" spans="1:2" ht="12.75">
      <c r="A1928" s="252"/>
      <c r="B1928" s="231"/>
    </row>
    <row r="1929" spans="1:2" ht="12.75">
      <c r="A1929" s="252"/>
      <c r="B1929" s="231"/>
    </row>
    <row r="1930" spans="1:2" ht="12.75">
      <c r="A1930" s="252"/>
      <c r="B1930" s="231"/>
    </row>
    <row r="1931" spans="1:2" ht="12.75">
      <c r="A1931" s="252"/>
      <c r="B1931" s="231"/>
    </row>
    <row r="1932" spans="1:2" ht="12.75">
      <c r="A1932" s="252"/>
      <c r="B1932" s="231"/>
    </row>
    <row r="1933" spans="1:2" ht="12.75">
      <c r="A1933" s="252"/>
      <c r="B1933" s="231"/>
    </row>
    <row r="1934" spans="1:2" ht="12.75">
      <c r="A1934" s="252"/>
      <c r="B1934" s="231"/>
    </row>
    <row r="1935" spans="1:2" ht="12.75">
      <c r="A1935" s="252"/>
      <c r="B1935" s="231"/>
    </row>
    <row r="1936" spans="1:2" ht="12.75">
      <c r="A1936" s="252"/>
      <c r="B1936" s="231"/>
    </row>
    <row r="1937" spans="1:2" ht="12.75">
      <c r="A1937" s="252"/>
      <c r="B1937" s="231"/>
    </row>
    <row r="1938" spans="1:2" ht="12.75">
      <c r="A1938" s="252"/>
      <c r="B1938" s="231"/>
    </row>
    <row r="1939" spans="1:2" ht="12.75">
      <c r="A1939" s="252"/>
      <c r="B1939" s="231"/>
    </row>
    <row r="1940" spans="1:2" ht="12.75">
      <c r="A1940" s="252"/>
      <c r="B1940" s="231"/>
    </row>
    <row r="1941" spans="1:2" ht="12.75">
      <c r="A1941" s="252"/>
      <c r="B1941" s="231"/>
    </row>
    <row r="1942" spans="1:2" ht="12.75">
      <c r="A1942" s="252"/>
      <c r="B1942" s="231"/>
    </row>
    <row r="1943" spans="1:2" ht="12.75">
      <c r="A1943" s="252"/>
      <c r="B1943" s="231"/>
    </row>
    <row r="1944" spans="1:2" ht="12.75">
      <c r="A1944" s="252"/>
      <c r="B1944" s="231"/>
    </row>
    <row r="1945" spans="1:2" ht="12.75">
      <c r="A1945" s="252"/>
      <c r="B1945" s="231"/>
    </row>
    <row r="1946" spans="1:2" ht="12.75">
      <c r="A1946" s="252"/>
      <c r="B1946" s="231"/>
    </row>
    <row r="1947" spans="1:2" ht="12.75">
      <c r="A1947" s="252"/>
      <c r="B1947" s="231"/>
    </row>
    <row r="1948" spans="1:2" ht="12.75">
      <c r="A1948" s="252"/>
      <c r="B1948" s="231"/>
    </row>
    <row r="1949" spans="1:2" ht="12.75">
      <c r="A1949" s="252"/>
      <c r="B1949" s="231"/>
    </row>
    <row r="1950" spans="1:2" ht="12.75">
      <c r="A1950" s="252"/>
      <c r="B1950" s="231"/>
    </row>
    <row r="1951" spans="1:2" ht="12.75">
      <c r="A1951" s="252"/>
      <c r="B1951" s="231"/>
    </row>
    <row r="1952" spans="1:2" ht="12.75">
      <c r="A1952" s="252"/>
      <c r="B1952" s="231"/>
    </row>
    <row r="1953" spans="1:2" ht="12.75">
      <c r="A1953" s="252"/>
      <c r="B1953" s="231"/>
    </row>
    <row r="1954" spans="1:2" ht="12.75">
      <c r="A1954" s="252"/>
      <c r="B1954" s="231"/>
    </row>
    <row r="1955" spans="1:2" ht="12.75">
      <c r="A1955" s="252"/>
      <c r="B1955" s="231"/>
    </row>
    <row r="1956" spans="1:2" ht="12.75">
      <c r="A1956" s="252"/>
      <c r="B1956" s="231"/>
    </row>
    <row r="1957" spans="1:2" ht="12.75">
      <c r="A1957" s="252"/>
      <c r="B1957" s="231"/>
    </row>
    <row r="1958" spans="1:2" ht="12.75">
      <c r="A1958" s="252"/>
      <c r="B1958" s="231"/>
    </row>
    <row r="1959" spans="1:2" ht="12.75">
      <c r="A1959" s="252"/>
      <c r="B1959" s="231"/>
    </row>
    <row r="1960" spans="1:2" ht="12.75">
      <c r="A1960" s="252"/>
      <c r="B1960" s="231"/>
    </row>
    <row r="1961" spans="1:2" ht="12.75">
      <c r="A1961" s="252"/>
      <c r="B1961" s="231"/>
    </row>
    <row r="1962" spans="1:2" ht="12.75">
      <c r="A1962" s="252"/>
      <c r="B1962" s="231"/>
    </row>
    <row r="1963" spans="1:2" ht="12.75">
      <c r="A1963" s="252"/>
      <c r="B1963" s="231"/>
    </row>
    <row r="1964" spans="1:2" ht="12.75">
      <c r="A1964" s="252"/>
      <c r="B1964" s="231"/>
    </row>
    <row r="1965" spans="1:2" ht="12.75">
      <c r="A1965" s="252"/>
      <c r="B1965" s="231"/>
    </row>
    <row r="1966" spans="1:2" ht="12.75">
      <c r="A1966" s="252"/>
      <c r="B1966" s="231"/>
    </row>
    <row r="1967" spans="1:2" ht="12.75">
      <c r="A1967" s="252"/>
      <c r="B1967" s="231"/>
    </row>
    <row r="1968" spans="1:2" ht="12.75">
      <c r="A1968" s="252"/>
      <c r="B1968" s="231"/>
    </row>
    <row r="1969" spans="1:2" ht="12.75">
      <c r="A1969" s="252"/>
      <c r="B1969" s="231"/>
    </row>
    <row r="1970" spans="1:2" ht="12.75">
      <c r="A1970" s="252"/>
      <c r="B1970" s="231"/>
    </row>
    <row r="1971" spans="1:2" ht="12.75">
      <c r="A1971" s="252"/>
      <c r="B1971" s="231"/>
    </row>
    <row r="1972" spans="1:2" ht="12.75">
      <c r="A1972" s="252"/>
      <c r="B1972" s="231"/>
    </row>
    <row r="1973" spans="1:2" ht="12.75">
      <c r="A1973" s="252"/>
      <c r="B1973" s="231"/>
    </row>
    <row r="1974" spans="1:2" ht="12.75">
      <c r="A1974" s="252"/>
      <c r="B1974" s="231"/>
    </row>
    <row r="1975" spans="1:2" ht="12.75">
      <c r="A1975" s="252"/>
      <c r="B1975" s="231"/>
    </row>
    <row r="1976" spans="1:2" ht="12.75">
      <c r="A1976" s="252"/>
      <c r="B1976" s="231"/>
    </row>
    <row r="1977" spans="1:2" ht="12.75">
      <c r="A1977" s="252"/>
      <c r="B1977" s="231"/>
    </row>
    <row r="1978" spans="1:2" ht="12.75">
      <c r="A1978" s="252"/>
      <c r="B1978" s="231"/>
    </row>
    <row r="1979" spans="1:2" ht="12.75">
      <c r="A1979" s="252"/>
      <c r="B1979" s="231"/>
    </row>
    <row r="1980" spans="1:2" ht="12.75">
      <c r="A1980" s="252"/>
      <c r="B1980" s="231"/>
    </row>
    <row r="1981" spans="1:2" ht="12.75">
      <c r="A1981" s="252"/>
      <c r="B1981" s="231"/>
    </row>
    <row r="1982" spans="1:2" ht="12.75">
      <c r="A1982" s="252"/>
      <c r="B1982" s="231"/>
    </row>
    <row r="1983" spans="1:2" ht="12.75">
      <c r="A1983" s="252"/>
      <c r="B1983" s="231"/>
    </row>
    <row r="1984" spans="1:2" ht="12.75">
      <c r="A1984" s="252"/>
      <c r="B1984" s="231"/>
    </row>
    <row r="1985" spans="1:2" ht="12.75">
      <c r="A1985" s="252"/>
      <c r="B1985" s="231"/>
    </row>
    <row r="1986" spans="1:2" ht="12.75">
      <c r="A1986" s="252"/>
      <c r="B1986" s="231"/>
    </row>
    <row r="1987" spans="1:2" ht="12.75">
      <c r="A1987" s="252"/>
      <c r="B1987" s="231"/>
    </row>
    <row r="1988" spans="1:2" ht="12.75">
      <c r="A1988" s="252"/>
      <c r="B1988" s="231"/>
    </row>
    <row r="1989" spans="1:2" ht="12.75">
      <c r="A1989" s="252"/>
      <c r="B1989" s="231"/>
    </row>
    <row r="1990" spans="1:2" ht="12.75">
      <c r="A1990" s="252"/>
      <c r="B1990" s="231"/>
    </row>
    <row r="1991" spans="1:2" ht="12.75">
      <c r="A1991" s="252"/>
      <c r="B1991" s="231"/>
    </row>
    <row r="1992" spans="1:2" ht="12.75">
      <c r="A1992" s="252"/>
      <c r="B1992" s="231"/>
    </row>
    <row r="1993" spans="1:2" ht="12.75">
      <c r="A1993" s="252"/>
      <c r="B1993" s="231"/>
    </row>
    <row r="1994" spans="1:2" ht="12.75">
      <c r="A1994" s="252"/>
      <c r="B1994" s="231"/>
    </row>
    <row r="1995" spans="1:2" ht="12.75">
      <c r="A1995" s="252"/>
      <c r="B1995" s="231"/>
    </row>
    <row r="1996" spans="1:2" ht="12.75">
      <c r="A1996" s="252"/>
      <c r="B1996" s="231"/>
    </row>
    <row r="1997" spans="1:2" ht="12.75">
      <c r="A1997" s="252"/>
      <c r="B1997" s="231"/>
    </row>
    <row r="1998" spans="1:2" ht="12.75">
      <c r="A1998" s="252"/>
      <c r="B1998" s="231"/>
    </row>
    <row r="1999" spans="1:2" ht="12.75">
      <c r="A1999" s="252"/>
      <c r="B1999" s="231"/>
    </row>
    <row r="2000" spans="1:2" ht="12.75">
      <c r="A2000" s="252"/>
      <c r="B2000" s="231"/>
    </row>
    <row r="2001" spans="1:2" ht="12.75">
      <c r="A2001" s="252"/>
      <c r="B2001" s="231"/>
    </row>
    <row r="2002" spans="1:2" ht="12.75">
      <c r="A2002" s="252"/>
      <c r="B2002" s="231"/>
    </row>
    <row r="2003" spans="1:2" ht="12.75">
      <c r="A2003" s="252"/>
      <c r="B2003" s="231"/>
    </row>
    <row r="2004" spans="1:2" ht="12.75">
      <c r="A2004" s="252"/>
      <c r="B2004" s="231"/>
    </row>
    <row r="2005" spans="1:2" ht="12.75">
      <c r="A2005" s="252"/>
      <c r="B2005" s="231"/>
    </row>
    <row r="2006" spans="1:2" ht="12.75">
      <c r="A2006" s="252"/>
      <c r="B2006" s="231"/>
    </row>
    <row r="2007" spans="1:2" ht="12.75">
      <c r="A2007" s="252"/>
      <c r="B2007" s="231"/>
    </row>
    <row r="2008" spans="1:2" ht="12.75">
      <c r="A2008" s="252"/>
      <c r="B2008" s="231"/>
    </row>
    <row r="2009" spans="1:2" ht="12.75">
      <c r="A2009" s="252"/>
      <c r="B2009" s="231"/>
    </row>
    <row r="2010" spans="1:2" ht="12.75">
      <c r="A2010" s="252"/>
      <c r="B2010" s="231"/>
    </row>
    <row r="2011" spans="1:2" ht="12.75">
      <c r="A2011" s="252"/>
      <c r="B2011" s="231"/>
    </row>
    <row r="2012" spans="1:2" ht="12.75">
      <c r="A2012" s="252"/>
      <c r="B2012" s="231"/>
    </row>
    <row r="2013" spans="1:2" ht="12.75">
      <c r="A2013" s="252"/>
      <c r="B2013" s="231"/>
    </row>
    <row r="2014" spans="1:2" ht="12.75">
      <c r="A2014" s="252"/>
      <c r="B2014" s="231"/>
    </row>
    <row r="2015" spans="1:2" ht="12.75">
      <c r="A2015" s="252"/>
      <c r="B2015" s="231"/>
    </row>
    <row r="2016" spans="1:2" ht="12.75">
      <c r="A2016" s="252"/>
      <c r="B2016" s="231"/>
    </row>
    <row r="2017" spans="1:2" ht="12.75">
      <c r="A2017" s="252"/>
      <c r="B2017" s="231"/>
    </row>
    <row r="2018" spans="1:2" ht="12.75">
      <c r="A2018" s="252"/>
      <c r="B2018" s="231"/>
    </row>
    <row r="2019" spans="1:2" ht="12.75">
      <c r="A2019" s="252"/>
      <c r="B2019" s="231"/>
    </row>
    <row r="2020" spans="1:2" ht="12.75">
      <c r="A2020" s="252"/>
      <c r="B2020" s="231"/>
    </row>
    <row r="2021" spans="1:2" ht="12.75">
      <c r="A2021" s="252"/>
      <c r="B2021" s="231"/>
    </row>
    <row r="2022" spans="1:2" ht="12.75">
      <c r="A2022" s="252"/>
      <c r="B2022" s="231"/>
    </row>
    <row r="2023" spans="1:2" ht="12.75">
      <c r="A2023" s="252"/>
      <c r="B2023" s="231"/>
    </row>
    <row r="2024" spans="1:2" ht="12.75">
      <c r="A2024" s="252"/>
      <c r="B2024" s="231"/>
    </row>
    <row r="2025" spans="1:2" ht="12.75">
      <c r="A2025" s="252"/>
      <c r="B2025" s="231"/>
    </row>
    <row r="2026" spans="1:2" ht="12.75">
      <c r="A2026" s="252"/>
      <c r="B2026" s="231"/>
    </row>
    <row r="2027" spans="1:2" ht="12.75">
      <c r="A2027" s="252"/>
      <c r="B2027" s="231"/>
    </row>
    <row r="2028" spans="1:2" ht="12.75">
      <c r="A2028" s="252"/>
      <c r="B2028" s="231"/>
    </row>
    <row r="2029" spans="1:2" ht="12.75">
      <c r="A2029" s="252"/>
      <c r="B2029" s="231"/>
    </row>
    <row r="2030" spans="1:2" ht="12.75">
      <c r="A2030" s="252"/>
      <c r="B2030" s="231"/>
    </row>
    <row r="2031" spans="1:2" ht="12.75">
      <c r="A2031" s="255"/>
      <c r="B2031"/>
    </row>
    <row r="2032" spans="1:2" ht="12.75">
      <c r="A2032" s="255"/>
      <c r="B2032"/>
    </row>
    <row r="2033" spans="1:2" ht="12.75">
      <c r="A2033" s="255"/>
      <c r="B2033"/>
    </row>
    <row r="2034" spans="1:2" ht="12.75">
      <c r="A2034" s="255"/>
      <c r="B2034"/>
    </row>
    <row r="2035" spans="1:2" ht="12.75">
      <c r="A2035" s="255"/>
      <c r="B2035"/>
    </row>
    <row r="2036" spans="1:2" ht="12.75">
      <c r="A2036" s="255"/>
      <c r="B2036"/>
    </row>
    <row r="2037" spans="1:2" ht="12.75">
      <c r="A2037" s="255"/>
      <c r="B2037"/>
    </row>
    <row r="2038" spans="1:2" ht="12.75">
      <c r="A2038" s="255"/>
      <c r="B2038"/>
    </row>
    <row r="2039" spans="1:2" ht="12.75">
      <c r="A2039" s="255"/>
      <c r="B2039"/>
    </row>
    <row r="2040" spans="1:2" ht="12.75">
      <c r="A2040" s="255"/>
      <c r="B2040"/>
    </row>
    <row r="2041" spans="1:2" ht="12.75">
      <c r="A2041" s="255"/>
      <c r="B2041"/>
    </row>
    <row r="2042" spans="1:2" ht="12.75">
      <c r="A2042" s="255"/>
      <c r="B2042"/>
    </row>
    <row r="2043" spans="1:2" ht="12.75">
      <c r="A2043" s="255"/>
      <c r="B2043"/>
    </row>
    <row r="2044" spans="1:2" ht="12.75">
      <c r="A2044" s="255"/>
      <c r="B2044"/>
    </row>
    <row r="2045" spans="1:2" ht="12.75">
      <c r="A2045" s="255"/>
      <c r="B2045"/>
    </row>
    <row r="2046" spans="1:2" ht="12.75">
      <c r="A2046" s="255"/>
      <c r="B2046"/>
    </row>
    <row r="2047" spans="1:2" ht="12.75">
      <c r="A2047" s="255"/>
      <c r="B2047"/>
    </row>
    <row r="2048" spans="1:2" ht="12.75">
      <c r="A2048" s="255"/>
      <c r="B2048"/>
    </row>
    <row r="2049" spans="1:2" ht="12.75">
      <c r="A2049" s="255"/>
      <c r="B2049"/>
    </row>
    <row r="2050" spans="1:2" ht="12.75">
      <c r="A2050" s="255"/>
      <c r="B2050"/>
    </row>
    <row r="2051" spans="1:2" ht="12.75">
      <c r="A2051" s="255"/>
      <c r="B2051"/>
    </row>
    <row r="2052" spans="1:2" ht="12.75">
      <c r="A2052" s="255"/>
      <c r="B2052"/>
    </row>
    <row r="2053" spans="1:2" ht="12.75">
      <c r="A2053" s="255"/>
      <c r="B2053"/>
    </row>
    <row r="2054" spans="1:2" ht="12.75">
      <c r="A2054" s="255"/>
      <c r="B2054"/>
    </row>
    <row r="2055" spans="1:2" ht="12.75">
      <c r="A2055" s="255"/>
      <c r="B2055"/>
    </row>
    <row r="2056" spans="1:2" ht="12.75">
      <c r="A2056" s="255"/>
      <c r="B2056"/>
    </row>
    <row r="2057" spans="1:2" ht="12.75">
      <c r="A2057" s="255"/>
      <c r="B2057"/>
    </row>
    <row r="2058" spans="1:2" ht="12.75">
      <c r="A2058" s="255"/>
      <c r="B2058"/>
    </row>
    <row r="2059" spans="1:2" ht="12.75">
      <c r="A2059" s="255"/>
      <c r="B2059"/>
    </row>
    <row r="2060" spans="1:2" ht="12.75">
      <c r="A2060" s="255"/>
      <c r="B2060"/>
    </row>
    <row r="2061" spans="1:2" ht="12.75">
      <c r="A2061" s="255"/>
      <c r="B2061"/>
    </row>
    <row r="2062" spans="1:2" ht="12.75">
      <c r="A2062" s="255"/>
      <c r="B2062"/>
    </row>
    <row r="2063" spans="1:2" ht="12.75">
      <c r="A2063" s="255"/>
      <c r="B2063"/>
    </row>
    <row r="2064" spans="1:2" ht="12.75">
      <c r="A2064" s="255"/>
      <c r="B2064"/>
    </row>
    <row r="2065" spans="1:2" ht="12.75">
      <c r="A2065" s="255"/>
      <c r="B2065"/>
    </row>
    <row r="2066" spans="1:2" ht="12.75">
      <c r="A2066" s="255"/>
      <c r="B2066"/>
    </row>
    <row r="2067" spans="1:2" ht="12.75">
      <c r="A2067" s="255"/>
      <c r="B2067"/>
    </row>
    <row r="2068" spans="1:2" ht="12.75">
      <c r="A2068" s="255"/>
      <c r="B2068"/>
    </row>
    <row r="2069" spans="1:2" ht="12.75">
      <c r="A2069" s="255"/>
      <c r="B2069"/>
    </row>
    <row r="2070" spans="1:2" ht="12.75">
      <c r="A2070" s="255"/>
      <c r="B2070"/>
    </row>
    <row r="2071" spans="1:2" ht="12.75">
      <c r="A2071" s="255"/>
      <c r="B2071"/>
    </row>
    <row r="2072" spans="1:2" ht="12.75">
      <c r="A2072" s="255"/>
      <c r="B2072"/>
    </row>
    <row r="2073" spans="1:2" ht="12.75">
      <c r="A2073" s="255"/>
      <c r="B2073"/>
    </row>
    <row r="2074" spans="1:2" ht="12.75">
      <c r="A2074" s="255"/>
      <c r="B2074"/>
    </row>
    <row r="2075" spans="1:2" ht="12.75">
      <c r="A2075" s="255"/>
      <c r="B2075"/>
    </row>
    <row r="2076" spans="1:2" ht="12.75">
      <c r="A2076" s="255"/>
      <c r="B2076"/>
    </row>
    <row r="2077" spans="1:2" ht="12.75">
      <c r="A2077" s="255"/>
      <c r="B2077"/>
    </row>
    <row r="2078" spans="1:2" ht="12.75">
      <c r="A2078" s="255"/>
      <c r="B2078"/>
    </row>
    <row r="2079" spans="1:2" ht="12.75">
      <c r="A2079" s="255"/>
      <c r="B2079"/>
    </row>
    <row r="2080" spans="1:2" ht="12.75">
      <c r="A2080" s="255"/>
      <c r="B2080"/>
    </row>
    <row r="2081" spans="1:2" ht="12.75">
      <c r="A2081" s="255"/>
      <c r="B2081"/>
    </row>
    <row r="2082" spans="1:2" ht="12.75">
      <c r="A2082" s="255"/>
      <c r="B2082"/>
    </row>
    <row r="2083" spans="1:2" ht="12.75">
      <c r="A2083" s="255"/>
      <c r="B2083"/>
    </row>
    <row r="2084" spans="1:2" ht="12.75">
      <c r="A2084" s="255"/>
      <c r="B2084"/>
    </row>
    <row r="2085" spans="1:2" ht="12.75">
      <c r="A2085" s="255"/>
      <c r="B2085"/>
    </row>
    <row r="2086" spans="1:2" ht="12.75">
      <c r="A2086" s="255"/>
      <c r="B2086"/>
    </row>
    <row r="2087" spans="1:2" ht="12.75">
      <c r="A2087" s="255"/>
      <c r="B2087"/>
    </row>
    <row r="2088" spans="1:2" ht="12.75">
      <c r="A2088" s="255"/>
      <c r="B2088"/>
    </row>
    <row r="2089" spans="1:2" ht="12.75">
      <c r="A2089" s="255"/>
      <c r="B2089"/>
    </row>
    <row r="2090" spans="1:2" ht="12.75">
      <c r="A2090" s="255"/>
      <c r="B2090"/>
    </row>
    <row r="2091" spans="1:2" ht="12.75">
      <c r="A2091" s="255"/>
      <c r="B2091"/>
    </row>
    <row r="2092" spans="1:2" ht="12.75">
      <c r="A2092" s="255"/>
      <c r="B2092"/>
    </row>
    <row r="2093" spans="1:2" ht="12.75">
      <c r="A2093" s="255"/>
      <c r="B2093"/>
    </row>
    <row r="2094" spans="1:2" ht="12.75">
      <c r="A2094" s="255"/>
      <c r="B2094"/>
    </row>
    <row r="2095" spans="1:2" ht="12.75">
      <c r="A2095" s="255"/>
      <c r="B2095"/>
    </row>
    <row r="2096" spans="1:2" ht="12.75">
      <c r="A2096" s="255"/>
      <c r="B2096"/>
    </row>
    <row r="2097" spans="1:2" ht="12.75">
      <c r="A2097" s="255"/>
      <c r="B2097"/>
    </row>
    <row r="2098" spans="1:2" ht="12.75">
      <c r="A2098" s="255"/>
      <c r="B2098"/>
    </row>
    <row r="2099" spans="1:2" ht="12.75">
      <c r="A2099" s="255"/>
      <c r="B2099"/>
    </row>
    <row r="2100" spans="1:2" ht="12.75">
      <c r="A2100" s="255"/>
      <c r="B2100"/>
    </row>
    <row r="2101" spans="1:2" ht="12.75">
      <c r="A2101" s="255"/>
      <c r="B2101"/>
    </row>
    <row r="2102" spans="1:2" ht="12.75">
      <c r="A2102" s="255"/>
      <c r="B2102"/>
    </row>
    <row r="2103" spans="1:2" ht="12.75">
      <c r="A2103" s="255"/>
      <c r="B2103"/>
    </row>
    <row r="2104" spans="1:2" ht="12.75">
      <c r="A2104" s="255"/>
      <c r="B2104"/>
    </row>
    <row r="2105" spans="1:2" ht="12.75">
      <c r="A2105" s="255"/>
      <c r="B2105"/>
    </row>
    <row r="2106" spans="1:2" ht="12.75">
      <c r="A2106" s="255"/>
      <c r="B2106"/>
    </row>
    <row r="2107" spans="1:2" ht="12.75">
      <c r="A2107" s="255"/>
      <c r="B2107"/>
    </row>
    <row r="2108" spans="1:2" ht="12.75">
      <c r="A2108" s="255"/>
      <c r="B2108"/>
    </row>
    <row r="2109" spans="1:2" ht="12.75">
      <c r="A2109" s="255"/>
      <c r="B2109"/>
    </row>
    <row r="2110" spans="1:2" ht="12.75">
      <c r="A2110" s="255"/>
      <c r="B2110"/>
    </row>
    <row r="2111" spans="1:2" ht="12.75">
      <c r="A2111" s="255"/>
      <c r="B2111"/>
    </row>
    <row r="2112" spans="1:2" ht="12.75">
      <c r="A2112" s="255"/>
      <c r="B2112"/>
    </row>
    <row r="2113" spans="1:2" ht="12.75">
      <c r="A2113" s="255"/>
      <c r="B2113"/>
    </row>
    <row r="2114" spans="1:2" ht="12.75">
      <c r="A2114" s="255"/>
      <c r="B2114"/>
    </row>
    <row r="2115" spans="1:2" ht="12.75">
      <c r="A2115" s="255"/>
      <c r="B2115"/>
    </row>
    <row r="2116" spans="1:2" ht="12.75">
      <c r="A2116" s="255"/>
      <c r="B2116"/>
    </row>
    <row r="2117" spans="1:2" ht="12.75">
      <c r="A2117" s="255"/>
      <c r="B2117"/>
    </row>
    <row r="2118" spans="1:2" ht="12.75">
      <c r="A2118" s="255"/>
      <c r="B2118"/>
    </row>
    <row r="2119" spans="1:2" ht="12.75">
      <c r="A2119" s="255"/>
      <c r="B2119"/>
    </row>
    <row r="2120" spans="1:2" ht="12.75">
      <c r="A2120" s="255"/>
      <c r="B2120"/>
    </row>
    <row r="2121" spans="1:2" ht="12.75">
      <c r="A2121" s="255"/>
      <c r="B2121"/>
    </row>
    <row r="2122" spans="1:2" ht="12.75">
      <c r="A2122" s="255"/>
      <c r="B2122"/>
    </row>
    <row r="2123" spans="1:2" ht="12.75">
      <c r="A2123" s="252"/>
      <c r="B2123" s="231"/>
    </row>
    <row r="2124" spans="1:2" ht="12.75">
      <c r="A2124" s="252"/>
      <c r="B2124" s="231"/>
    </row>
    <row r="2125" spans="1:2" ht="12.75">
      <c r="A2125" s="252"/>
      <c r="B2125" s="231"/>
    </row>
    <row r="2126" spans="1:2" ht="12.75">
      <c r="A2126" s="252"/>
      <c r="B2126" s="231"/>
    </row>
    <row r="2127" spans="1:2" ht="12.75">
      <c r="A2127" s="252"/>
      <c r="B2127" s="231"/>
    </row>
    <row r="2128" spans="1:2" ht="12.75">
      <c r="A2128" s="252"/>
      <c r="B2128" s="231"/>
    </row>
    <row r="2129" spans="1:2" ht="12.75">
      <c r="A2129" s="252"/>
      <c r="B2129" s="231"/>
    </row>
    <row r="2130" spans="1:2" ht="12.75">
      <c r="A2130" s="252"/>
      <c r="B2130" s="231"/>
    </row>
    <row r="2131" spans="1:2" ht="12.75">
      <c r="A2131" s="252"/>
      <c r="B2131" s="231"/>
    </row>
    <row r="2132" spans="1:2" ht="12.75">
      <c r="A2132" s="252"/>
      <c r="B2132" s="231"/>
    </row>
    <row r="2133" spans="1:2" ht="12.75">
      <c r="A2133" s="252"/>
      <c r="B2133" s="231"/>
    </row>
    <row r="2134" spans="1:2" ht="12.75">
      <c r="A2134" s="252"/>
      <c r="B2134" s="231"/>
    </row>
    <row r="2135" spans="1:2" ht="12.75">
      <c r="A2135" s="252"/>
      <c r="B2135" s="231"/>
    </row>
    <row r="2136" spans="1:2" ht="12.75">
      <c r="A2136" s="252"/>
      <c r="B2136" s="231"/>
    </row>
    <row r="2137" spans="1:2" ht="12.75">
      <c r="A2137" s="252"/>
      <c r="B2137" s="231"/>
    </row>
    <row r="2138" spans="1:2" ht="12.75">
      <c r="A2138" s="252"/>
      <c r="B2138" s="231"/>
    </row>
    <row r="2139" spans="1:2" ht="12.75">
      <c r="A2139" s="252"/>
      <c r="B2139" s="231"/>
    </row>
    <row r="2140" spans="1:2" ht="12.75">
      <c r="A2140" s="252"/>
      <c r="B2140" s="231"/>
    </row>
    <row r="2141" spans="1:2" ht="12.75">
      <c r="A2141" s="252"/>
      <c r="B2141" s="231"/>
    </row>
    <row r="2142" spans="1:2" ht="12.75">
      <c r="A2142" s="252"/>
      <c r="B2142" s="231"/>
    </row>
    <row r="2143" spans="1:2" ht="12.75">
      <c r="A2143" s="252"/>
      <c r="B2143" s="231"/>
    </row>
    <row r="2144" spans="1:2" ht="12.75">
      <c r="A2144" s="252"/>
      <c r="B2144" s="231"/>
    </row>
    <row r="2145" spans="1:2" ht="12.75">
      <c r="A2145" s="252"/>
      <c r="B2145" s="231"/>
    </row>
    <row r="2146" spans="1:2" ht="12.75">
      <c r="A2146" s="252"/>
      <c r="B2146" s="231"/>
    </row>
    <row r="2147" spans="1:2" ht="12.75">
      <c r="A2147" s="252"/>
      <c r="B2147" s="231"/>
    </row>
    <row r="2148" spans="1:2" ht="12.75">
      <c r="A2148" s="252"/>
      <c r="B2148" s="231"/>
    </row>
    <row r="2149" spans="1:2" ht="12.75">
      <c r="A2149" s="252"/>
      <c r="B2149" s="231"/>
    </row>
    <row r="2150" spans="1:2" ht="12.75">
      <c r="A2150" s="252"/>
      <c r="B2150" s="231"/>
    </row>
    <row r="2151" spans="1:2" ht="12.75">
      <c r="A2151" s="252"/>
      <c r="B2151" s="231"/>
    </row>
    <row r="2152" spans="1:2" ht="12.75">
      <c r="A2152" s="252"/>
      <c r="B2152" s="231"/>
    </row>
    <row r="2153" spans="1:2" ht="12.75">
      <c r="A2153" s="252"/>
      <c r="B2153" s="231"/>
    </row>
    <row r="2154" spans="1:2" ht="12.75">
      <c r="A2154" s="252"/>
      <c r="B2154" s="231"/>
    </row>
  </sheetData>
  <sheetProtection password="CB71" sheet="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B316"/>
  <sheetViews>
    <sheetView zoomScalePageLayoutView="0" workbookViewId="0" topLeftCell="A278">
      <selection activeCell="E20" sqref="E20"/>
    </sheetView>
  </sheetViews>
  <sheetFormatPr defaultColWidth="9.140625" defaultRowHeight="12.75"/>
  <cols>
    <col min="2" max="2" width="49.57421875" style="0" bestFit="1" customWidth="1"/>
  </cols>
  <sheetData>
    <row r="2" spans="1:2" ht="14.25">
      <c r="A2" s="240" t="s">
        <v>1301</v>
      </c>
      <c r="B2" s="241"/>
    </row>
    <row r="3" spans="1:2" s="245" customFormat="1" ht="14.25">
      <c r="A3" s="243" t="s">
        <v>1314</v>
      </c>
      <c r="B3" s="244"/>
    </row>
    <row r="4" spans="1:2" s="245" customFormat="1" ht="14.25">
      <c r="A4" s="243" t="s">
        <v>1302</v>
      </c>
      <c r="B4" s="244"/>
    </row>
    <row r="5" spans="1:2" ht="14.25">
      <c r="A5" s="242"/>
      <c r="B5" s="241"/>
    </row>
    <row r="6" spans="1:2" ht="28.5">
      <c r="A6" s="247" t="s">
        <v>1303</v>
      </c>
      <c r="B6" s="246" t="s">
        <v>1304</v>
      </c>
    </row>
    <row r="7" spans="1:2" ht="14.25">
      <c r="A7" s="217">
        <v>16155000</v>
      </c>
      <c r="B7" s="219" t="s">
        <v>1094</v>
      </c>
    </row>
    <row r="8" spans="1:2" ht="14.25">
      <c r="A8" s="217">
        <v>16156000</v>
      </c>
      <c r="B8" s="219" t="s">
        <v>1305</v>
      </c>
    </row>
    <row r="9" spans="1:2" ht="14.25">
      <c r="A9" s="217">
        <v>16157000</v>
      </c>
      <c r="B9" s="219" t="s">
        <v>1095</v>
      </c>
    </row>
    <row r="10" spans="1:2" ht="14.25">
      <c r="A10" s="217">
        <v>16159000</v>
      </c>
      <c r="B10" s="219" t="s">
        <v>1093</v>
      </c>
    </row>
    <row r="11" spans="1:2" ht="14.25">
      <c r="A11" s="217">
        <v>16161000</v>
      </c>
      <c r="B11" s="219" t="s">
        <v>1091</v>
      </c>
    </row>
    <row r="12" spans="1:2" ht="14.25">
      <c r="A12" s="217">
        <v>16169000</v>
      </c>
      <c r="B12" s="219" t="s">
        <v>1092</v>
      </c>
    </row>
    <row r="13" spans="1:2" ht="14.25">
      <c r="A13" s="217">
        <v>18155000</v>
      </c>
      <c r="B13" s="219" t="s">
        <v>1101</v>
      </c>
    </row>
    <row r="14" spans="1:2" ht="14.25">
      <c r="A14" s="217">
        <v>18156000</v>
      </c>
      <c r="B14" s="219" t="s">
        <v>1307</v>
      </c>
    </row>
    <row r="15" spans="1:2" ht="14.25">
      <c r="A15" s="217">
        <v>18157000</v>
      </c>
      <c r="B15" s="219" t="s">
        <v>1105</v>
      </c>
    </row>
    <row r="16" spans="1:2" ht="14.25">
      <c r="A16" s="217">
        <v>18159000</v>
      </c>
      <c r="B16" s="219" t="s">
        <v>1100</v>
      </c>
    </row>
    <row r="17" spans="1:2" ht="14.25">
      <c r="A17" s="217">
        <v>18161000</v>
      </c>
      <c r="B17" s="219" t="s">
        <v>1097</v>
      </c>
    </row>
    <row r="18" spans="1:2" ht="14.25">
      <c r="A18" s="217">
        <v>18165100</v>
      </c>
      <c r="B18" s="219" t="s">
        <v>1193</v>
      </c>
    </row>
    <row r="19" spans="1:2" ht="14.25">
      <c r="A19" s="217">
        <v>18166000</v>
      </c>
      <c r="B19" s="219" t="s">
        <v>1265</v>
      </c>
    </row>
    <row r="20" spans="1:2" ht="14.25">
      <c r="A20" s="217">
        <v>18169000</v>
      </c>
      <c r="B20" s="219" t="s">
        <v>1098</v>
      </c>
    </row>
    <row r="21" spans="1:2" ht="14.25">
      <c r="A21" s="217">
        <v>18171000</v>
      </c>
      <c r="B21" s="219" t="s">
        <v>1266</v>
      </c>
    </row>
    <row r="22" spans="1:2" ht="14.25">
      <c r="A22" s="217">
        <v>18413000</v>
      </c>
      <c r="B22" s="219" t="s">
        <v>1107</v>
      </c>
    </row>
    <row r="23" spans="1:2" ht="14.25">
      <c r="A23" s="217">
        <v>23123000</v>
      </c>
      <c r="B23" s="219" t="s">
        <v>1268</v>
      </c>
    </row>
    <row r="24" spans="1:2" ht="14.25">
      <c r="A24" s="217">
        <v>26135000</v>
      </c>
      <c r="B24" s="219" t="s">
        <v>1270</v>
      </c>
    </row>
    <row r="25" spans="1:2" ht="14.25">
      <c r="A25" s="217">
        <v>26181100</v>
      </c>
      <c r="B25" s="219" t="s">
        <v>3409</v>
      </c>
    </row>
    <row r="26" spans="1:2" ht="14.25">
      <c r="A26" s="217">
        <v>23171000</v>
      </c>
      <c r="B26" s="219" t="s">
        <v>1120</v>
      </c>
    </row>
    <row r="27" spans="1:2" ht="14.25">
      <c r="A27" s="217">
        <v>23172000</v>
      </c>
      <c r="B27" s="219" t="s">
        <v>1117</v>
      </c>
    </row>
    <row r="28" spans="1:2" ht="14.25">
      <c r="A28" s="217">
        <v>23173000</v>
      </c>
      <c r="B28" s="219" t="s">
        <v>1121</v>
      </c>
    </row>
    <row r="29" spans="1:2" ht="14.25">
      <c r="A29" s="217">
        <v>23178000</v>
      </c>
      <c r="B29" s="219" t="s">
        <v>1269</v>
      </c>
    </row>
    <row r="30" spans="1:2" ht="14.25">
      <c r="A30" s="217">
        <v>23179000</v>
      </c>
      <c r="B30" s="219" t="s">
        <v>1118</v>
      </c>
    </row>
    <row r="31" spans="1:2" ht="14.25">
      <c r="A31" s="217">
        <v>23712000</v>
      </c>
      <c r="B31" s="219" t="s">
        <v>1122</v>
      </c>
    </row>
    <row r="32" spans="1:2" ht="14.25">
      <c r="A32" s="217">
        <v>23713000</v>
      </c>
      <c r="B32" s="219" t="s">
        <v>1123</v>
      </c>
    </row>
    <row r="33" spans="1:2" ht="14.25">
      <c r="A33" s="217">
        <v>23716000</v>
      </c>
      <c r="B33" s="219" t="s">
        <v>1124</v>
      </c>
    </row>
    <row r="34" spans="1:2" ht="14.25">
      <c r="A34" s="217">
        <v>23732000</v>
      </c>
      <c r="B34" s="219" t="s">
        <v>1125</v>
      </c>
    </row>
    <row r="35" spans="1:2" ht="14.25">
      <c r="A35" s="217">
        <v>23733000</v>
      </c>
      <c r="B35" s="219" t="s">
        <v>1126</v>
      </c>
    </row>
    <row r="36" spans="1:2" ht="14.25">
      <c r="A36" s="217">
        <v>23736000</v>
      </c>
      <c r="B36" s="219" t="s">
        <v>1127</v>
      </c>
    </row>
    <row r="37" spans="1:2" ht="14.25">
      <c r="A37" s="217">
        <v>23742000</v>
      </c>
      <c r="B37" s="219" t="s">
        <v>1128</v>
      </c>
    </row>
    <row r="38" spans="1:2" ht="14.25">
      <c r="A38" s="217">
        <v>23743000</v>
      </c>
      <c r="B38" s="219" t="s">
        <v>1129</v>
      </c>
    </row>
    <row r="39" spans="1:2" ht="14.25">
      <c r="A39" s="217">
        <v>23746000</v>
      </c>
      <c r="B39" s="219" t="s">
        <v>1130</v>
      </c>
    </row>
    <row r="40" spans="1:2" ht="14.25">
      <c r="A40" s="217">
        <v>23752000</v>
      </c>
      <c r="B40" s="219" t="s">
        <v>1131</v>
      </c>
    </row>
    <row r="41" spans="1:2" ht="14.25">
      <c r="A41" s="217">
        <v>23753000</v>
      </c>
      <c r="B41" s="219" t="s">
        <v>1132</v>
      </c>
    </row>
    <row r="42" spans="1:2" ht="14.25">
      <c r="A42" s="217">
        <v>23756000</v>
      </c>
      <c r="B42" s="219" t="s">
        <v>1133</v>
      </c>
    </row>
    <row r="43" spans="1:2" ht="14.25">
      <c r="A43" s="217">
        <v>23892000</v>
      </c>
      <c r="B43" s="219" t="s">
        <v>1134</v>
      </c>
    </row>
    <row r="44" spans="1:2" ht="14.25">
      <c r="A44" s="217">
        <v>23893000</v>
      </c>
      <c r="B44" s="219" t="s">
        <v>1135</v>
      </c>
    </row>
    <row r="45" spans="1:2" ht="14.25">
      <c r="A45" s="217">
        <v>23896000</v>
      </c>
      <c r="B45" s="219" t="s">
        <v>1136</v>
      </c>
    </row>
    <row r="46" spans="1:2" ht="14.25">
      <c r="A46" s="217">
        <v>26134000</v>
      </c>
      <c r="B46" s="219" t="s">
        <v>1194</v>
      </c>
    </row>
    <row r="47" spans="1:2" ht="14.25">
      <c r="A47" s="217">
        <v>26171000</v>
      </c>
      <c r="B47" s="219" t="s">
        <v>1109</v>
      </c>
    </row>
    <row r="48" spans="1:2" ht="14.25">
      <c r="A48" s="217">
        <v>26172000</v>
      </c>
      <c r="B48" s="219" t="s">
        <v>1110</v>
      </c>
    </row>
    <row r="49" spans="1:2" ht="14.25">
      <c r="A49" s="217">
        <v>26173300</v>
      </c>
      <c r="B49" s="219" t="s">
        <v>1115</v>
      </c>
    </row>
    <row r="50" spans="1:2" ht="14.25">
      <c r="A50" s="217">
        <v>26177000</v>
      </c>
      <c r="B50" s="219" t="s">
        <v>1116</v>
      </c>
    </row>
    <row r="51" spans="1:2" ht="14.25">
      <c r="A51" s="217">
        <v>26179000</v>
      </c>
      <c r="B51" s="219" t="s">
        <v>1108</v>
      </c>
    </row>
    <row r="52" spans="1:2" ht="14.25">
      <c r="A52" s="217">
        <v>16158000</v>
      </c>
      <c r="B52" s="219" t="s">
        <v>5144</v>
      </c>
    </row>
    <row r="53" spans="1:2" ht="14.25">
      <c r="A53" s="217">
        <v>16512000</v>
      </c>
      <c r="B53" s="219" t="s">
        <v>5145</v>
      </c>
    </row>
    <row r="54" spans="1:2" ht="14.25">
      <c r="A54" s="217">
        <v>16522000</v>
      </c>
      <c r="B54" s="219" t="s">
        <v>5146</v>
      </c>
    </row>
    <row r="55" spans="1:2" ht="14.25">
      <c r="A55" s="217">
        <v>16532100</v>
      </c>
      <c r="B55" s="219" t="s">
        <v>5147</v>
      </c>
    </row>
    <row r="56" spans="1:2" ht="14.25">
      <c r="A56" s="217">
        <v>16592100</v>
      </c>
      <c r="B56" s="219" t="s">
        <v>5148</v>
      </c>
    </row>
    <row r="57" spans="1:2" ht="14.25">
      <c r="A57" s="217">
        <v>16912000</v>
      </c>
      <c r="B57" s="219" t="s">
        <v>5149</v>
      </c>
    </row>
    <row r="58" spans="1:2" ht="14.25">
      <c r="A58" s="217">
        <v>18158000</v>
      </c>
      <c r="B58" s="219" t="s">
        <v>5150</v>
      </c>
    </row>
    <row r="59" spans="1:2" ht="14.25">
      <c r="A59" s="217">
        <v>18414000</v>
      </c>
      <c r="B59" s="219" t="s">
        <v>5151</v>
      </c>
    </row>
    <row r="60" spans="1:2" ht="14.25">
      <c r="A60" s="217">
        <v>18511000</v>
      </c>
      <c r="B60" s="219" t="s">
        <v>5152</v>
      </c>
    </row>
    <row r="61" spans="1:2" ht="14.25">
      <c r="A61" s="217">
        <v>18521000</v>
      </c>
      <c r="B61" s="219" t="s">
        <v>5153</v>
      </c>
    </row>
    <row r="62" spans="1:2" ht="14.25">
      <c r="A62" s="217">
        <v>18531000</v>
      </c>
      <c r="B62" s="219" t="s">
        <v>5154</v>
      </c>
    </row>
    <row r="63" spans="1:2" ht="14.25">
      <c r="A63" s="217">
        <v>18592000</v>
      </c>
      <c r="B63" s="219" t="s">
        <v>5155</v>
      </c>
    </row>
    <row r="64" spans="1:2" ht="14.25">
      <c r="A64" s="217">
        <v>18911000</v>
      </c>
      <c r="B64" s="219" t="s">
        <v>5156</v>
      </c>
    </row>
    <row r="65" spans="1:2" ht="14.25">
      <c r="A65" s="217">
        <v>44613000</v>
      </c>
      <c r="B65" s="219" t="s">
        <v>5157</v>
      </c>
    </row>
    <row r="66" spans="1:2" ht="14.25">
      <c r="A66" s="217">
        <v>18572000</v>
      </c>
      <c r="B66" s="219" t="s">
        <v>5158</v>
      </c>
    </row>
    <row r="67" spans="1:2" ht="14.25">
      <c r="A67" s="217">
        <v>23121000</v>
      </c>
      <c r="B67" s="219" t="s">
        <v>5159</v>
      </c>
    </row>
    <row r="68" spans="1:2" ht="14.25">
      <c r="A68" s="217">
        <v>23122000</v>
      </c>
      <c r="B68" s="219" t="s">
        <v>5160</v>
      </c>
    </row>
    <row r="69" spans="1:2" ht="14.25">
      <c r="A69" s="217">
        <v>23174000</v>
      </c>
      <c r="B69" s="219" t="s">
        <v>5161</v>
      </c>
    </row>
    <row r="70" spans="1:2" ht="14.25">
      <c r="A70" s="217">
        <v>23176000</v>
      </c>
      <c r="B70" s="219" t="s">
        <v>5162</v>
      </c>
    </row>
    <row r="71" spans="1:2" ht="14.25">
      <c r="A71" s="217">
        <v>23177000</v>
      </c>
      <c r="B71" s="219" t="s">
        <v>5163</v>
      </c>
    </row>
    <row r="72" spans="1:2" ht="14.25">
      <c r="A72" s="217">
        <v>23512000</v>
      </c>
      <c r="B72" s="219" t="s">
        <v>5164</v>
      </c>
    </row>
    <row r="73" spans="1:2" ht="14.25">
      <c r="A73" s="217">
        <v>23522000</v>
      </c>
      <c r="B73" s="219" t="s">
        <v>5165</v>
      </c>
    </row>
    <row r="74" spans="1:2" ht="14.25">
      <c r="A74" s="217">
        <v>23532000</v>
      </c>
      <c r="B74" s="219" t="s">
        <v>5166</v>
      </c>
    </row>
    <row r="75" spans="1:2" ht="14.25">
      <c r="A75" s="217">
        <v>23544000</v>
      </c>
      <c r="B75" s="219" t="s">
        <v>1335</v>
      </c>
    </row>
    <row r="76" spans="1:2" ht="14.25">
      <c r="A76" s="217">
        <v>23592000</v>
      </c>
      <c r="B76" s="219" t="s">
        <v>5167</v>
      </c>
    </row>
    <row r="77" spans="1:2" ht="14.25">
      <c r="A77" s="217">
        <v>26122000</v>
      </c>
      <c r="B77" s="219" t="s">
        <v>5168</v>
      </c>
    </row>
    <row r="78" spans="1:2" ht="14.25">
      <c r="A78" s="217">
        <v>26174000</v>
      </c>
      <c r="B78" s="219" t="s">
        <v>5169</v>
      </c>
    </row>
    <row r="79" spans="1:2" ht="14.25">
      <c r="A79" s="217">
        <v>26176000</v>
      </c>
      <c r="B79" s="219" t="s">
        <v>5170</v>
      </c>
    </row>
    <row r="80" spans="1:2" ht="14.25">
      <c r="A80" s="217">
        <v>26176500</v>
      </c>
      <c r="B80" s="219" t="s">
        <v>5171</v>
      </c>
    </row>
    <row r="81" spans="1:2" ht="14.25">
      <c r="A81" s="217">
        <v>26178000</v>
      </c>
      <c r="B81" s="219" t="s">
        <v>5172</v>
      </c>
    </row>
    <row r="82" spans="1:2" ht="14.25">
      <c r="A82" s="217">
        <v>26512000</v>
      </c>
      <c r="B82" s="219" t="s">
        <v>5173</v>
      </c>
    </row>
    <row r="83" spans="1:2" ht="14.25">
      <c r="A83" s="217">
        <v>26522000</v>
      </c>
      <c r="B83" s="219" t="s">
        <v>5174</v>
      </c>
    </row>
    <row r="84" spans="1:2" ht="14.25">
      <c r="A84" s="217">
        <v>26532000</v>
      </c>
      <c r="B84" s="219" t="s">
        <v>5175</v>
      </c>
    </row>
    <row r="85" spans="1:2" ht="14.25">
      <c r="A85" s="217">
        <v>26592000</v>
      </c>
      <c r="B85" s="219" t="s">
        <v>5176</v>
      </c>
    </row>
    <row r="86" spans="1:2" ht="14.25">
      <c r="A86" s="217">
        <v>58323000</v>
      </c>
      <c r="B86" s="219" t="s">
        <v>5177</v>
      </c>
    </row>
    <row r="87" spans="1:2" ht="14.25">
      <c r="A87" s="217">
        <v>58327000</v>
      </c>
      <c r="B87" s="219" t="s">
        <v>5178</v>
      </c>
    </row>
    <row r="88" spans="1:2" ht="14.25">
      <c r="A88" s="217">
        <v>61111000</v>
      </c>
      <c r="B88" s="219" t="s">
        <v>5179</v>
      </c>
    </row>
    <row r="89" spans="1:2" ht="14.25">
      <c r="A89" s="217">
        <v>61112000</v>
      </c>
      <c r="B89" s="219" t="s">
        <v>5180</v>
      </c>
    </row>
    <row r="90" spans="1:2" ht="14.25">
      <c r="A90" s="217">
        <v>62111000</v>
      </c>
      <c r="B90" s="219" t="s">
        <v>5181</v>
      </c>
    </row>
    <row r="91" spans="1:2" ht="14.25">
      <c r="A91" s="217">
        <v>62112000</v>
      </c>
      <c r="B91" s="219" t="s">
        <v>5182</v>
      </c>
    </row>
    <row r="92" spans="1:2" ht="14.25">
      <c r="A92" s="217">
        <v>26123000</v>
      </c>
      <c r="B92" s="219" t="s">
        <v>5183</v>
      </c>
    </row>
    <row r="93" spans="1:2" ht="14.25">
      <c r="A93" s="217">
        <v>26544000</v>
      </c>
      <c r="B93" s="219" t="s">
        <v>5184</v>
      </c>
    </row>
    <row r="94" spans="1:2" ht="14.25">
      <c r="A94" s="217">
        <v>16151000</v>
      </c>
      <c r="B94" s="219" t="s">
        <v>1096</v>
      </c>
    </row>
    <row r="95" spans="1:2" ht="14.25">
      <c r="A95" s="217">
        <v>18151000</v>
      </c>
      <c r="B95" s="219" t="s">
        <v>1099</v>
      </c>
    </row>
    <row r="96" spans="1:2" ht="14.25">
      <c r="A96" s="217">
        <v>18152000</v>
      </c>
      <c r="B96" s="219" t="s">
        <v>1102</v>
      </c>
    </row>
    <row r="97" spans="1:2" ht="14.25">
      <c r="A97" s="217">
        <v>18162000</v>
      </c>
      <c r="B97" s="219" t="s">
        <v>1103</v>
      </c>
    </row>
    <row r="98" spans="1:2" ht="14.25">
      <c r="A98" s="217">
        <v>18162100</v>
      </c>
      <c r="B98" s="219" t="s">
        <v>1271</v>
      </c>
    </row>
    <row r="99" spans="1:2" ht="14.25">
      <c r="A99" s="217">
        <v>18162200</v>
      </c>
      <c r="B99" s="219" t="s">
        <v>1272</v>
      </c>
    </row>
    <row r="100" spans="1:2" ht="14.25">
      <c r="A100" s="217">
        <v>23131000</v>
      </c>
      <c r="B100" s="219" t="s">
        <v>1119</v>
      </c>
    </row>
    <row r="101" spans="1:2" ht="14.25">
      <c r="A101" s="217">
        <v>26131000</v>
      </c>
      <c r="B101" s="219" t="s">
        <v>1111</v>
      </c>
    </row>
    <row r="102" spans="1:2" ht="14.25">
      <c r="A102" s="217">
        <v>26132000</v>
      </c>
      <c r="B102" s="219" t="s">
        <v>1112</v>
      </c>
    </row>
    <row r="103" spans="1:2" ht="14.25">
      <c r="A103" s="217">
        <v>26133000</v>
      </c>
      <c r="B103" s="219" t="s">
        <v>1113</v>
      </c>
    </row>
    <row r="104" spans="1:2" ht="14.25">
      <c r="A104" s="217">
        <v>16552000</v>
      </c>
      <c r="B104" s="219" t="s">
        <v>1090</v>
      </c>
    </row>
    <row r="105" spans="1:2" ht="14.25">
      <c r="A105" s="217">
        <v>34411000</v>
      </c>
      <c r="B105" s="219" t="s">
        <v>1142</v>
      </c>
    </row>
    <row r="106" spans="1:2" ht="14.25">
      <c r="A106" s="217">
        <v>34412000</v>
      </c>
      <c r="B106" s="219" t="s">
        <v>1143</v>
      </c>
    </row>
    <row r="107" spans="1:2" ht="14.25">
      <c r="A107" s="217">
        <v>34413000</v>
      </c>
      <c r="B107" s="219" t="s">
        <v>1144</v>
      </c>
    </row>
    <row r="108" spans="1:2" ht="14.25">
      <c r="A108" s="217">
        <v>34414000</v>
      </c>
      <c r="B108" s="219" t="s">
        <v>1145</v>
      </c>
    </row>
    <row r="109" spans="1:2" ht="14.25">
      <c r="A109" s="217">
        <v>18155500</v>
      </c>
      <c r="B109" s="219" t="s">
        <v>1273</v>
      </c>
    </row>
    <row r="110" spans="1:2" ht="14.25">
      <c r="A110" s="217">
        <v>18163000</v>
      </c>
      <c r="B110" s="219" t="s">
        <v>1104</v>
      </c>
    </row>
    <row r="111" spans="1:2" ht="14.25">
      <c r="A111" s="217">
        <v>26141000</v>
      </c>
      <c r="B111" s="219" t="s">
        <v>1114</v>
      </c>
    </row>
    <row r="112" spans="1:2" ht="14.25">
      <c r="A112" s="217">
        <v>23112100</v>
      </c>
      <c r="B112" s="219" t="s">
        <v>5185</v>
      </c>
    </row>
    <row r="113" spans="1:2" ht="14.25">
      <c r="A113" s="217">
        <v>26112100</v>
      </c>
      <c r="B113" s="219" t="s">
        <v>1274</v>
      </c>
    </row>
    <row r="114" spans="1:2" ht="14.25">
      <c r="A114" s="217">
        <v>26112200</v>
      </c>
      <c r="B114" s="219" t="s">
        <v>1275</v>
      </c>
    </row>
    <row r="115" spans="1:2" ht="14.25">
      <c r="A115" s="217">
        <v>26112000</v>
      </c>
      <c r="B115" s="219" t="s">
        <v>5186</v>
      </c>
    </row>
    <row r="116" spans="1:2" ht="14.25">
      <c r="A116" s="217">
        <v>26173700</v>
      </c>
      <c r="B116" s="219" t="s">
        <v>5187</v>
      </c>
    </row>
    <row r="117" spans="1:2" ht="14.25">
      <c r="A117" s="217">
        <v>31119000</v>
      </c>
      <c r="B117" s="219" t="s">
        <v>5188</v>
      </c>
    </row>
    <row r="118" spans="1:2" ht="14.25">
      <c r="A118" s="217">
        <v>34712000</v>
      </c>
      <c r="B118" s="219" t="s">
        <v>5189</v>
      </c>
    </row>
    <row r="119" spans="1:2" ht="14.25">
      <c r="A119" s="217">
        <v>41562000</v>
      </c>
      <c r="B119" s="219" t="s">
        <v>5190</v>
      </c>
    </row>
    <row r="120" spans="1:2" ht="14.25">
      <c r="A120" s="217">
        <v>41566000</v>
      </c>
      <c r="B120" s="219" t="s">
        <v>5191</v>
      </c>
    </row>
    <row r="121" spans="1:2" ht="14.25">
      <c r="A121" s="217">
        <v>41567000</v>
      </c>
      <c r="B121" s="219" t="s">
        <v>5192</v>
      </c>
    </row>
    <row r="122" spans="1:2" ht="14.25">
      <c r="A122" s="217">
        <v>41569000</v>
      </c>
      <c r="B122" s="219" t="s">
        <v>5193</v>
      </c>
    </row>
    <row r="123" spans="1:2" ht="14.25">
      <c r="A123" s="217">
        <v>44111000</v>
      </c>
      <c r="B123" s="219" t="s">
        <v>5194</v>
      </c>
    </row>
    <row r="124" spans="1:2" ht="14.25">
      <c r="A124" s="217">
        <v>44111900</v>
      </c>
      <c r="B124" s="219" t="s">
        <v>5195</v>
      </c>
    </row>
    <row r="125" spans="1:2" ht="14.25">
      <c r="A125" s="217">
        <v>44112000</v>
      </c>
      <c r="B125" s="219" t="s">
        <v>5196</v>
      </c>
    </row>
    <row r="126" spans="1:2" ht="14.25">
      <c r="A126" s="217">
        <v>44116000</v>
      </c>
      <c r="B126" s="219" t="s">
        <v>5197</v>
      </c>
    </row>
    <row r="127" spans="1:2" ht="14.25">
      <c r="A127" s="217">
        <v>44121000</v>
      </c>
      <c r="B127" s="219" t="s">
        <v>5198</v>
      </c>
    </row>
    <row r="128" spans="1:2" ht="14.25">
      <c r="A128" s="217">
        <v>44122000</v>
      </c>
      <c r="B128" s="219" t="s">
        <v>5199</v>
      </c>
    </row>
    <row r="129" spans="1:2" ht="14.25">
      <c r="A129" s="217">
        <v>44616000</v>
      </c>
      <c r="B129" s="219" t="s">
        <v>5200</v>
      </c>
    </row>
    <row r="130" spans="1:2" ht="14.25">
      <c r="A130" s="217">
        <v>44811000</v>
      </c>
      <c r="B130" s="219" t="s">
        <v>5201</v>
      </c>
    </row>
    <row r="131" spans="1:2" ht="14.25">
      <c r="A131" s="217">
        <v>44813000</v>
      </c>
      <c r="B131" s="219" t="s">
        <v>5202</v>
      </c>
    </row>
    <row r="132" spans="1:2" ht="14.25">
      <c r="A132" s="217">
        <v>44815000</v>
      </c>
      <c r="B132" s="219" t="s">
        <v>5203</v>
      </c>
    </row>
    <row r="133" spans="1:2" ht="14.25">
      <c r="A133" s="217">
        <v>44817000</v>
      </c>
      <c r="B133" s="219" t="s">
        <v>5204</v>
      </c>
    </row>
    <row r="134" spans="1:2" ht="14.25">
      <c r="A134" s="217">
        <v>44819000</v>
      </c>
      <c r="B134" s="219" t="s">
        <v>5205</v>
      </c>
    </row>
    <row r="135" spans="1:2" ht="14.25">
      <c r="A135" s="217">
        <v>44825000</v>
      </c>
      <c r="B135" s="219" t="s">
        <v>5206</v>
      </c>
    </row>
    <row r="136" spans="1:2" ht="14.25">
      <c r="A136" s="217">
        <v>44849000</v>
      </c>
      <c r="B136" s="219" t="s">
        <v>5207</v>
      </c>
    </row>
    <row r="137" spans="1:2" ht="14.25">
      <c r="A137" s="217">
        <v>44850000</v>
      </c>
      <c r="B137" s="219" t="s">
        <v>5208</v>
      </c>
    </row>
    <row r="138" spans="1:2" ht="14.25">
      <c r="A138" s="217">
        <v>44818000</v>
      </c>
      <c r="B138" s="219" t="s">
        <v>1310</v>
      </c>
    </row>
    <row r="139" spans="1:2" ht="14.25">
      <c r="A139" s="217">
        <v>44831000</v>
      </c>
      <c r="B139" s="219" t="s">
        <v>1367</v>
      </c>
    </row>
    <row r="140" spans="1:2" ht="14.25">
      <c r="A140" s="217">
        <v>44110600</v>
      </c>
      <c r="B140" s="219" t="s">
        <v>5209</v>
      </c>
    </row>
    <row r="141" spans="1:2" ht="14.25">
      <c r="A141" s="217">
        <v>44823000</v>
      </c>
      <c r="B141" s="219" t="s">
        <v>5210</v>
      </c>
    </row>
    <row r="142" spans="1:2" ht="14.25">
      <c r="A142" s="217">
        <v>54152600</v>
      </c>
      <c r="B142" s="219" t="s">
        <v>5211</v>
      </c>
    </row>
    <row r="143" spans="1:2" ht="14.25">
      <c r="A143" s="217">
        <v>26173550</v>
      </c>
      <c r="B143" s="219" t="s">
        <v>1276</v>
      </c>
    </row>
    <row r="144" spans="1:2" ht="14.25">
      <c r="A144" s="217">
        <v>26173560</v>
      </c>
      <c r="B144" s="219" t="s">
        <v>1277</v>
      </c>
    </row>
    <row r="145" spans="1:2" ht="14.25">
      <c r="A145" s="217">
        <v>51111000</v>
      </c>
      <c r="B145" s="219" t="s">
        <v>5212</v>
      </c>
    </row>
    <row r="146" spans="1:2" ht="14.25">
      <c r="A146" s="217">
        <v>51118000</v>
      </c>
      <c r="B146" s="219" t="s">
        <v>5213</v>
      </c>
    </row>
    <row r="147" spans="1:2" ht="14.25">
      <c r="A147" s="217">
        <v>51138000</v>
      </c>
      <c r="B147" s="219" t="s">
        <v>5214</v>
      </c>
    </row>
    <row r="148" spans="1:2" ht="14.25">
      <c r="A148" s="217">
        <v>51148000</v>
      </c>
      <c r="B148" s="219" t="s">
        <v>5215</v>
      </c>
    </row>
    <row r="149" spans="1:2" ht="14.25">
      <c r="A149" s="217">
        <v>51151000</v>
      </c>
      <c r="B149" s="219" t="s">
        <v>5216</v>
      </c>
    </row>
    <row r="150" spans="1:2" ht="14.25">
      <c r="A150" s="217">
        <v>51158000</v>
      </c>
      <c r="B150" s="219" t="s">
        <v>5217</v>
      </c>
    </row>
    <row r="151" spans="1:2" ht="14.25">
      <c r="A151" s="217">
        <v>51171000</v>
      </c>
      <c r="B151" s="219" t="s">
        <v>4871</v>
      </c>
    </row>
    <row r="152" spans="1:2" ht="14.25">
      <c r="A152" s="217">
        <v>52111000</v>
      </c>
      <c r="B152" s="219" t="s">
        <v>5218</v>
      </c>
    </row>
    <row r="153" spans="1:2" ht="14.25">
      <c r="A153" s="217">
        <v>52112000</v>
      </c>
      <c r="B153" s="219" t="s">
        <v>5219</v>
      </c>
    </row>
    <row r="154" spans="1:2" ht="14.25">
      <c r="A154" s="217">
        <v>52113000</v>
      </c>
      <c r="B154" s="219" t="s">
        <v>5220</v>
      </c>
    </row>
    <row r="155" spans="1:2" ht="14.25">
      <c r="A155" s="217">
        <v>52114000</v>
      </c>
      <c r="B155" s="219" t="s">
        <v>1278</v>
      </c>
    </row>
    <row r="156" spans="1:2" ht="14.25">
      <c r="A156" s="217">
        <v>52115100</v>
      </c>
      <c r="B156" s="219" t="s">
        <v>5221</v>
      </c>
    </row>
    <row r="157" spans="1:2" ht="14.25">
      <c r="A157" s="217">
        <v>52115200</v>
      </c>
      <c r="B157" s="219" t="s">
        <v>5222</v>
      </c>
    </row>
    <row r="158" spans="1:2" ht="14.25">
      <c r="A158" s="217">
        <v>52131000</v>
      </c>
      <c r="B158" s="219" t="s">
        <v>5223</v>
      </c>
    </row>
    <row r="159" spans="1:2" ht="14.25">
      <c r="A159" s="217">
        <v>52151000</v>
      </c>
      <c r="B159" s="219" t="s">
        <v>5224</v>
      </c>
    </row>
    <row r="160" spans="1:2" ht="14.25">
      <c r="A160" s="217">
        <v>52161000</v>
      </c>
      <c r="B160" s="219" t="s">
        <v>5225</v>
      </c>
    </row>
    <row r="161" spans="1:2" ht="14.25">
      <c r="A161" s="217">
        <v>52181000</v>
      </c>
      <c r="B161" s="219" t="s">
        <v>5226</v>
      </c>
    </row>
    <row r="162" spans="1:2" ht="14.25">
      <c r="A162" s="217">
        <v>52182000</v>
      </c>
      <c r="B162" s="219" t="s">
        <v>5227</v>
      </c>
    </row>
    <row r="163" spans="1:2" ht="14.25">
      <c r="A163" s="217">
        <v>52231000</v>
      </c>
      <c r="B163" s="219" t="s">
        <v>5228</v>
      </c>
    </row>
    <row r="164" spans="1:2" ht="14.25">
      <c r="A164" s="217">
        <v>52241000</v>
      </c>
      <c r="B164" s="219" t="s">
        <v>5229</v>
      </c>
    </row>
    <row r="165" spans="1:2" ht="14.25">
      <c r="A165" s="217">
        <v>52241100</v>
      </c>
      <c r="B165" s="219" t="s">
        <v>5230</v>
      </c>
    </row>
    <row r="166" spans="1:2" ht="14.25">
      <c r="A166" s="217">
        <v>52241200</v>
      </c>
      <c r="B166" s="219" t="s">
        <v>5231</v>
      </c>
    </row>
    <row r="167" spans="1:2" ht="14.25">
      <c r="A167" s="217">
        <v>52241300</v>
      </c>
      <c r="B167" s="219" t="s">
        <v>5232</v>
      </c>
    </row>
    <row r="168" spans="1:2" ht="14.25">
      <c r="A168" s="217">
        <v>52241400</v>
      </c>
      <c r="B168" s="219" t="s">
        <v>5233</v>
      </c>
    </row>
    <row r="169" spans="1:2" ht="14.25">
      <c r="A169" s="217">
        <v>52241500</v>
      </c>
      <c r="B169" s="219" t="s">
        <v>5234</v>
      </c>
    </row>
    <row r="170" spans="1:2" ht="14.25">
      <c r="A170" s="217">
        <v>52241600</v>
      </c>
      <c r="B170" s="219" t="s">
        <v>5235</v>
      </c>
    </row>
    <row r="171" spans="1:2" ht="14.25">
      <c r="A171" s="217">
        <v>52241700</v>
      </c>
      <c r="B171" s="219" t="s">
        <v>5236</v>
      </c>
    </row>
    <row r="172" spans="1:2" ht="14.25">
      <c r="A172" s="217">
        <v>52241800</v>
      </c>
      <c r="B172" s="219" t="s">
        <v>1279</v>
      </c>
    </row>
    <row r="173" spans="1:2" ht="14.25">
      <c r="A173" s="217">
        <v>52153000</v>
      </c>
      <c r="B173" s="219" t="s">
        <v>5237</v>
      </c>
    </row>
    <row r="174" spans="1:2" ht="14.25">
      <c r="A174" s="217">
        <v>52197000</v>
      </c>
      <c r="B174" s="219" t="s">
        <v>5238</v>
      </c>
    </row>
    <row r="175" spans="1:2" ht="14.25">
      <c r="A175" s="217">
        <v>52242000</v>
      </c>
      <c r="B175" s="219" t="s">
        <v>5239</v>
      </c>
    </row>
    <row r="176" spans="1:2" ht="14.25">
      <c r="A176" s="217">
        <v>52251000</v>
      </c>
      <c r="B176" s="219" t="s">
        <v>5240</v>
      </c>
    </row>
    <row r="177" spans="1:2" ht="14.25">
      <c r="A177" s="217">
        <v>53551000</v>
      </c>
      <c r="B177" s="219" t="s">
        <v>5241</v>
      </c>
    </row>
    <row r="178" spans="1:2" ht="14.25">
      <c r="A178" s="217">
        <v>54111000</v>
      </c>
      <c r="B178" s="219" t="s">
        <v>5242</v>
      </c>
    </row>
    <row r="179" spans="1:2" ht="14.25">
      <c r="A179" s="217">
        <v>54112000</v>
      </c>
      <c r="B179" s="219" t="s">
        <v>5243</v>
      </c>
    </row>
    <row r="180" spans="1:2" ht="14.25">
      <c r="A180" s="217">
        <v>54113000</v>
      </c>
      <c r="B180" s="219" t="s">
        <v>5244</v>
      </c>
    </row>
    <row r="181" spans="1:2" ht="14.25">
      <c r="A181" s="217">
        <v>54117000</v>
      </c>
      <c r="B181" s="219" t="s">
        <v>5245</v>
      </c>
    </row>
    <row r="182" spans="1:2" ht="14.25">
      <c r="A182" s="217">
        <v>54151000</v>
      </c>
      <c r="B182" s="219" t="s">
        <v>5246</v>
      </c>
    </row>
    <row r="183" spans="1:2" ht="14.25">
      <c r="A183" s="217">
        <v>54152000</v>
      </c>
      <c r="B183" s="219" t="s">
        <v>5247</v>
      </c>
    </row>
    <row r="184" spans="1:2" ht="14.25">
      <c r="A184" s="217">
        <v>54153800</v>
      </c>
      <c r="B184" s="219" t="s">
        <v>5248</v>
      </c>
    </row>
    <row r="185" spans="1:2" ht="14.25">
      <c r="A185" s="217">
        <v>54157000</v>
      </c>
      <c r="B185" s="219" t="s">
        <v>5249</v>
      </c>
    </row>
    <row r="186" spans="1:2" ht="14.25">
      <c r="A186" s="217">
        <v>54611000</v>
      </c>
      <c r="B186" s="219" t="s">
        <v>5250</v>
      </c>
    </row>
    <row r="187" spans="1:2" ht="14.25">
      <c r="A187" s="217">
        <v>54811000</v>
      </c>
      <c r="B187" s="219" t="s">
        <v>5251</v>
      </c>
    </row>
    <row r="188" spans="1:2" ht="14.25">
      <c r="A188" s="217">
        <v>54812000</v>
      </c>
      <c r="B188" s="219" t="s">
        <v>5252</v>
      </c>
    </row>
    <row r="189" spans="1:2" ht="14.25">
      <c r="A189" s="217">
        <v>54813000</v>
      </c>
      <c r="B189" s="219" t="s">
        <v>5253</v>
      </c>
    </row>
    <row r="190" spans="1:2" ht="14.25">
      <c r="A190" s="217">
        <v>55112100</v>
      </c>
      <c r="B190" s="219" t="s">
        <v>5254</v>
      </c>
    </row>
    <row r="191" spans="1:2" ht="14.25">
      <c r="A191" s="217">
        <v>58223000</v>
      </c>
      <c r="B191" s="219" t="s">
        <v>5255</v>
      </c>
    </row>
    <row r="192" spans="1:2" ht="14.25">
      <c r="A192" s="217">
        <v>59111000</v>
      </c>
      <c r="B192" s="219" t="s">
        <v>1280</v>
      </c>
    </row>
    <row r="193" spans="1:2" ht="14.25">
      <c r="A193" s="217">
        <v>59123000</v>
      </c>
      <c r="B193" s="219" t="s">
        <v>5256</v>
      </c>
    </row>
    <row r="194" spans="1:2" ht="14.25">
      <c r="A194" s="217">
        <v>59123500</v>
      </c>
      <c r="B194" s="219" t="s">
        <v>5257</v>
      </c>
    </row>
    <row r="195" spans="1:2" ht="14.25">
      <c r="A195" s="217">
        <v>59131000</v>
      </c>
      <c r="B195" s="219" t="s">
        <v>5258</v>
      </c>
    </row>
    <row r="196" spans="1:2" ht="14.25">
      <c r="A196" s="217">
        <v>59132000</v>
      </c>
      <c r="B196" s="219" t="s">
        <v>5259</v>
      </c>
    </row>
    <row r="197" spans="1:2" ht="14.25">
      <c r="A197" s="217">
        <v>59133300</v>
      </c>
      <c r="B197" s="219" t="s">
        <v>5260</v>
      </c>
    </row>
    <row r="198" spans="1:2" ht="14.25">
      <c r="A198" s="217">
        <v>63311000</v>
      </c>
      <c r="B198" s="219" t="s">
        <v>5261</v>
      </c>
    </row>
    <row r="199" spans="1:2" ht="14.25">
      <c r="A199" s="217">
        <v>63311300</v>
      </c>
      <c r="B199" s="219" t="s">
        <v>1281</v>
      </c>
    </row>
    <row r="200" spans="1:2" ht="14.25">
      <c r="A200" s="217">
        <v>63311500</v>
      </c>
      <c r="B200" s="219" t="s">
        <v>5262</v>
      </c>
    </row>
    <row r="201" spans="1:2" ht="14.25">
      <c r="A201" s="217">
        <v>63311600</v>
      </c>
      <c r="B201" s="219" t="s">
        <v>1282</v>
      </c>
    </row>
    <row r="202" spans="1:2" ht="14.25">
      <c r="A202" s="217">
        <v>63312000</v>
      </c>
      <c r="B202" s="219" t="s">
        <v>5263</v>
      </c>
    </row>
    <row r="203" spans="1:2" ht="14.25">
      <c r="A203" s="217">
        <v>41112000</v>
      </c>
      <c r="B203" s="219" t="s">
        <v>1146</v>
      </c>
    </row>
    <row r="204" spans="1:2" ht="14.25">
      <c r="A204" s="217">
        <v>59122000</v>
      </c>
      <c r="B204" s="219" t="s">
        <v>1176</v>
      </c>
    </row>
    <row r="205" spans="1:2" ht="14.25">
      <c r="A205" s="217">
        <v>59124000</v>
      </c>
      <c r="B205" s="219" t="s">
        <v>5264</v>
      </c>
    </row>
    <row r="206" spans="1:2" ht="14.25">
      <c r="A206" s="217">
        <v>63311400</v>
      </c>
      <c r="B206" s="219" t="s">
        <v>1283</v>
      </c>
    </row>
    <row r="207" spans="1:2" ht="14.25">
      <c r="A207" s="217">
        <v>41115000</v>
      </c>
      <c r="B207" s="219" t="s">
        <v>1147</v>
      </c>
    </row>
    <row r="208" spans="1:2" ht="14.25">
      <c r="A208" s="217">
        <v>51112000</v>
      </c>
      <c r="B208" s="219" t="s">
        <v>1162</v>
      </c>
    </row>
    <row r="209" spans="1:2" ht="14.25">
      <c r="A209" s="217">
        <v>51132000</v>
      </c>
      <c r="B209" s="219" t="s">
        <v>1164</v>
      </c>
    </row>
    <row r="210" spans="1:2" ht="14.25">
      <c r="A210" s="217">
        <v>51142000</v>
      </c>
      <c r="B210" s="219" t="s">
        <v>1165</v>
      </c>
    </row>
    <row r="211" spans="1:2" ht="14.25">
      <c r="A211" s="217">
        <v>51152000</v>
      </c>
      <c r="B211" s="219" t="s">
        <v>1168</v>
      </c>
    </row>
    <row r="212" spans="1:2" ht="14.25">
      <c r="A212" s="217">
        <v>61521000</v>
      </c>
      <c r="B212" s="219" t="s">
        <v>1159</v>
      </c>
    </row>
    <row r="213" spans="1:2" ht="14.25">
      <c r="A213" s="217">
        <v>53553000</v>
      </c>
      <c r="B213" s="219" t="s">
        <v>1177</v>
      </c>
    </row>
    <row r="214" spans="1:2" ht="14.25">
      <c r="A214" s="217">
        <v>62521000</v>
      </c>
      <c r="B214" s="219" t="s">
        <v>1189</v>
      </c>
    </row>
    <row r="215" spans="1:2" ht="14.25">
      <c r="A215" s="217">
        <v>62522000</v>
      </c>
      <c r="B215" s="219" t="s">
        <v>1190</v>
      </c>
    </row>
    <row r="216" spans="1:2" ht="14.25">
      <c r="A216" s="217">
        <v>61511000</v>
      </c>
      <c r="B216" s="219" t="s">
        <v>1157</v>
      </c>
    </row>
    <row r="217" spans="1:2" ht="14.25">
      <c r="A217" s="217">
        <v>61512000</v>
      </c>
      <c r="B217" s="219" t="s">
        <v>1158</v>
      </c>
    </row>
    <row r="218" spans="1:2" ht="14.25">
      <c r="A218" s="217">
        <v>61513000</v>
      </c>
      <c r="B218" s="219" t="s">
        <v>1155</v>
      </c>
    </row>
    <row r="219" spans="1:2" ht="14.25">
      <c r="A219" s="217">
        <v>61514000</v>
      </c>
      <c r="B219" s="219" t="s">
        <v>1156</v>
      </c>
    </row>
    <row r="220" spans="1:2" ht="14.25">
      <c r="A220" s="217">
        <v>61517000</v>
      </c>
      <c r="B220" s="219" t="s">
        <v>1154</v>
      </c>
    </row>
    <row r="221" spans="1:2" ht="14.25">
      <c r="A221" s="217">
        <v>61523000</v>
      </c>
      <c r="B221" s="219" t="s">
        <v>1160</v>
      </c>
    </row>
    <row r="222" spans="1:2" ht="14.25">
      <c r="A222" s="217">
        <v>61524000</v>
      </c>
      <c r="B222" s="219" t="s">
        <v>1161</v>
      </c>
    </row>
    <row r="223" spans="1:2" ht="14.25">
      <c r="A223" s="217">
        <v>62511000</v>
      </c>
      <c r="B223" s="219" t="s">
        <v>1185</v>
      </c>
    </row>
    <row r="224" spans="1:2" ht="14.25">
      <c r="A224" s="217">
        <v>62512000</v>
      </c>
      <c r="B224" s="219" t="s">
        <v>1186</v>
      </c>
    </row>
    <row r="225" spans="1:2" ht="14.25">
      <c r="A225" s="217">
        <v>62513000</v>
      </c>
      <c r="B225" s="219" t="s">
        <v>1187</v>
      </c>
    </row>
    <row r="226" spans="1:2" ht="14.25">
      <c r="A226" s="217">
        <v>62517000</v>
      </c>
      <c r="B226" s="219" t="s">
        <v>1188</v>
      </c>
    </row>
    <row r="227" spans="1:2" ht="14.25">
      <c r="A227" s="217">
        <v>63311200</v>
      </c>
      <c r="B227" s="219" t="s">
        <v>1284</v>
      </c>
    </row>
    <row r="228" spans="1:2" ht="14.25">
      <c r="A228" s="217">
        <v>62519000</v>
      </c>
      <c r="B228" s="219" t="s">
        <v>1313</v>
      </c>
    </row>
    <row r="229" spans="1:2" ht="14.25">
      <c r="A229" s="217">
        <v>44714000</v>
      </c>
      <c r="B229" s="219" t="s">
        <v>1148</v>
      </c>
    </row>
    <row r="230" spans="1:2" ht="14.25">
      <c r="A230" s="217">
        <v>58111000</v>
      </c>
      <c r="B230" s="219" t="s">
        <v>1175</v>
      </c>
    </row>
    <row r="231" spans="1:2" ht="14.25">
      <c r="A231" s="217">
        <v>58112000</v>
      </c>
      <c r="B231" s="219" t="s">
        <v>1286</v>
      </c>
    </row>
    <row r="232" spans="1:2" ht="14.25">
      <c r="A232" s="217">
        <v>58113000</v>
      </c>
      <c r="B232" s="219" t="s">
        <v>1287</v>
      </c>
    </row>
    <row r="233" spans="1:2" ht="14.25">
      <c r="A233" s="217">
        <v>58114000</v>
      </c>
      <c r="B233" s="219" t="s">
        <v>1217</v>
      </c>
    </row>
    <row r="234" spans="1:2" ht="14.25">
      <c r="A234" s="217">
        <v>14917000</v>
      </c>
      <c r="B234" s="219" t="s">
        <v>1089</v>
      </c>
    </row>
    <row r="235" spans="1:2" ht="14.25">
      <c r="A235" s="217">
        <v>18170000</v>
      </c>
      <c r="B235" s="219" t="s">
        <v>1288</v>
      </c>
    </row>
    <row r="236" spans="1:2" ht="14.25">
      <c r="A236" s="217">
        <v>31131000</v>
      </c>
      <c r="B236" s="219" t="s">
        <v>1141</v>
      </c>
    </row>
    <row r="237" spans="1:2" ht="14.25">
      <c r="A237" s="217">
        <v>14912000</v>
      </c>
      <c r="B237" s="219" t="s">
        <v>1088</v>
      </c>
    </row>
    <row r="238" spans="1:2" ht="14.25">
      <c r="A238" s="217">
        <v>44110100</v>
      </c>
      <c r="B238" s="219" t="s">
        <v>5265</v>
      </c>
    </row>
    <row r="239" spans="1:2" ht="14.25">
      <c r="A239" s="217">
        <v>44110200</v>
      </c>
      <c r="B239" s="219" t="s">
        <v>5266</v>
      </c>
    </row>
    <row r="240" spans="1:2" ht="14.25">
      <c r="A240" s="217">
        <v>44110700</v>
      </c>
      <c r="B240" s="219" t="s">
        <v>5267</v>
      </c>
    </row>
    <row r="241" spans="1:2" ht="14.25">
      <c r="A241" s="217">
        <v>44112100</v>
      </c>
      <c r="B241" s="219" t="s">
        <v>1407</v>
      </c>
    </row>
    <row r="242" spans="1:2" ht="14.25">
      <c r="A242" s="217">
        <v>44112500</v>
      </c>
      <c r="B242" s="219" t="s">
        <v>1408</v>
      </c>
    </row>
    <row r="243" spans="1:2" ht="14.25">
      <c r="A243" s="217">
        <v>44112600</v>
      </c>
      <c r="B243" s="219" t="s">
        <v>1409</v>
      </c>
    </row>
    <row r="244" spans="1:2" ht="14.25">
      <c r="A244" s="217">
        <v>44112700</v>
      </c>
      <c r="B244" s="219" t="s">
        <v>5268</v>
      </c>
    </row>
    <row r="245" spans="1:2" ht="14.25">
      <c r="A245" s="217">
        <v>44112800</v>
      </c>
      <c r="B245" s="219" t="s">
        <v>1410</v>
      </c>
    </row>
    <row r="246" spans="1:2" ht="14.25">
      <c r="A246" s="217">
        <v>54154700</v>
      </c>
      <c r="B246" s="219" t="s">
        <v>1415</v>
      </c>
    </row>
    <row r="247" spans="1:2" ht="14.25">
      <c r="A247" s="217">
        <v>54154300</v>
      </c>
      <c r="B247" s="219" t="s">
        <v>1411</v>
      </c>
    </row>
    <row r="248" spans="1:2" ht="14.25">
      <c r="A248" s="217">
        <v>54152100</v>
      </c>
      <c r="B248" s="219" t="s">
        <v>5269</v>
      </c>
    </row>
    <row r="249" spans="1:2" ht="14.25">
      <c r="A249" s="217">
        <v>54152200</v>
      </c>
      <c r="B249" s="219" t="s">
        <v>1182</v>
      </c>
    </row>
    <row r="250" spans="1:2" ht="14.25">
      <c r="A250" s="217">
        <v>54152700</v>
      </c>
      <c r="B250" s="219" t="s">
        <v>5270</v>
      </c>
    </row>
    <row r="251" spans="1:2" ht="14.25">
      <c r="A251" s="217">
        <v>54154400</v>
      </c>
      <c r="B251" s="219" t="s">
        <v>1412</v>
      </c>
    </row>
    <row r="252" spans="1:2" ht="14.25">
      <c r="A252" s="217">
        <v>54154500</v>
      </c>
      <c r="B252" s="219" t="s">
        <v>1413</v>
      </c>
    </row>
    <row r="253" spans="1:2" ht="14.25">
      <c r="A253" s="217">
        <v>54154600</v>
      </c>
      <c r="B253" s="219" t="s">
        <v>1414</v>
      </c>
    </row>
    <row r="254" spans="1:2" ht="14.25">
      <c r="A254" s="217">
        <v>44110300</v>
      </c>
      <c r="B254" s="219" t="s">
        <v>5271</v>
      </c>
    </row>
    <row r="255" spans="1:2" ht="14.25">
      <c r="A255" s="217">
        <v>44110500</v>
      </c>
      <c r="B255" s="219" t="s">
        <v>5272</v>
      </c>
    </row>
    <row r="256" spans="1:2" ht="14.25">
      <c r="A256" s="217">
        <v>44110400</v>
      </c>
      <c r="B256" s="219" t="s">
        <v>1267</v>
      </c>
    </row>
    <row r="257" spans="1:2" ht="14.25">
      <c r="A257" s="217">
        <v>44111700</v>
      </c>
      <c r="B257" s="219" t="s">
        <v>5273</v>
      </c>
    </row>
    <row r="258" spans="1:2" ht="14.25">
      <c r="A258" s="217">
        <v>26173100</v>
      </c>
      <c r="B258" s="219" t="s">
        <v>5274</v>
      </c>
    </row>
    <row r="259" spans="1:2" ht="14.25">
      <c r="A259" s="217">
        <v>26173200</v>
      </c>
      <c r="B259" s="219" t="s">
        <v>5275</v>
      </c>
    </row>
    <row r="260" spans="1:2" ht="14.25">
      <c r="A260" s="217">
        <v>26173460</v>
      </c>
      <c r="B260" s="219" t="s">
        <v>1424</v>
      </c>
    </row>
    <row r="261" spans="1:2" ht="14.25">
      <c r="A261" s="217">
        <v>54152300</v>
      </c>
      <c r="B261" s="219" t="s">
        <v>5276</v>
      </c>
    </row>
    <row r="262" spans="1:2" ht="14.25">
      <c r="A262" s="217">
        <v>54152400</v>
      </c>
      <c r="B262" s="219" t="s">
        <v>5277</v>
      </c>
    </row>
    <row r="263" spans="1:2" ht="14.25">
      <c r="A263" s="217">
        <v>54152500</v>
      </c>
      <c r="B263" s="219" t="s">
        <v>5278</v>
      </c>
    </row>
    <row r="264" spans="1:2" ht="14.25">
      <c r="A264" s="217">
        <v>54153700</v>
      </c>
      <c r="B264" s="219" t="s">
        <v>5279</v>
      </c>
    </row>
    <row r="265" spans="1:2" ht="14.25">
      <c r="A265" s="217">
        <v>44111300</v>
      </c>
      <c r="B265" s="219" t="s">
        <v>5280</v>
      </c>
    </row>
    <row r="266" spans="1:2" ht="14.25">
      <c r="A266" s="217">
        <v>44111400</v>
      </c>
      <c r="B266" s="219" t="s">
        <v>5281</v>
      </c>
    </row>
    <row r="267" spans="1:2" ht="14.25">
      <c r="A267" s="217">
        <v>44111500</v>
      </c>
      <c r="B267" s="219" t="s">
        <v>5282</v>
      </c>
    </row>
    <row r="268" spans="1:2" ht="14.25">
      <c r="A268" s="217">
        <v>44112300</v>
      </c>
      <c r="B268" s="219" t="s">
        <v>1418</v>
      </c>
    </row>
    <row r="269" spans="1:2" ht="14.25">
      <c r="A269" s="217">
        <v>44112400</v>
      </c>
      <c r="B269" s="219" t="s">
        <v>5283</v>
      </c>
    </row>
    <row r="270" spans="1:2" ht="14.25">
      <c r="A270" s="217">
        <v>26173400</v>
      </c>
      <c r="B270" s="219" t="s">
        <v>5284</v>
      </c>
    </row>
    <row r="271" spans="1:2" ht="14.25">
      <c r="A271" s="217">
        <v>26173600</v>
      </c>
      <c r="B271" s="219" t="s">
        <v>5285</v>
      </c>
    </row>
    <row r="272" spans="1:2" ht="14.25">
      <c r="A272" s="217">
        <v>54153300</v>
      </c>
      <c r="B272" s="219" t="s">
        <v>5286</v>
      </c>
    </row>
    <row r="273" spans="1:2" ht="14.25">
      <c r="A273" s="217">
        <v>54153400</v>
      </c>
      <c r="B273" s="219" t="s">
        <v>5287</v>
      </c>
    </row>
    <row r="274" spans="1:2" ht="14.25">
      <c r="A274" s="217">
        <v>54153500</v>
      </c>
      <c r="B274" s="219" t="s">
        <v>5288</v>
      </c>
    </row>
    <row r="275" spans="1:2" ht="14.25">
      <c r="A275" s="217">
        <v>54153900</v>
      </c>
      <c r="B275" s="219" t="s">
        <v>1420</v>
      </c>
    </row>
    <row r="276" spans="1:2" ht="14.25">
      <c r="A276" s="217">
        <v>54154100</v>
      </c>
      <c r="B276" s="219" t="s">
        <v>5289</v>
      </c>
    </row>
    <row r="277" spans="1:2" ht="14.25">
      <c r="A277" s="217">
        <v>44110800</v>
      </c>
      <c r="B277" s="219" t="s">
        <v>1198</v>
      </c>
    </row>
    <row r="278" spans="1:2" ht="14.25">
      <c r="A278" s="217">
        <v>44110900</v>
      </c>
      <c r="B278" s="219" t="s">
        <v>1197</v>
      </c>
    </row>
    <row r="279" spans="1:2" ht="14.25">
      <c r="A279" s="217">
        <v>44111100</v>
      </c>
      <c r="B279" s="219" t="s">
        <v>1196</v>
      </c>
    </row>
    <row r="280" spans="1:2" ht="14.25">
      <c r="A280" s="217">
        <v>44111200</v>
      </c>
      <c r="B280" s="219" t="s">
        <v>1195</v>
      </c>
    </row>
    <row r="281" spans="1:2" ht="14.25">
      <c r="A281" s="217">
        <v>44111600</v>
      </c>
      <c r="B281" s="219" t="s">
        <v>1290</v>
      </c>
    </row>
    <row r="282" spans="1:2" ht="14.25">
      <c r="A282" s="217">
        <v>54152800</v>
      </c>
      <c r="B282" s="219" t="s">
        <v>1181</v>
      </c>
    </row>
    <row r="283" spans="1:2" ht="14.25">
      <c r="A283" s="217">
        <v>54152900</v>
      </c>
      <c r="B283" s="219" t="s">
        <v>1180</v>
      </c>
    </row>
    <row r="284" spans="1:2" ht="14.25">
      <c r="A284" s="217">
        <v>54153100</v>
      </c>
      <c r="B284" s="219" t="s">
        <v>1179</v>
      </c>
    </row>
    <row r="285" spans="1:2" ht="14.25">
      <c r="A285" s="217">
        <v>54153200</v>
      </c>
      <c r="B285" s="219" t="s">
        <v>1178</v>
      </c>
    </row>
    <row r="286" spans="1:2" ht="14.25">
      <c r="A286" s="217">
        <v>54153600</v>
      </c>
      <c r="B286" s="219" t="s">
        <v>1291</v>
      </c>
    </row>
    <row r="287" spans="1:2" ht="14.25">
      <c r="A287" s="217">
        <v>44112900</v>
      </c>
      <c r="B287" s="219" t="s">
        <v>1422</v>
      </c>
    </row>
    <row r="288" spans="1:2" ht="14.25">
      <c r="A288" s="217">
        <v>26173450</v>
      </c>
      <c r="B288" s="219" t="s">
        <v>5290</v>
      </c>
    </row>
    <row r="289" spans="1:2" ht="14.25">
      <c r="A289" s="217">
        <v>54154800</v>
      </c>
      <c r="B289" s="219" t="s">
        <v>1423</v>
      </c>
    </row>
    <row r="290" spans="1:2" ht="14.25">
      <c r="A290" s="217">
        <v>44112200</v>
      </c>
      <c r="B290" s="219" t="s">
        <v>1426</v>
      </c>
    </row>
    <row r="291" spans="1:2" ht="14.25">
      <c r="A291" s="217">
        <v>54154200</v>
      </c>
      <c r="B291" s="219" t="s">
        <v>1427</v>
      </c>
    </row>
    <row r="292" spans="1:2" ht="14.25">
      <c r="A292" s="217">
        <v>44512000</v>
      </c>
      <c r="B292" s="219" t="s">
        <v>1151</v>
      </c>
    </row>
    <row r="293" spans="1:2" ht="14.25">
      <c r="A293" s="217">
        <v>44513000</v>
      </c>
      <c r="B293" s="219" t="s">
        <v>1152</v>
      </c>
    </row>
    <row r="294" spans="1:2" ht="14.25">
      <c r="A294" s="217">
        <v>44523000</v>
      </c>
      <c r="B294" s="219" t="s">
        <v>1153</v>
      </c>
    </row>
    <row r="295" spans="1:2" ht="14.25">
      <c r="A295" s="217">
        <v>21214000</v>
      </c>
      <c r="B295" s="219" t="s">
        <v>1292</v>
      </c>
    </row>
    <row r="296" spans="1:2" ht="14.25">
      <c r="A296" s="217">
        <v>21221000</v>
      </c>
      <c r="B296" s="219" t="s">
        <v>1137</v>
      </c>
    </row>
    <row r="297" spans="1:2" ht="14.25">
      <c r="A297" s="217">
        <v>21224000</v>
      </c>
      <c r="B297" s="219" t="s">
        <v>1293</v>
      </c>
    </row>
    <row r="298" spans="1:2" ht="14.25">
      <c r="A298" s="217">
        <v>21241000</v>
      </c>
      <c r="B298" s="219" t="s">
        <v>1140</v>
      </c>
    </row>
    <row r="299" spans="1:2" ht="14.25">
      <c r="A299" s="217">
        <v>21242000</v>
      </c>
      <c r="B299" s="219" t="s">
        <v>1138</v>
      </c>
    </row>
    <row r="300" spans="1:2" ht="14.25">
      <c r="A300" s="217">
        <v>21321000</v>
      </c>
      <c r="B300" s="219" t="s">
        <v>1139</v>
      </c>
    </row>
    <row r="301" spans="1:2" ht="14.25">
      <c r="A301" s="217">
        <v>21324000</v>
      </c>
      <c r="B301" s="219" t="s">
        <v>1294</v>
      </c>
    </row>
    <row r="302" spans="1:2" ht="14.25">
      <c r="A302" s="217">
        <v>21342000</v>
      </c>
      <c r="B302" s="219" t="s">
        <v>1295</v>
      </c>
    </row>
    <row r="303" spans="1:2" ht="14.25">
      <c r="A303" s="217">
        <v>51113000</v>
      </c>
      <c r="B303" s="219" t="s">
        <v>1163</v>
      </c>
    </row>
    <row r="304" spans="1:2" ht="14.25">
      <c r="A304" s="217">
        <v>51133000</v>
      </c>
      <c r="B304" s="219" t="s">
        <v>1166</v>
      </c>
    </row>
    <row r="305" spans="1:2" ht="14.25">
      <c r="A305" s="217">
        <v>51143000</v>
      </c>
      <c r="B305" s="219" t="s">
        <v>1167</v>
      </c>
    </row>
    <row r="306" spans="1:2" ht="14.25">
      <c r="A306" s="217">
        <v>51153000</v>
      </c>
      <c r="B306" s="219" t="s">
        <v>1169</v>
      </c>
    </row>
    <row r="307" spans="1:2" ht="14.25">
      <c r="A307" s="217">
        <v>56113000</v>
      </c>
      <c r="B307" s="219" t="s">
        <v>1170</v>
      </c>
    </row>
    <row r="308" spans="1:2" ht="14.25">
      <c r="A308" s="217">
        <v>56123000</v>
      </c>
      <c r="B308" s="219" t="s">
        <v>1171</v>
      </c>
    </row>
    <row r="309" spans="1:2" ht="14.25">
      <c r="A309" s="217">
        <v>56131000</v>
      </c>
      <c r="B309" s="219" t="s">
        <v>1172</v>
      </c>
    </row>
    <row r="310" spans="1:2" ht="14.25">
      <c r="A310" s="217">
        <v>56132000</v>
      </c>
      <c r="B310" s="219" t="s">
        <v>1173</v>
      </c>
    </row>
    <row r="311" spans="1:2" ht="14.25">
      <c r="A311" s="217">
        <v>56133000</v>
      </c>
      <c r="B311" s="219" t="s">
        <v>1174</v>
      </c>
    </row>
    <row r="312" spans="1:2" ht="14.25">
      <c r="A312" s="217">
        <v>18164000</v>
      </c>
      <c r="B312" s="219" t="s">
        <v>1106</v>
      </c>
    </row>
    <row r="313" spans="1:2" ht="14.25">
      <c r="A313" s="217">
        <v>44113200</v>
      </c>
      <c r="B313" s="219" t="s">
        <v>1149</v>
      </c>
    </row>
    <row r="314" spans="1:2" ht="14.25">
      <c r="A314" s="217">
        <v>44123200</v>
      </c>
      <c r="B314" s="219" t="s">
        <v>1150</v>
      </c>
    </row>
    <row r="315" spans="1:2" ht="14.25">
      <c r="A315" s="217">
        <v>54118000</v>
      </c>
      <c r="B315" s="219" t="s">
        <v>1183</v>
      </c>
    </row>
    <row r="316" spans="1:2" ht="14.25">
      <c r="A316" s="217">
        <v>54158000</v>
      </c>
      <c r="B316" s="219" t="s">
        <v>1184</v>
      </c>
    </row>
  </sheetData>
  <sheetProtection password="CB71" sheet="1" objects="1" scenarios="1" autoFilter="0"/>
  <autoFilter ref="A6:B6"/>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 Majesty's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HMTUser2</dc:creator>
  <cp:keywords/>
  <dc:description/>
  <cp:lastModifiedBy>Coelho, Emily - HMT</cp:lastModifiedBy>
  <cp:lastPrinted>2015-04-01T08:55:19Z</cp:lastPrinted>
  <dcterms:created xsi:type="dcterms:W3CDTF">2010-02-17T10:03:47Z</dcterms:created>
  <dcterms:modified xsi:type="dcterms:W3CDTF">2017-05-23T14:24:26Z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13cdfab8-02a2-422a-a6a5-91a29a3380ff</vt:lpwstr>
  </property>
</Properties>
</file>