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Default Extension="jpeg" ContentType="image/jpeg"/>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1535" windowHeight="9690" tabRatio="787"/>
  </bookViews>
  <sheets>
    <sheet name="T1" sheetId="61" r:id="rId1"/>
    <sheet name="T2" sheetId="93" r:id="rId2"/>
    <sheet name="T3" sheetId="94" r:id="rId3"/>
    <sheet name="Fig1" sheetId="96" r:id="rId4"/>
    <sheet name="Fig 2" sheetId="97" r:id="rId5"/>
    <sheet name="T4" sheetId="98" r:id="rId6"/>
    <sheet name="T5" sheetId="99" r:id="rId7"/>
    <sheet name="T6" sheetId="100" r:id="rId8"/>
    <sheet name="T7" sheetId="101" r:id="rId9"/>
    <sheet name="T8" sheetId="102" r:id="rId10"/>
    <sheet name="T9" sheetId="103" r:id="rId11"/>
    <sheet name="T10" sheetId="104" r:id="rId12"/>
    <sheet name="T11" sheetId="105" r:id="rId13"/>
    <sheet name="Fig 3" sheetId="107" r:id="rId14"/>
    <sheet name="T12" sheetId="108" r:id="rId15"/>
    <sheet name="Fig4" sheetId="110" r:id="rId16"/>
    <sheet name="T13" sheetId="109" r:id="rId17"/>
    <sheet name="T14" sheetId="111" r:id="rId18"/>
    <sheet name="T15" sheetId="112" r:id="rId19"/>
    <sheet name="T16" sheetId="113" r:id="rId20"/>
    <sheet name="T17" sheetId="114" r:id="rId21"/>
    <sheet name="T18" sheetId="115" r:id="rId22"/>
    <sheet name="Fig 5" sheetId="118" r:id="rId23"/>
    <sheet name="T19" sheetId="119" r:id="rId24"/>
    <sheet name="T20" sheetId="120" r:id="rId25"/>
    <sheet name="T21" sheetId="121" r:id="rId26"/>
    <sheet name="T22" sheetId="122" r:id="rId27"/>
    <sheet name="T23" sheetId="123" r:id="rId28"/>
    <sheet name="T24" sheetId="124" r:id="rId29"/>
    <sheet name="T25" sheetId="125" r:id="rId30"/>
    <sheet name="Fig 6" sheetId="82" r:id="rId31"/>
    <sheet name="T26" sheetId="126" r:id="rId32"/>
    <sheet name="Fig7" sheetId="188" r:id="rId33"/>
    <sheet name="T27" sheetId="128" r:id="rId34"/>
    <sheet name="T28" sheetId="189" r:id="rId35"/>
    <sheet name="Fig 8" sheetId="132" r:id="rId36"/>
    <sheet name="T29" sheetId="131" r:id="rId37"/>
    <sheet name="Fig 9" sheetId="133" r:id="rId38"/>
    <sheet name="T30" sheetId="134" r:id="rId39"/>
    <sheet name="T31" sheetId="135" r:id="rId40"/>
    <sheet name="F10" sheetId="136" r:id="rId41"/>
    <sheet name="T32" sheetId="137" r:id="rId42"/>
    <sheet name="T33" sheetId="138" r:id="rId43"/>
    <sheet name="T34" sheetId="139" r:id="rId44"/>
    <sheet name="Fig11" sheetId="140" r:id="rId45"/>
    <sheet name="Fig12" sheetId="141" r:id="rId46"/>
    <sheet name="T35" sheetId="92" r:id="rId47"/>
  </sheets>
  <externalReferences>
    <externalReference r:id="rId48"/>
    <externalReference r:id="rId49"/>
  </externalReferences>
  <calcPr calcId="145621"/>
</workbook>
</file>

<file path=xl/calcChain.xml><?xml version="1.0" encoding="utf-8"?>
<calcChain xmlns="http://schemas.openxmlformats.org/spreadsheetml/2006/main">
  <c r="F12" i="120"/>
  <c r="E12"/>
  <c r="F11"/>
  <c r="E11"/>
  <c r="G6" i="121"/>
  <c r="I9" i="122"/>
  <c r="J10"/>
  <c r="J7"/>
  <c r="B8" i="136"/>
  <c r="C8"/>
  <c r="B9"/>
  <c r="C9"/>
  <c r="J3" i="132"/>
  <c r="K3"/>
  <c r="L3"/>
  <c r="M3"/>
  <c r="N3"/>
  <c r="S3"/>
  <c r="O3"/>
  <c r="P3"/>
  <c r="Q3"/>
  <c r="R3"/>
  <c r="J4"/>
  <c r="K4"/>
  <c r="L4"/>
  <c r="R4"/>
  <c r="M4"/>
  <c r="N4"/>
  <c r="S4"/>
  <c r="O4"/>
  <c r="P4"/>
  <c r="Q4"/>
  <c r="J5"/>
  <c r="K5"/>
  <c r="L5"/>
  <c r="M5"/>
  <c r="N5"/>
  <c r="S5"/>
  <c r="O5"/>
  <c r="P5"/>
  <c r="Q5"/>
  <c r="R5"/>
  <c r="J6"/>
  <c r="K6"/>
  <c r="L6"/>
  <c r="R6"/>
  <c r="M6"/>
  <c r="N6"/>
  <c r="S6"/>
  <c r="O6"/>
  <c r="P6"/>
  <c r="Q6"/>
  <c r="J7"/>
  <c r="K7"/>
  <c r="L7"/>
  <c r="M7"/>
  <c r="N7"/>
  <c r="S7"/>
  <c r="O7"/>
  <c r="P7"/>
  <c r="Q7"/>
  <c r="R7"/>
  <c r="J8"/>
  <c r="K8"/>
  <c r="L8"/>
  <c r="R8"/>
  <c r="M8"/>
  <c r="N8"/>
  <c r="S8"/>
  <c r="O8"/>
  <c r="P8"/>
  <c r="Q8"/>
  <c r="J9"/>
  <c r="K9"/>
  <c r="L9"/>
  <c r="M9"/>
  <c r="N9"/>
  <c r="S9"/>
  <c r="O9"/>
  <c r="P9"/>
  <c r="Q9"/>
  <c r="R9"/>
  <c r="J10"/>
  <c r="K10"/>
  <c r="L10"/>
  <c r="R10"/>
  <c r="M10"/>
  <c r="N10"/>
  <c r="S10"/>
  <c r="O10"/>
  <c r="P10"/>
  <c r="Q10"/>
  <c r="J11"/>
  <c r="K11"/>
  <c r="L11"/>
  <c r="M11"/>
  <c r="N11"/>
  <c r="S11"/>
  <c r="O11"/>
  <c r="P11"/>
  <c r="Q11"/>
  <c r="R11"/>
  <c r="J12"/>
  <c r="K12"/>
  <c r="L12"/>
  <c r="R12"/>
  <c r="M12"/>
  <c r="N12"/>
  <c r="S12"/>
  <c r="O12"/>
  <c r="P12"/>
  <c r="Q12"/>
  <c r="J13"/>
  <c r="K13"/>
  <c r="L13"/>
  <c r="M13"/>
  <c r="N13"/>
  <c r="S13"/>
  <c r="O13"/>
  <c r="P13"/>
  <c r="Q13"/>
  <c r="R13"/>
  <c r="J14"/>
  <c r="K14"/>
  <c r="L14"/>
  <c r="R14"/>
  <c r="M14"/>
  <c r="N14"/>
  <c r="S14"/>
  <c r="O14"/>
  <c r="P14"/>
  <c r="Q14"/>
  <c r="J15"/>
  <c r="K15"/>
  <c r="L15"/>
  <c r="M15"/>
  <c r="N15"/>
  <c r="S15"/>
  <c r="O15"/>
  <c r="P15"/>
  <c r="Q15"/>
  <c r="R15"/>
  <c r="J16"/>
  <c r="K16"/>
  <c r="L16"/>
  <c r="R16"/>
  <c r="M16"/>
  <c r="N16"/>
  <c r="S16"/>
  <c r="O16"/>
  <c r="P16"/>
  <c r="Q16"/>
  <c r="J17"/>
  <c r="K17"/>
  <c r="L17"/>
  <c r="M17"/>
  <c r="N17"/>
  <c r="S17"/>
  <c r="O17"/>
  <c r="P17"/>
  <c r="Q17"/>
  <c r="R17"/>
  <c r="F4" i="97"/>
  <c r="F3"/>
  <c r="E4"/>
  <c r="E3"/>
  <c r="D4"/>
  <c r="D3"/>
  <c r="C4"/>
  <c r="C3"/>
  <c r="B4"/>
  <c r="B3"/>
  <c r="B4" i="82"/>
  <c r="C4"/>
</calcChain>
</file>

<file path=xl/sharedStrings.xml><?xml version="1.0" encoding="utf-8"?>
<sst xmlns="http://schemas.openxmlformats.org/spreadsheetml/2006/main" count="943" uniqueCount="379">
  <si>
    <t>Population</t>
  </si>
  <si>
    <t>2005-06</t>
  </si>
  <si>
    <t>2006-07</t>
  </si>
  <si>
    <t>2007-08</t>
  </si>
  <si>
    <t>2008-09</t>
  </si>
  <si>
    <t>2009-10</t>
  </si>
  <si>
    <t>Non prescribed HE</t>
  </si>
  <si>
    <t>Grand Total</t>
  </si>
  <si>
    <t>17-19 years</t>
  </si>
  <si>
    <t>20-24 years</t>
  </si>
  <si>
    <t>25 years+</t>
  </si>
  <si>
    <t>HE in FE</t>
  </si>
  <si>
    <t>University</t>
  </si>
  <si>
    <t>East Midlands</t>
  </si>
  <si>
    <t>East of England</t>
  </si>
  <si>
    <t>London</t>
  </si>
  <si>
    <t>North East</t>
  </si>
  <si>
    <t>North West</t>
  </si>
  <si>
    <t>South East</t>
  </si>
  <si>
    <t>South West</t>
  </si>
  <si>
    <t>West Midlands</t>
  </si>
  <si>
    <t>Yorkshire and The Humber</t>
  </si>
  <si>
    <t>% of Total</t>
  </si>
  <si>
    <t>HE entrants</t>
  </si>
  <si>
    <t>Female</t>
  </si>
  <si>
    <t>Male</t>
  </si>
  <si>
    <t>Framework</t>
  </si>
  <si>
    <t>NVQ</t>
  </si>
  <si>
    <t>OUG</t>
  </si>
  <si>
    <t>Course Type</t>
  </si>
  <si>
    <t>Non prescribed HE in FE</t>
  </si>
  <si>
    <t>% of Total HE entrants</t>
  </si>
  <si>
    <t>Engineering</t>
  </si>
  <si>
    <t>Business Administration</t>
  </si>
  <si>
    <t>Health and Social Care</t>
  </si>
  <si>
    <t>Construction</t>
  </si>
  <si>
    <t>Customer Service</t>
  </si>
  <si>
    <t>Electrotechnical</t>
  </si>
  <si>
    <t>Hospitality and Catering</t>
  </si>
  <si>
    <t>Hairdressing</t>
  </si>
  <si>
    <t>Gender</t>
  </si>
  <si>
    <t>GOR</t>
  </si>
  <si>
    <t>% Population change</t>
  </si>
  <si>
    <t xml:space="preserve">Diff HE progression </t>
  </si>
  <si>
    <t>Wales</t>
  </si>
  <si>
    <t>% Gender of Total</t>
  </si>
  <si>
    <t>Change 2005-2009</t>
  </si>
  <si>
    <t>na</t>
  </si>
  <si>
    <t>Unknown</t>
  </si>
  <si>
    <t>Children's Care Learning and Development</t>
  </si>
  <si>
    <t>Management</t>
  </si>
  <si>
    <t>Accountancy</t>
  </si>
  <si>
    <t>Vehicle Maintenance and Repair</t>
  </si>
  <si>
    <t>First degree</t>
  </si>
  <si>
    <t>Foundation degree</t>
  </si>
  <si>
    <t>Active Leisure and Learning</t>
  </si>
  <si>
    <t>Dental Nursing</t>
  </si>
  <si>
    <t>MES Plumbing</t>
  </si>
  <si>
    <t>Sporting Excellence</t>
  </si>
  <si>
    <t>Travel Services</t>
  </si>
  <si>
    <t>Region</t>
  </si>
  <si>
    <t>Provider type</t>
  </si>
  <si>
    <t>Direct Contract Business</t>
  </si>
  <si>
    <t>FE College/School</t>
  </si>
  <si>
    <t>Other</t>
  </si>
  <si>
    <t>Public Sector</t>
  </si>
  <si>
    <t>Training</t>
  </si>
  <si>
    <t>Table 1:  Cohort matching to establish progression</t>
  </si>
  <si>
    <t>Advanced Level Apprenticeship Start</t>
  </si>
  <si>
    <t>Advanced Level Apprentice Likely Completion</t>
  </si>
  <si>
    <t>Higher Education Datasets (HEFCE and ILR)</t>
  </si>
  <si>
    <t>2010-11</t>
  </si>
  <si>
    <t>2011-12</t>
  </si>
  <si>
    <t>Between 2006-07 and 2007-08</t>
  </si>
  <si>
    <t>Between 2007-08 and 2008-09</t>
  </si>
  <si>
    <t>Between 2008-09 and 2009-10</t>
  </si>
  <si>
    <t>Between 2009-10 and 2010-11</t>
  </si>
  <si>
    <t>Between 2010-11 and 2011-12</t>
  </si>
  <si>
    <t>Between 2011-12 and 2012-13</t>
  </si>
  <si>
    <t xml:space="preserve"> </t>
  </si>
  <si>
    <t>3 years tracking</t>
  </si>
  <si>
    <t>All tracked to date</t>
  </si>
  <si>
    <t>Number</t>
  </si>
  <si>
    <t>% HE Progression</t>
  </si>
  <si>
    <t>Number of years tracked</t>
  </si>
  <si>
    <t>7 yrs</t>
  </si>
  <si>
    <t>6 yrs</t>
  </si>
  <si>
    <t>5 yrs</t>
  </si>
  <si>
    <t>4 yrs</t>
  </si>
  <si>
    <t>3 yrs</t>
  </si>
  <si>
    <t>2 yrs</t>
  </si>
  <si>
    <t>% of Total Population</t>
  </si>
  <si>
    <t>% HE progression</t>
  </si>
  <si>
    <t>% HE progression rate</t>
  </si>
  <si>
    <t>Age Group</t>
  </si>
  <si>
    <t>All tracked</t>
  </si>
  <si>
    <t>Total</t>
  </si>
  <si>
    <t>% Point Diff 2009-10 and 2005-06</t>
  </si>
  <si>
    <t>POLAR quintile</t>
  </si>
  <si>
    <t>Change 2009-2005</t>
  </si>
  <si>
    <t>% of Population</t>
  </si>
  <si>
    <t>HE progression rate</t>
  </si>
  <si>
    <t>Q1 - Very low HE participation</t>
  </si>
  <si>
    <t>Q2</t>
  </si>
  <si>
    <t>Q3</t>
  </si>
  <si>
    <t>Q4</t>
  </si>
  <si>
    <t>Q5 - High HE particpation</t>
  </si>
  <si>
    <t>Advanced Level apprentice starts</t>
  </si>
  <si>
    <t>Row Labels</t>
  </si>
  <si>
    <t>2005/06</t>
  </si>
  <si>
    <t>2006/07</t>
  </si>
  <si>
    <t>2007/08</t>
  </si>
  <si>
    <t>2008/09</t>
  </si>
  <si>
    <t>2009/10</t>
  </si>
  <si>
    <t>2010/11</t>
  </si>
  <si>
    <t>2011/12</t>
  </si>
  <si>
    <t>Tracked population</t>
  </si>
  <si>
    <t>Automotive Industry</t>
  </si>
  <si>
    <t>Communications Technologies (Telecoms)</t>
  </si>
  <si>
    <t>Heating, Ventilation, Air Conditioning and Refrigeration</t>
  </si>
  <si>
    <t>IT Services and Development</t>
  </si>
  <si>
    <t>Childrens Care Learning and Development</t>
  </si>
  <si>
    <t>Rail Transport Engineering</t>
  </si>
  <si>
    <t>Metals Processing</t>
  </si>
  <si>
    <t>% change</t>
  </si>
  <si>
    <t>HND</t>
  </si>
  <si>
    <t>Provider Type</t>
  </si>
  <si>
    <t>Direct Contracted Business</t>
  </si>
  <si>
    <t>Cohort number</t>
  </si>
  <si>
    <t>Advanced level apprentice cohort population</t>
  </si>
  <si>
    <t>16-19</t>
  </si>
  <si>
    <t>20-24</t>
  </si>
  <si>
    <t>Over 25</t>
  </si>
  <si>
    <t xml:space="preserve"> 7 yrs tracked</t>
  </si>
  <si>
    <t>1-3 yrs tracked</t>
  </si>
  <si>
    <t>Full-time</t>
  </si>
  <si>
    <t>Part-time</t>
  </si>
  <si>
    <t>Sandwich</t>
  </si>
  <si>
    <t>F</t>
  </si>
  <si>
    <t>M</t>
  </si>
  <si>
    <t>4-7 years later</t>
  </si>
  <si>
    <t>Immediate (1-3 years on)</t>
  </si>
  <si>
    <t>POLAR v3</t>
  </si>
  <si>
    <t>Tracked for 7 years HE progression rate</t>
  </si>
  <si>
    <t>Timing of entry (of all HE entrants)</t>
  </si>
  <si>
    <t>HE progression rates</t>
  </si>
  <si>
    <t>Immediate HE rate</t>
  </si>
  <si>
    <t>POLAR3</t>
  </si>
  <si>
    <t>Table 43: Relationship between Advanced Level Apprentice framework and higher education subject area</t>
  </si>
  <si>
    <t>Same subject area in HEFCE funded HE</t>
  </si>
  <si>
    <t>% of Total who progressed</t>
  </si>
  <si>
    <t>Accounting and Finance</t>
  </si>
  <si>
    <t>(N4) Accounting</t>
  </si>
  <si>
    <t>(N9) Others in business &amp; administrative studies</t>
  </si>
  <si>
    <t>(N1) Business studies</t>
  </si>
  <si>
    <t>(Y0) Combined</t>
  </si>
  <si>
    <t>(G1) Mathematics</t>
  </si>
  <si>
    <t>Administration</t>
  </si>
  <si>
    <t>(N2) Management studies</t>
  </si>
  <si>
    <t>(B7) Nursing</t>
  </si>
  <si>
    <t>(C8) Psychology</t>
  </si>
  <si>
    <t>Building and Construction</t>
  </si>
  <si>
    <t>(K2) Building</t>
  </si>
  <si>
    <t>(H2) Civil engineering</t>
  </si>
  <si>
    <t>H1) General engineering</t>
  </si>
  <si>
    <t>(K0) Broadly-based programmes within architecture, building &amp; planning</t>
  </si>
  <si>
    <t>Child Development and Well Being</t>
  </si>
  <si>
    <t>(X3) Academic studies in education</t>
  </si>
  <si>
    <t>(L5) Social work</t>
  </si>
  <si>
    <t>(X1) Training teachers</t>
  </si>
  <si>
    <t>(H6) Electronic &amp; electrical engineering</t>
  </si>
  <si>
    <t>(H3) Mechanical engineering</t>
  </si>
  <si>
    <t>(H1) General engineering</t>
  </si>
  <si>
    <t>(H7) Production &amp; manufacturing engineering</t>
  </si>
  <si>
    <t>(B9) Others in subjects allied to medicine</t>
  </si>
  <si>
    <t>immediate HE entry</t>
  </si>
  <si>
    <t>Table 2:  Numbers: 2005 and 2009 tracked population and higher education entrants</t>
  </si>
  <si>
    <t xml:space="preserve">2005/06 Advanced Level Apprentice </t>
  </si>
  <si>
    <t xml:space="preserve">2009/10 Advanced Level Apprentice </t>
  </si>
  <si>
    <t>Difference 2005 - 2009</t>
  </si>
  <si>
    <t>Tracked Population</t>
  </si>
  <si>
    <t>Number entering higher education</t>
  </si>
  <si>
    <t>Table 3:  Longitudinal progression of advanced level apprentices</t>
  </si>
  <si>
    <t>Advanced Level Apprentice Start Year</t>
  </si>
  <si>
    <t>higher education Immediate Progression</t>
  </si>
  <si>
    <t>% higher education Progression</t>
  </si>
  <si>
    <t>Total Number to higher education</t>
  </si>
  <si>
    <t>26430*</t>
  </si>
  <si>
    <t>Age</t>
  </si>
  <si>
    <t xml:space="preserve">FE college </t>
  </si>
  <si>
    <t xml:space="preserve">Figure 2: Delivery of higher education to advanced level apprentices </t>
  </si>
  <si>
    <t>Table 4: Age and gender</t>
  </si>
  <si>
    <t>Advanced Level Apprentice cohort in the tracking study</t>
  </si>
  <si>
    <t>Difference 2005 and 2009</t>
  </si>
  <si>
    <t>% growth</t>
  </si>
  <si>
    <t>17-19</t>
  </si>
  <si>
    <t>Table 5: Regional representation of advanced level apprentice cohorts</t>
  </si>
  <si>
    <t>Table 6: Advanced level apprentice cohorts in the study by Framework (top frameworks in terms of apprentice numbers)</t>
  </si>
  <si>
    <t>% Change</t>
  </si>
  <si>
    <t>Cohort Number</t>
  </si>
  <si>
    <t>% of Total Cohort</t>
  </si>
  <si>
    <t> 4%</t>
  </si>
  <si>
    <t>Table 7: Disadvantaged profile of advanced level apprentices</t>
  </si>
  <si>
    <t>Q1 - Disadvantaged</t>
  </si>
  <si>
    <t>Q5 - Advantaged</t>
  </si>
  <si>
    <t>POLAR3 quintile</t>
  </si>
  <si>
    <t>Table 8: Advanced level apprentice cohort numbers by Provider type</t>
  </si>
  <si>
    <t>% change 2005 -2009</t>
  </si>
  <si>
    <t>Other e.g. charities</t>
  </si>
  <si>
    <t>Table 9: Top ten frameworks and age band breakdown</t>
  </si>
  <si>
    <t>Cohort</t>
  </si>
  <si>
    <t>Age Band</t>
  </si>
  <si>
    <t>Table 10:  Progression to advanced level apprenticeships from intermediate apprenticeships (2009/10 cohort updated)</t>
  </si>
  <si>
    <t>Age band</t>
  </si>
  <si>
    <t>Number of Advanced Level Apprentices Level 3</t>
  </si>
  <si>
    <t>Number who studied Level 2 Apprentice</t>
  </si>
  <si>
    <t>% progression</t>
  </si>
  <si>
    <t>Table 11:  Progression from intermediate apprenticeships to advanced level apprenticeships for ten frameworks</t>
  </si>
  <si>
    <t>Number of advanced level apprentices</t>
  </si>
  <si>
    <t>Number who studied intermediate apprenticeship</t>
  </si>
  <si>
    <t>% progression from intermediate apprenticeship</t>
  </si>
  <si>
    <t xml:space="preserve">Business Administration </t>
  </si>
  <si>
    <t xml:space="preserve">Children’s Care Learning and Development </t>
  </si>
  <si>
    <t xml:space="preserve">Customer Service </t>
  </si>
  <si>
    <t xml:space="preserve">Construction </t>
  </si>
  <si>
    <t xml:space="preserve">Vehicle Maintenance and Repair </t>
  </si>
  <si>
    <t xml:space="preserve">Health and Social Care </t>
  </si>
  <si>
    <t xml:space="preserve">Hairdressing </t>
  </si>
  <si>
    <t xml:space="preserve">Management </t>
  </si>
  <si>
    <t xml:space="preserve">Accountancy </t>
  </si>
  <si>
    <t>Advanced apprentice cohort</t>
  </si>
  <si>
    <t>Previous intermediate apprentices</t>
  </si>
  <si>
    <t>Number tracked to HE</t>
  </si>
  <si>
    <t>% tracked to HE</t>
  </si>
  <si>
    <t>Figure 3: Immediate progression (tracked for three years)</t>
  </si>
  <si>
    <t>Table 12:  Trends in progression rates by age and funding type</t>
  </si>
  <si>
    <t>Non-prescribed higher education</t>
  </si>
  <si>
    <t>HEFCE funded higher education</t>
  </si>
  <si>
    <t>All higher education progression</t>
  </si>
  <si>
    <t>Table 13:  Trends in region progression rates</t>
  </si>
  <si>
    <t>Fig 4:  Map illustrating percentage point change in higher education progression between 2005/06 and 2009/10 (and advanced apprentice population growth.</t>
  </si>
  <si>
    <t>Table 14:  Cohort comparison by gender and age</t>
  </si>
  <si>
    <t>% higher education progression Rate</t>
  </si>
  <si>
    <t xml:space="preserve">Diff higher education progression </t>
  </si>
  <si>
    <t>25+</t>
  </si>
  <si>
    <t>Table 15:  Cohort comparison by framework</t>
  </si>
  <si>
    <t>Change between 2005-06 and 2009-10</t>
  </si>
  <si>
    <t>Progression rate %</t>
  </si>
  <si>
    <t>Table 16:  POLAR3 breakdown for 2004/05 and 2008/09 cohorts</t>
  </si>
  <si>
    <t>Higher education progression rate</t>
  </si>
  <si>
    <t>Progression rate % point diff.</t>
  </si>
  <si>
    <t>Q1 - Very low higher education participation</t>
  </si>
  <si>
    <t>Q5 - High higher education participation</t>
  </si>
  <si>
    <t>Table 17:  Provider Type breakdown for 2005/06 – 2009/10 cohorts</t>
  </si>
  <si>
    <t>% Immediate progression</t>
  </si>
  <si>
    <t>FE College</t>
  </si>
  <si>
    <t>Private Training Provider</t>
  </si>
  <si>
    <t>Table 18:  Cohort comparison by higher education qualification type</t>
  </si>
  <si>
    <t>2005-2009 Difference</t>
  </si>
  <si>
    <t>%</t>
  </si>
  <si>
    <t>OUG (incl. HNC)</t>
  </si>
  <si>
    <t>% rate change</t>
  </si>
  <si>
    <t>Figure 5:  Advanced apprentice cohort higher education entrant comparison by higher education mode of study</t>
  </si>
  <si>
    <t>Table 19 – Number of entrants and proportion of total entrants by higher education provider</t>
  </si>
  <si>
    <t>Higher education</t>
  </si>
  <si>
    <t>The Open University</t>
  </si>
  <si>
    <t>Teesside University</t>
  </si>
  <si>
    <t>The University of Central Lancashire</t>
  </si>
  <si>
    <t>The University of Plymouth</t>
  </si>
  <si>
    <t>Staffordshire University</t>
  </si>
  <si>
    <t>Coventry University</t>
  </si>
  <si>
    <t>Bournemouth University</t>
  </si>
  <si>
    <t>The University of Bolton</t>
  </si>
  <si>
    <t>Sheffield Hallam University</t>
  </si>
  <si>
    <t>Leeds Metropolitan University</t>
  </si>
  <si>
    <t>The University of Hull</t>
  </si>
  <si>
    <t>The University of Northampton</t>
  </si>
  <si>
    <t>The University of Huddersfield</t>
  </si>
  <si>
    <t>The University of Northumbria at Newcastle</t>
  </si>
  <si>
    <t>Edge Hill University</t>
  </si>
  <si>
    <t>Anglia Ruskin University</t>
  </si>
  <si>
    <t>The University of Wolverhampton</t>
  </si>
  <si>
    <t>The University of Kent</t>
  </si>
  <si>
    <t>University of Chester</t>
  </si>
  <si>
    <t>The Manchester Metropolitan University</t>
  </si>
  <si>
    <t>Table 20:  Number of higher apprentices who were previously advanced level apprentices</t>
  </si>
  <si>
    <t>Higher Apprentice Year</t>
  </si>
  <si>
    <t>Higher Apprentice starts</t>
  </si>
  <si>
    <t>Advanced Level Apprentices</t>
  </si>
  <si>
    <t>Progressed to Higher Apprenticeships</t>
  </si>
  <si>
    <t>Table 21: 2008/09 and 2009/10 advanced level apprentice progression to higher apprenticeships (first time entrants to higher level study)</t>
  </si>
  <si>
    <t>Advanced Level Apprentice Cohort</t>
  </si>
  <si>
    <t>Population of first time entrants</t>
  </si>
  <si>
    <t xml:space="preserve">Total Number </t>
  </si>
  <si>
    <t>to HE</t>
  </si>
  <si>
    <t>% of Total Higher Apprentices to prescribed HE</t>
  </si>
  <si>
    <t xml:space="preserve">% of Total Higher Apprentices to </t>
  </si>
  <si>
    <t>Non- prescribed HE</t>
  </si>
  <si>
    <t>Number of</t>
  </si>
  <si>
    <t>years tracked</t>
  </si>
  <si>
    <t>1 yr</t>
  </si>
  <si>
    <t>Table 22:  2008/09 advanced level apprentice progression to higher apprenticeships</t>
  </si>
  <si>
    <t>Advanced level Apprentices</t>
  </si>
  <si>
    <t>Higher Apprenticeship entrants</t>
  </si>
  <si>
    <t>Total Higher Apprentices</t>
  </si>
  <si>
    <t>number</t>
  </si>
  <si>
    <t>First time entrants to HE</t>
  </si>
  <si>
    <t>In HE prior to advanced level apprenticeship</t>
  </si>
  <si>
    <t>All advanced level apprentices</t>
  </si>
  <si>
    <t>Table 23:  2008/09 advanced level apprentice progression to higher apprenticeships by framework</t>
  </si>
  <si>
    <t>Advanced level apprenticeship framework</t>
  </si>
  <si>
    <t>% of Total Higher Apprentices tracked from Advanced Level Apprentices</t>
  </si>
  <si>
    <t>None</t>
  </si>
  <si>
    <t>IT &amp; Telecoms Professional</t>
  </si>
  <si>
    <t>Table 24:  2008/09 and 2009/10 advanced level apprentice progression to higher apprenticeships by gender</t>
  </si>
  <si>
    <t>Advanced Level Apprentice Starts</t>
  </si>
  <si>
    <t>Advanced Level Apprentice population</t>
  </si>
  <si>
    <t>Total Higher Apprentice</t>
  </si>
  <si>
    <t>Table 25:  2008/09 and 2009/10 advanced level apprentice progression to higher apprenticeships by region</t>
  </si>
  <si>
    <t xml:space="preserve">2008/09 </t>
  </si>
  <si>
    <t>Total Advanced Level population</t>
  </si>
  <si>
    <t>% Progression to Higher Apprentices</t>
  </si>
  <si>
    <t>Table 26:  2005/06 advanced level apprentices and higher education entry type by year with timing of entry</t>
  </si>
  <si>
    <t>Total higher education</t>
  </si>
  <si>
    <t>% of Total who entered higher education within 3 years</t>
  </si>
  <si>
    <t>% of Total who entered higher education 4-7 years on</t>
  </si>
  <si>
    <t>Prescribed higher education</t>
  </si>
  <si>
    <t>Into higher education</t>
  </si>
  <si>
    <t>Non-Prescribed higher education</t>
  </si>
  <si>
    <t>Table 27:  Higher education progression rates by region and framework</t>
  </si>
  <si>
    <t>Total advanced apprentices 2005/06</t>
  </si>
  <si>
    <t>Progression rate by Region</t>
  </si>
  <si>
    <t>Overall HE rate</t>
  </si>
  <si>
    <t>Yorkshire and the Humber</t>
  </si>
  <si>
    <t>Table 29: Framework and mode of study</t>
  </si>
  <si>
    <t>Children’s Care Learning and Development</t>
  </si>
  <si>
    <t xml:space="preserve">Communications Technologies </t>
  </si>
  <si>
    <t>HE progression 4-7 years from start of apprentice</t>
  </si>
  <si>
    <t>Immediate HE progression - up to 3 years from start of apprentice</t>
  </si>
  <si>
    <t>F_FRAMEWORK</t>
  </si>
  <si>
    <t>Figure 8: Framework and timing of higher education entry</t>
  </si>
  <si>
    <t>Business</t>
  </si>
  <si>
    <t>Figure 9:  Provider breakdown for the 2005/06 cohort</t>
  </si>
  <si>
    <t>Advanced Apprentice cohort share</t>
  </si>
  <si>
    <t>Table 30:  higher education progression by Provider Type for 2005/06 advanced level apprentice cohort)</t>
  </si>
  <si>
    <t>Total higher education Progression rate</t>
  </si>
  <si>
    <t>Delivery Breakdown (overall progression over 7 years)</t>
  </si>
  <si>
    <t>higher education in FE</t>
  </si>
  <si>
    <t>Non-prescribed higher education in FE</t>
  </si>
  <si>
    <t xml:space="preserve">Overall higher education progression    </t>
  </si>
  <si>
    <t xml:space="preserve">Immediate progression      </t>
  </si>
  <si>
    <t>Table 31: 2005/06 advanced apprentice initial entrants by framework and course type</t>
  </si>
  <si>
    <t>Table 32: Progression rates of 2005/06 advanced apprentice cohort by POLAR3 profile</t>
  </si>
  <si>
    <t>% of HE entrant population</t>
  </si>
  <si>
    <t>Table 33: Qualification type and POLAR3 quintile comparison</t>
  </si>
  <si>
    <t>2005/06 advanced apprentice higher education entrants</t>
  </si>
  <si>
    <r>
      <t xml:space="preserve"> </t>
    </r>
    <r>
      <rPr>
        <b/>
        <sz val="12"/>
        <color indexed="8"/>
        <rFont val="Arial"/>
        <family val="2"/>
      </rPr>
      <t>Table 34: Framework and POLAR3 progression</t>
    </r>
  </si>
  <si>
    <t>Q1 % higher education rate</t>
  </si>
  <si>
    <t>Q5 % higher education rate</t>
  </si>
  <si>
    <t>Gap in higher education progression rates (Q5-Q1)</t>
  </si>
  <si>
    <t>polar3-YPR</t>
  </si>
  <si>
    <t>Figure 11: Map showing regional higher education progression of disadvantaged group</t>
  </si>
  <si>
    <t>Figure 12: Delivery of higher education provision and POLAR3 quintile</t>
  </si>
  <si>
    <t>Fig 10: Higher education qualification aim and gender breakdown of the 2004/05 advanced level apprentice cohort</t>
  </si>
  <si>
    <t>Overall HE progression rates</t>
  </si>
  <si>
    <t>Figure 6 Chart showing progression rates of 2005-06 cohort</t>
  </si>
  <si>
    <t>Fig 7:  2005-06 advanced level apprentice cohort and higher education progression by government office region</t>
  </si>
  <si>
    <t>Table 28:  2005-06 advanced level apprentices by framework (first time entrants)</t>
  </si>
  <si>
    <t>Delivery</t>
  </si>
  <si>
    <t>Total tracked population</t>
  </si>
  <si>
    <t>% of tracked population</t>
  </si>
  <si>
    <t>% immediate HE entry</t>
  </si>
  <si>
    <t>% total HE (tracked for 7 yrs)</t>
  </si>
  <si>
    <t>% in HE in FE</t>
  </si>
  <si>
    <t>% in non-prescribed HE</t>
  </si>
  <si>
    <t>% in university</t>
  </si>
  <si>
    <t>Heating, Ventilation, Air Conditioning &amp; Refrigeration</t>
  </si>
  <si>
    <t>Gas Industry</t>
  </si>
  <si>
    <t>Active Leisure &amp; Learning</t>
  </si>
</sst>
</file>

<file path=xl/styles.xml><?xml version="1.0" encoding="utf-8"?>
<styleSheet xmlns="http://schemas.openxmlformats.org/spreadsheetml/2006/main">
  <numFmts count="2">
    <numFmt numFmtId="164" formatCode="0.0%"/>
    <numFmt numFmtId="165" formatCode="0.0"/>
  </numFmts>
  <fonts count="43">
    <font>
      <sz val="11"/>
      <color theme="1"/>
      <name val="Calibri"/>
      <family val="2"/>
      <scheme val="minor"/>
    </font>
    <font>
      <b/>
      <sz val="12"/>
      <color indexed="8"/>
      <name val="Arial"/>
      <family val="2"/>
    </font>
    <font>
      <b/>
      <sz val="10"/>
      <color indexed="8"/>
      <name val="Arial"/>
      <family val="2"/>
    </font>
    <font>
      <b/>
      <sz val="12"/>
      <color indexed="8"/>
      <name val="Arial"/>
      <family val="2"/>
    </font>
    <font>
      <b/>
      <sz val="12"/>
      <name val="Arial"/>
      <family val="2"/>
    </font>
    <font>
      <sz val="11"/>
      <name val="Arial"/>
      <family val="2"/>
    </font>
    <font>
      <b/>
      <sz val="11"/>
      <name val="Arial"/>
      <family val="2"/>
    </font>
    <font>
      <sz val="12"/>
      <name val="Arial"/>
      <family val="2"/>
    </font>
    <font>
      <sz val="12"/>
      <color indexed="8"/>
      <name val="Calibri"/>
      <family val="2"/>
    </font>
    <font>
      <b/>
      <sz val="11"/>
      <color indexed="8"/>
      <name val="Calibri"/>
      <family val="2"/>
    </font>
    <font>
      <sz val="11"/>
      <color indexed="8"/>
      <name val="Calibri"/>
      <family val="2"/>
    </font>
    <font>
      <b/>
      <sz val="9"/>
      <color indexed="8"/>
      <name val="Arial"/>
      <family val="2"/>
    </font>
    <font>
      <b/>
      <sz val="11"/>
      <color indexed="8"/>
      <name val="Arial"/>
      <family val="2"/>
    </font>
    <font>
      <sz val="10"/>
      <color indexed="8"/>
      <name val="Arial"/>
      <family val="2"/>
    </font>
    <font>
      <sz val="12"/>
      <color indexed="8"/>
      <name val="Arial"/>
      <family val="2"/>
    </font>
    <font>
      <b/>
      <sz val="11"/>
      <name val="Calibri"/>
      <family val="2"/>
    </font>
    <font>
      <sz val="11"/>
      <color indexed="8"/>
      <name val="Arial"/>
      <family val="2"/>
    </font>
    <font>
      <b/>
      <sz val="10"/>
      <color indexed="8"/>
      <name val="Arial"/>
      <family val="2"/>
    </font>
    <font>
      <sz val="10"/>
      <color indexed="8"/>
      <name val="Arial"/>
      <family val="2"/>
    </font>
    <font>
      <b/>
      <sz val="11"/>
      <color indexed="8"/>
      <name val="Arial"/>
      <family val="2"/>
    </font>
    <font>
      <sz val="11"/>
      <name val="Calibri"/>
      <family val="2"/>
    </font>
    <font>
      <sz val="11"/>
      <color indexed="8"/>
      <name val="Arial"/>
      <family val="2"/>
    </font>
    <font>
      <sz val="10"/>
      <color indexed="8"/>
      <name val="Times New Roman"/>
      <family val="1"/>
    </font>
    <font>
      <b/>
      <sz val="12"/>
      <color indexed="8"/>
      <name val="Calibri"/>
      <family val="2"/>
    </font>
    <font>
      <b/>
      <i/>
      <sz val="12"/>
      <color indexed="8"/>
      <name val="Calibri"/>
      <family val="2"/>
    </font>
    <font>
      <b/>
      <i/>
      <sz val="11"/>
      <color indexed="8"/>
      <name val="Arial"/>
      <family val="2"/>
    </font>
    <font>
      <i/>
      <sz val="12"/>
      <color indexed="8"/>
      <name val="Calibri"/>
      <family val="2"/>
    </font>
    <font>
      <sz val="10"/>
      <color indexed="43"/>
      <name val="Arial"/>
      <family val="2"/>
    </font>
    <font>
      <u/>
      <sz val="10"/>
      <color indexed="43"/>
      <name val="Arial"/>
      <family val="2"/>
    </font>
    <font>
      <b/>
      <sz val="10"/>
      <color indexed="8"/>
      <name val="Calibri"/>
      <family val="2"/>
    </font>
    <font>
      <b/>
      <sz val="11"/>
      <color indexed="8"/>
      <name val="Calibri"/>
      <family val="2"/>
    </font>
    <font>
      <sz val="11"/>
      <color indexed="8"/>
      <name val="Calibri"/>
      <family val="2"/>
    </font>
    <font>
      <sz val="12"/>
      <color indexed="8"/>
      <name val="Arial"/>
      <family val="2"/>
    </font>
    <font>
      <b/>
      <sz val="14"/>
      <color indexed="56"/>
      <name val="Arial"/>
      <family val="2"/>
    </font>
    <font>
      <b/>
      <sz val="11"/>
      <color indexed="8"/>
      <name val="Calibri"/>
      <family val="2"/>
    </font>
    <font>
      <b/>
      <sz val="28"/>
      <color indexed="56"/>
      <name val="Arial"/>
      <family val="2"/>
    </font>
    <font>
      <b/>
      <i/>
      <sz val="11"/>
      <color indexed="8"/>
      <name val="Arial"/>
      <family val="2"/>
    </font>
    <font>
      <b/>
      <i/>
      <sz val="10"/>
      <color indexed="8"/>
      <name val="Arial"/>
      <family val="2"/>
    </font>
    <font>
      <b/>
      <sz val="13"/>
      <color indexed="30"/>
      <name val="Arial"/>
      <family val="2"/>
    </font>
    <font>
      <i/>
      <sz val="11"/>
      <color indexed="8"/>
      <name val="Arial"/>
      <family val="2"/>
    </font>
    <font>
      <sz val="9"/>
      <color indexed="8"/>
      <name val="Arial"/>
      <family val="2"/>
    </font>
    <font>
      <sz val="9"/>
      <color indexed="8"/>
      <name val="Calibri"/>
      <family val="2"/>
    </font>
    <font>
      <sz val="12"/>
      <color indexed="8"/>
      <name val="Calibri"/>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31"/>
        <bgColor indexed="31"/>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s>
  <borders count="51">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30"/>
      </top>
      <bottom/>
      <diagonal/>
    </border>
    <border>
      <left/>
      <right/>
      <top/>
      <bottom style="thin">
        <color indexed="30"/>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thick">
        <color indexed="64"/>
      </right>
      <top/>
      <bottom style="thick">
        <color indexed="64"/>
      </bottom>
      <diagonal/>
    </border>
    <border>
      <left/>
      <right style="thick">
        <color indexed="64"/>
      </right>
      <top style="thick">
        <color indexed="64"/>
      </top>
      <bottom style="thick">
        <color indexed="64"/>
      </bottom>
      <diagonal/>
    </border>
    <border>
      <left style="medium">
        <color indexed="64"/>
      </left>
      <right style="thick">
        <color indexed="64"/>
      </right>
      <top/>
      <bottom style="thick">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bottom style="thick">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8"/>
      </right>
      <top style="medium">
        <color indexed="64"/>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thick">
        <color indexed="64"/>
      </left>
      <right style="medium">
        <color indexed="64"/>
      </right>
      <top style="medium">
        <color indexed="64"/>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8"/>
      </right>
      <top style="medium">
        <color indexed="64"/>
      </top>
      <bottom/>
      <diagonal/>
    </border>
    <border>
      <left/>
      <right style="medium">
        <color indexed="8"/>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2">
    <xf numFmtId="0" fontId="0" fillId="0" borderId="0"/>
    <xf numFmtId="9" fontId="10" fillId="0" borderId="0" applyFont="0" applyFill="0" applyBorder="0" applyAlignment="0" applyProtection="0"/>
  </cellStyleXfs>
  <cellXfs count="405">
    <xf numFmtId="0" fontId="0" fillId="0" borderId="0" xfId="0"/>
    <xf numFmtId="0" fontId="1" fillId="0" borderId="0" xfId="0" applyFont="1" applyAlignment="1">
      <alignment vertical="center"/>
    </xf>
    <xf numFmtId="0" fontId="8" fillId="0" borderId="0" xfId="0" applyFont="1"/>
    <xf numFmtId="9" fontId="7" fillId="2" borderId="1"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xf>
    <xf numFmtId="0" fontId="9" fillId="0" borderId="0" xfId="0" applyFont="1"/>
    <xf numFmtId="0" fontId="12" fillId="0" borderId="3" xfId="0" applyFont="1" applyBorder="1" applyAlignment="1">
      <alignment vertical="center" wrapText="1"/>
    </xf>
    <xf numFmtId="0" fontId="13" fillId="2" borderId="1" xfId="0" applyFont="1" applyFill="1" applyBorder="1" applyAlignment="1">
      <alignment vertical="center" wrapText="1"/>
    </xf>
    <xf numFmtId="0" fontId="13" fillId="3" borderId="4"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0" borderId="1" xfId="0" applyFont="1" applyBorder="1" applyAlignment="1">
      <alignment vertical="center" wrapText="1"/>
    </xf>
    <xf numFmtId="0" fontId="13" fillId="3" borderId="3"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4" fillId="0" borderId="0" xfId="0" applyFont="1" applyAlignment="1">
      <alignment vertical="center"/>
    </xf>
    <xf numFmtId="0" fontId="14" fillId="0" borderId="0" xfId="0" applyFont="1"/>
    <xf numFmtId="0" fontId="4" fillId="2" borderId="9" xfId="0" applyFont="1" applyFill="1" applyBorder="1" applyAlignment="1">
      <alignment horizontal="center" vertical="center"/>
    </xf>
    <xf numFmtId="0" fontId="4" fillId="2" borderId="10" xfId="0" applyFont="1" applyFill="1" applyBorder="1" applyAlignment="1">
      <alignment vertical="center"/>
    </xf>
    <xf numFmtId="164" fontId="7" fillId="2" borderId="10" xfId="0" applyNumberFormat="1" applyFont="1" applyFill="1" applyBorder="1" applyAlignment="1">
      <alignment horizontal="center" vertical="center"/>
    </xf>
    <xf numFmtId="0" fontId="4" fillId="2" borderId="11" xfId="0" applyFont="1" applyFill="1" applyBorder="1" applyAlignment="1">
      <alignment vertical="center"/>
    </xf>
    <xf numFmtId="0" fontId="4" fillId="2" borderId="12" xfId="0" applyFont="1" applyFill="1" applyBorder="1" applyAlignment="1">
      <alignment vertical="center"/>
    </xf>
    <xf numFmtId="0" fontId="8" fillId="0" borderId="0" xfId="0" applyFont="1" applyAlignment="1">
      <alignment horizontal="center"/>
    </xf>
    <xf numFmtId="0" fontId="6" fillId="2" borderId="2" xfId="0" applyFont="1" applyFill="1" applyBorder="1" applyAlignment="1">
      <alignment vertical="center"/>
    </xf>
    <xf numFmtId="0" fontId="0" fillId="0" borderId="0" xfId="0" applyNumberFormat="1"/>
    <xf numFmtId="164" fontId="0" fillId="0" borderId="0" xfId="0" applyNumberFormat="1"/>
    <xf numFmtId="0" fontId="0" fillId="0" borderId="0" xfId="0" applyAlignment="1">
      <alignment horizontal="left"/>
    </xf>
    <xf numFmtId="10" fontId="0" fillId="0" borderId="0" xfId="0" applyNumberFormat="1"/>
    <xf numFmtId="9" fontId="0" fillId="0" borderId="0" xfId="0" applyNumberFormat="1"/>
    <xf numFmtId="0" fontId="6" fillId="2" borderId="2" xfId="0" applyFont="1" applyFill="1" applyBorder="1" applyAlignment="1">
      <alignment horizontal="center" vertical="center" textRotation="90" wrapText="1"/>
    </xf>
    <xf numFmtId="0" fontId="9" fillId="4" borderId="13" xfId="0" applyFont="1" applyFill="1" applyBorder="1" applyAlignment="1">
      <alignment horizontal="left"/>
    </xf>
    <xf numFmtId="0" fontId="9" fillId="4" borderId="13" xfId="0" applyNumberFormat="1" applyFont="1" applyFill="1" applyBorder="1"/>
    <xf numFmtId="9" fontId="0" fillId="0" borderId="0" xfId="1" applyFont="1"/>
    <xf numFmtId="0" fontId="0" fillId="0" borderId="0" xfId="0" applyAlignment="1">
      <alignment horizontal="center" wrapText="1"/>
    </xf>
    <xf numFmtId="0" fontId="9" fillId="4" borderId="14" xfId="0" applyFont="1" applyFill="1" applyBorder="1"/>
    <xf numFmtId="0" fontId="9" fillId="4" borderId="14" xfId="0" applyFont="1" applyFill="1" applyBorder="1" applyAlignment="1">
      <alignment horizontal="center"/>
    </xf>
    <xf numFmtId="0" fontId="15" fillId="2" borderId="9" xfId="0" applyFont="1" applyFill="1" applyBorder="1" applyAlignment="1">
      <alignment vertical="center"/>
    </xf>
    <xf numFmtId="0" fontId="15" fillId="2" borderId="9" xfId="0" applyFont="1" applyFill="1" applyBorder="1" applyAlignment="1">
      <alignment horizontal="center" vertical="center" wrapText="1"/>
    </xf>
    <xf numFmtId="0" fontId="15" fillId="2" borderId="15" xfId="0" applyFont="1" applyFill="1" applyBorder="1" applyAlignment="1">
      <alignment vertical="center"/>
    </xf>
    <xf numFmtId="9" fontId="20" fillId="2" borderId="15" xfId="0" applyNumberFormat="1" applyFont="1" applyFill="1" applyBorder="1" applyAlignment="1">
      <alignment horizontal="center" vertical="center"/>
    </xf>
    <xf numFmtId="0" fontId="15" fillId="2" borderId="11" xfId="0" applyFont="1" applyFill="1" applyBorder="1" applyAlignment="1">
      <alignment vertical="center"/>
    </xf>
    <xf numFmtId="9" fontId="20" fillId="2" borderId="11" xfId="0" applyNumberFormat="1" applyFont="1" applyFill="1" applyBorder="1" applyAlignment="1">
      <alignment horizontal="center" vertical="center"/>
    </xf>
    <xf numFmtId="0" fontId="21" fillId="0" borderId="0" xfId="0" applyFont="1"/>
    <xf numFmtId="0" fontId="15" fillId="2" borderId="12" xfId="0" applyFont="1" applyFill="1" applyBorder="1" applyAlignment="1">
      <alignment vertical="center"/>
    </xf>
    <xf numFmtId="9" fontId="20" fillId="2" borderId="12" xfId="0" applyNumberFormat="1" applyFont="1" applyFill="1" applyBorder="1" applyAlignment="1">
      <alignment horizontal="center" vertical="center"/>
    </xf>
    <xf numFmtId="0" fontId="1" fillId="0" borderId="0" xfId="0" applyFont="1" applyAlignment="1">
      <alignment horizontal="left" vertical="center"/>
    </xf>
    <xf numFmtId="0" fontId="15" fillId="2" borderId="16" xfId="0" applyFont="1" applyFill="1" applyBorder="1" applyAlignment="1">
      <alignment horizontal="left" vertical="center"/>
    </xf>
    <xf numFmtId="0" fontId="22" fillId="0" borderId="0" xfId="0" applyFont="1" applyAlignment="1">
      <alignment vertical="center" wrapText="1"/>
    </xf>
    <xf numFmtId="0" fontId="12" fillId="2" borderId="3" xfId="0" applyFont="1" applyFill="1" applyBorder="1" applyAlignment="1">
      <alignment vertical="center"/>
    </xf>
    <xf numFmtId="0" fontId="16"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vertical="center"/>
    </xf>
    <xf numFmtId="0" fontId="16" fillId="2" borderId="2" xfId="0" applyFont="1" applyFill="1" applyBorder="1" applyAlignment="1">
      <alignment horizontal="center" vertical="center"/>
    </xf>
    <xf numFmtId="0" fontId="26" fillId="0" borderId="2" xfId="0" applyFont="1" applyBorder="1" applyAlignment="1">
      <alignment horizontal="center" vertical="center"/>
    </xf>
    <xf numFmtId="0" fontId="12" fillId="2" borderId="2" xfId="0" applyFont="1" applyFill="1" applyBorder="1" applyAlignment="1">
      <alignment horizontal="center" vertical="center"/>
    </xf>
    <xf numFmtId="0" fontId="24" fillId="0" borderId="2" xfId="0" applyFont="1" applyBorder="1" applyAlignment="1">
      <alignment horizontal="center" vertical="center"/>
    </xf>
    <xf numFmtId="0" fontId="2" fillId="5" borderId="8"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xf>
    <xf numFmtId="0" fontId="2" fillId="2" borderId="3" xfId="0" applyFont="1" applyFill="1" applyBorder="1" applyAlignment="1">
      <alignment horizontal="center" vertical="center" wrapText="1"/>
    </xf>
    <xf numFmtId="0" fontId="13" fillId="2" borderId="1" xfId="0" applyFont="1" applyFill="1" applyBorder="1" applyAlignment="1">
      <alignment horizontal="center" vertical="center"/>
    </xf>
    <xf numFmtId="10"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7" xfId="0" applyFont="1" applyFill="1" applyBorder="1" applyAlignment="1">
      <alignment horizontal="center" vertical="center"/>
    </xf>
    <xf numFmtId="0" fontId="28" fillId="6" borderId="1" xfId="0" applyFont="1" applyFill="1" applyBorder="1" applyAlignment="1">
      <alignment horizontal="center" vertical="center"/>
    </xf>
    <xf numFmtId="0" fontId="18" fillId="0" borderId="1" xfId="0" applyFont="1" applyBorder="1" applyAlignment="1">
      <alignment horizontal="center" vertical="center"/>
    </xf>
    <xf numFmtId="0" fontId="2" fillId="5" borderId="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0" fontId="21" fillId="2" borderId="1" xfId="0" applyFont="1" applyFill="1" applyBorder="1" applyAlignment="1">
      <alignment horizontal="center" vertical="center"/>
    </xf>
    <xf numFmtId="9" fontId="21"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9" fontId="19" fillId="2" borderId="1" xfId="0" applyNumberFormat="1" applyFont="1" applyFill="1" applyBorder="1" applyAlignment="1">
      <alignment horizontal="center" vertical="center"/>
    </xf>
    <xf numFmtId="0" fontId="19" fillId="2" borderId="3" xfId="0" applyFont="1" applyFill="1" applyBorder="1" applyAlignment="1">
      <alignment vertical="center"/>
    </xf>
    <xf numFmtId="0" fontId="14" fillId="2" borderId="1" xfId="0" applyFont="1" applyFill="1" applyBorder="1" applyAlignment="1">
      <alignment horizontal="center" vertical="center"/>
    </xf>
    <xf numFmtId="0" fontId="14" fillId="0" borderId="17" xfId="0" applyFont="1" applyBorder="1" applyAlignment="1">
      <alignment vertical="center" wrapText="1"/>
    </xf>
    <xf numFmtId="0" fontId="19" fillId="5" borderId="16" xfId="0" applyFont="1" applyFill="1" applyBorder="1" applyAlignment="1">
      <alignment horizontal="center" vertical="center"/>
    </xf>
    <xf numFmtId="0" fontId="19" fillId="0" borderId="3" xfId="0" applyFont="1" applyBorder="1" applyAlignment="1">
      <alignment vertical="center" wrapText="1"/>
    </xf>
    <xf numFmtId="0" fontId="17" fillId="5" borderId="1" xfId="0" applyFont="1" applyFill="1" applyBorder="1" applyAlignment="1">
      <alignment horizontal="center" vertical="center" textRotation="90" wrapText="1"/>
    </xf>
    <xf numFmtId="0" fontId="18" fillId="2" borderId="1" xfId="0" applyFont="1" applyFill="1" applyBorder="1" applyAlignment="1">
      <alignment horizontal="center" vertical="center"/>
    </xf>
    <xf numFmtId="9" fontId="18" fillId="2" borderId="1" xfId="0" applyNumberFormat="1" applyFont="1" applyFill="1" applyBorder="1" applyAlignment="1">
      <alignment horizontal="center" vertical="center"/>
    </xf>
    <xf numFmtId="0" fontId="2" fillId="2" borderId="3" xfId="0" applyFont="1" applyFill="1" applyBorder="1" applyAlignment="1">
      <alignment vertical="center"/>
    </xf>
    <xf numFmtId="9" fontId="13" fillId="2" borderId="1" xfId="0" applyNumberFormat="1" applyFont="1" applyFill="1" applyBorder="1" applyAlignment="1">
      <alignment horizontal="center" vertical="center"/>
    </xf>
    <xf numFmtId="164" fontId="13" fillId="2" borderId="1" xfId="0" applyNumberFormat="1" applyFont="1" applyFill="1" applyBorder="1" applyAlignment="1">
      <alignment horizontal="center" vertical="center"/>
    </xf>
    <xf numFmtId="0" fontId="17" fillId="5" borderId="18" xfId="0" applyFont="1" applyFill="1" applyBorder="1" applyAlignment="1">
      <alignment horizontal="center" vertical="center" textRotation="90" wrapText="1"/>
    </xf>
    <xf numFmtId="0" fontId="17" fillId="5" borderId="19" xfId="0" applyFont="1" applyFill="1" applyBorder="1" applyAlignment="1">
      <alignment horizontal="center" vertical="center" textRotation="90" wrapText="1"/>
    </xf>
    <xf numFmtId="0" fontId="19" fillId="2" borderId="20" xfId="0" applyFont="1" applyFill="1" applyBorder="1" applyAlignment="1">
      <alignment vertical="center" wrapText="1"/>
    </xf>
    <xf numFmtId="0" fontId="18" fillId="2" borderId="18" xfId="0" applyFont="1" applyFill="1" applyBorder="1" applyAlignment="1">
      <alignment horizontal="center" vertical="center" wrapText="1"/>
    </xf>
    <xf numFmtId="9" fontId="18" fillId="2" borderId="18" xfId="0" applyNumberFormat="1" applyFont="1" applyFill="1" applyBorder="1" applyAlignment="1">
      <alignment horizontal="center" vertical="center" wrapText="1"/>
    </xf>
    <xf numFmtId="0" fontId="19" fillId="2" borderId="21" xfId="0" applyFont="1" applyFill="1" applyBorder="1" applyAlignment="1">
      <alignment vertical="center" wrapText="1"/>
    </xf>
    <xf numFmtId="0" fontId="17" fillId="2" borderId="22" xfId="0" applyFont="1" applyFill="1" applyBorder="1" applyAlignment="1">
      <alignment horizontal="center" vertical="center" wrapText="1"/>
    </xf>
    <xf numFmtId="9" fontId="17" fillId="2" borderId="22"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9" fontId="17" fillId="2"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21" fillId="0" borderId="3" xfId="0" applyFont="1" applyBorder="1" applyAlignment="1">
      <alignment vertical="center"/>
    </xf>
    <xf numFmtId="0" fontId="21" fillId="0" borderId="1" xfId="0" applyFont="1" applyBorder="1" applyAlignment="1">
      <alignment horizontal="center" vertical="center"/>
    </xf>
    <xf numFmtId="0" fontId="19" fillId="0" borderId="3" xfId="0" applyFont="1" applyBorder="1" applyAlignment="1">
      <alignment vertical="center"/>
    </xf>
    <xf numFmtId="0" fontId="19" fillId="0" borderId="1" xfId="0" applyFont="1" applyBorder="1" applyAlignment="1">
      <alignment horizontal="center" vertical="center"/>
    </xf>
    <xf numFmtId="9" fontId="21" fillId="0" borderId="1" xfId="0" applyNumberFormat="1" applyFont="1" applyBorder="1" applyAlignment="1">
      <alignment horizontal="center" vertical="center" wrapText="1"/>
    </xf>
    <xf numFmtId="9" fontId="19" fillId="0" borderId="1" xfId="0" applyNumberFormat="1" applyFont="1" applyBorder="1" applyAlignment="1">
      <alignment horizontal="center" vertical="center" wrapText="1"/>
    </xf>
    <xf numFmtId="0" fontId="30" fillId="5" borderId="9" xfId="0" applyFont="1" applyFill="1" applyBorder="1" applyAlignment="1">
      <alignment vertical="center"/>
    </xf>
    <xf numFmtId="0" fontId="30" fillId="5" borderId="8" xfId="0" applyFont="1" applyFill="1" applyBorder="1" applyAlignment="1">
      <alignment vertical="center"/>
    </xf>
    <xf numFmtId="0" fontId="30" fillId="5" borderId="8" xfId="0" applyFont="1" applyFill="1" applyBorder="1" applyAlignment="1">
      <alignment horizontal="center" vertical="center" textRotation="90"/>
    </xf>
    <xf numFmtId="0" fontId="30" fillId="5" borderId="1" xfId="0" applyFont="1" applyFill="1" applyBorder="1" applyAlignment="1">
      <alignment vertical="center"/>
    </xf>
    <xf numFmtId="9" fontId="31" fillId="0" borderId="1" xfId="0" applyNumberFormat="1" applyFont="1" applyBorder="1" applyAlignment="1">
      <alignment horizontal="center" vertical="center"/>
    </xf>
    <xf numFmtId="0" fontId="31" fillId="0" borderId="3" xfId="0" applyFont="1" applyBorder="1" applyAlignment="1">
      <alignment vertical="center"/>
    </xf>
    <xf numFmtId="0" fontId="31" fillId="0" borderId="1" xfId="0" applyFont="1" applyBorder="1" applyAlignment="1">
      <alignment vertical="center"/>
    </xf>
    <xf numFmtId="0" fontId="1" fillId="5" borderId="9" xfId="0" applyFont="1" applyFill="1" applyBorder="1" applyAlignment="1">
      <alignment vertical="center" wrapText="1"/>
    </xf>
    <xf numFmtId="0" fontId="1" fillId="5" borderId="8" xfId="0" applyFont="1" applyFill="1" applyBorder="1" applyAlignment="1">
      <alignment horizontal="center" vertical="center" wrapText="1"/>
    </xf>
    <xf numFmtId="0" fontId="1" fillId="2" borderId="3" xfId="0" applyFont="1" applyFill="1" applyBorder="1" applyAlignment="1">
      <alignment vertical="center"/>
    </xf>
    <xf numFmtId="10" fontId="14" fillId="2" borderId="1" xfId="0" applyNumberFormat="1" applyFont="1" applyFill="1" applyBorder="1" applyAlignment="1">
      <alignment horizontal="center" vertical="center"/>
    </xf>
    <xf numFmtId="0" fontId="1" fillId="5" borderId="9" xfId="0" applyFont="1" applyFill="1" applyBorder="1" applyAlignment="1">
      <alignment vertical="center"/>
    </xf>
    <xf numFmtId="9" fontId="14" fillId="2" borderId="1" xfId="0" applyNumberFormat="1" applyFont="1" applyFill="1" applyBorder="1" applyAlignment="1">
      <alignment horizontal="center" vertical="center"/>
    </xf>
    <xf numFmtId="0" fontId="3" fillId="0" borderId="3" xfId="0" applyFont="1" applyBorder="1" applyAlignment="1">
      <alignment vertical="center"/>
    </xf>
    <xf numFmtId="0" fontId="32" fillId="0" borderId="1" xfId="0" applyFont="1" applyBorder="1" applyAlignment="1">
      <alignment horizontal="center" vertical="center"/>
    </xf>
    <xf numFmtId="9" fontId="32" fillId="0" borderId="1" xfId="0" applyNumberFormat="1" applyFont="1" applyBorder="1" applyAlignment="1">
      <alignment horizontal="center" vertical="center"/>
    </xf>
    <xf numFmtId="0" fontId="3" fillId="2" borderId="2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5" xfId="0" applyFont="1" applyFill="1" applyBorder="1" applyAlignment="1">
      <alignment vertical="center" wrapText="1"/>
    </xf>
    <xf numFmtId="0" fontId="32" fillId="2" borderId="22" xfId="0" applyFont="1" applyFill="1" applyBorder="1" applyAlignment="1">
      <alignment horizontal="center" vertical="center" wrapText="1"/>
    </xf>
    <xf numFmtId="9" fontId="32" fillId="2" borderId="22" xfId="0" applyNumberFormat="1" applyFont="1" applyFill="1" applyBorder="1" applyAlignment="1">
      <alignment horizontal="center" vertical="center" wrapText="1"/>
    </xf>
    <xf numFmtId="0" fontId="3" fillId="2" borderId="26" xfId="0" applyFont="1" applyFill="1" applyBorder="1" applyAlignment="1">
      <alignment vertical="center" wrapText="1"/>
    </xf>
    <xf numFmtId="0" fontId="32" fillId="2" borderId="18" xfId="0" applyFont="1" applyFill="1" applyBorder="1" applyAlignment="1">
      <alignment horizontal="center" vertical="center" wrapText="1"/>
    </xf>
    <xf numFmtId="9" fontId="32" fillId="2" borderId="18" xfId="0" applyNumberFormat="1" applyFont="1" applyFill="1" applyBorder="1" applyAlignment="1">
      <alignment horizontal="center" vertical="center" wrapText="1"/>
    </xf>
    <xf numFmtId="9" fontId="8" fillId="0" borderId="0" xfId="0" applyNumberFormat="1" applyFont="1" applyAlignment="1">
      <alignment horizont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1" fillId="5" borderId="9" xfId="0" applyFont="1" applyFill="1" applyBorder="1" applyAlignment="1">
      <alignment horizontal="center" vertical="center"/>
    </xf>
    <xf numFmtId="0" fontId="1" fillId="5" borderId="8" xfId="0" applyFont="1" applyFill="1" applyBorder="1" applyAlignment="1">
      <alignment horizontal="center" vertical="center"/>
    </xf>
    <xf numFmtId="10" fontId="1" fillId="2" borderId="1" xfId="0" applyNumberFormat="1" applyFont="1" applyFill="1" applyBorder="1" applyAlignment="1">
      <alignment horizontal="center" vertical="center"/>
    </xf>
    <xf numFmtId="0" fontId="12" fillId="5" borderId="27" xfId="0" applyFont="1" applyFill="1" applyBorder="1" applyAlignment="1">
      <alignment horizontal="center" vertical="center" textRotation="90" wrapText="1"/>
    </xf>
    <xf numFmtId="0" fontId="12" fillId="5" borderId="0" xfId="0" applyFont="1" applyFill="1" applyAlignment="1">
      <alignment horizontal="center" vertical="center" textRotation="90" wrapText="1"/>
    </xf>
    <xf numFmtId="0" fontId="12" fillId="5" borderId="5" xfId="0" applyFont="1" applyFill="1" applyBorder="1" applyAlignment="1">
      <alignment horizontal="center" vertical="center" textRotation="90" wrapText="1"/>
    </xf>
    <xf numFmtId="0" fontId="12" fillId="2" borderId="8" xfId="0" applyFont="1" applyFill="1" applyBorder="1" applyAlignment="1">
      <alignment horizontal="center" vertical="center"/>
    </xf>
    <xf numFmtId="9" fontId="12" fillId="2" borderId="8" xfId="0" applyNumberFormat="1" applyFont="1" applyFill="1" applyBorder="1" applyAlignment="1">
      <alignment horizontal="center" vertical="center"/>
    </xf>
    <xf numFmtId="9" fontId="16" fillId="2" borderId="1" xfId="0" applyNumberFormat="1" applyFont="1" applyFill="1" applyBorder="1" applyAlignment="1">
      <alignment horizontal="center" vertical="center"/>
    </xf>
    <xf numFmtId="10" fontId="16" fillId="2" borderId="1" xfId="0" applyNumberFormat="1" applyFont="1" applyFill="1" applyBorder="1" applyAlignment="1">
      <alignment horizontal="center" vertical="center"/>
    </xf>
    <xf numFmtId="0" fontId="16" fillId="2" borderId="5" xfId="0" applyFont="1" applyFill="1" applyBorder="1" applyAlignment="1">
      <alignment horizontal="center" vertical="center"/>
    </xf>
    <xf numFmtId="9" fontId="16" fillId="2" borderId="5"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4" fontId="12" fillId="2" borderId="8" xfId="0" applyNumberFormat="1" applyFont="1" applyFill="1" applyBorder="1" applyAlignment="1">
      <alignment horizontal="left" vertical="center" indent="1"/>
    </xf>
    <xf numFmtId="164" fontId="16" fillId="2" borderId="1" xfId="0" applyNumberFormat="1" applyFont="1" applyFill="1" applyBorder="1" applyAlignment="1">
      <alignment horizontal="left" vertical="center" indent="1"/>
    </xf>
    <xf numFmtId="164" fontId="16" fillId="2" borderId="5" xfId="0" applyNumberFormat="1" applyFont="1" applyFill="1" applyBorder="1" applyAlignment="1">
      <alignment horizontal="left" vertical="center" indent="1"/>
    </xf>
    <xf numFmtId="0" fontId="2" fillId="5" borderId="1" xfId="0" applyFont="1" applyFill="1" applyBorder="1" applyAlignment="1">
      <alignment vertical="center"/>
    </xf>
    <xf numFmtId="0" fontId="2" fillId="5" borderId="1" xfId="0" applyFont="1" applyFill="1" applyBorder="1" applyAlignment="1">
      <alignment vertical="center" wrapText="1"/>
    </xf>
    <xf numFmtId="0" fontId="18" fillId="5" borderId="1" xfId="0" applyFont="1" applyFill="1" applyBorder="1" applyAlignment="1">
      <alignment horizontal="center" vertical="center"/>
    </xf>
    <xf numFmtId="0" fontId="17" fillId="5" borderId="1" xfId="0" applyFont="1" applyFill="1" applyBorder="1" applyAlignment="1">
      <alignment vertical="center" wrapText="1"/>
    </xf>
    <xf numFmtId="0" fontId="33" fillId="0" borderId="0" xfId="0" applyFont="1" applyAlignment="1">
      <alignment vertical="center"/>
    </xf>
    <xf numFmtId="164" fontId="18" fillId="5" borderId="1" xfId="0" applyNumberFormat="1" applyFont="1" applyFill="1" applyBorder="1" applyAlignment="1">
      <alignment horizontal="center" vertical="center"/>
    </xf>
    <xf numFmtId="0" fontId="12" fillId="5" borderId="1" xfId="0" applyFont="1" applyFill="1" applyBorder="1" applyAlignment="1">
      <alignment horizontal="center" vertical="center" textRotation="90" wrapText="1"/>
    </xf>
    <xf numFmtId="0" fontId="12" fillId="5" borderId="1" xfId="0" applyFont="1" applyFill="1" applyBorder="1" applyAlignment="1">
      <alignment horizontal="center" vertical="center" wrapText="1"/>
    </xf>
    <xf numFmtId="0" fontId="19" fillId="5" borderId="1" xfId="0" applyFont="1" applyFill="1" applyBorder="1" applyAlignment="1">
      <alignment horizontal="center" vertical="center" textRotation="90" wrapText="1"/>
    </xf>
    <xf numFmtId="9" fontId="18" fillId="0" borderId="1" xfId="0" applyNumberFormat="1" applyFont="1" applyBorder="1" applyAlignment="1">
      <alignment horizontal="center" vertical="center"/>
    </xf>
    <xf numFmtId="0" fontId="17" fillId="2" borderId="1" xfId="0" applyFont="1" applyFill="1" applyBorder="1" applyAlignment="1">
      <alignment horizontal="center" vertical="center"/>
    </xf>
    <xf numFmtId="9" fontId="17" fillId="2" borderId="1" xfId="0" applyNumberFormat="1" applyFont="1" applyFill="1" applyBorder="1" applyAlignment="1">
      <alignment horizontal="center" vertical="center"/>
    </xf>
    <xf numFmtId="0" fontId="19" fillId="5" borderId="8" xfId="0" applyFont="1" applyFill="1" applyBorder="1" applyAlignment="1">
      <alignment horizontal="center" vertical="center"/>
    </xf>
    <xf numFmtId="0" fontId="12" fillId="5" borderId="8" xfId="0" applyFont="1" applyFill="1" applyBorder="1" applyAlignment="1">
      <alignment horizontal="center" vertical="center" wrapText="1"/>
    </xf>
    <xf numFmtId="9" fontId="31" fillId="0" borderId="16" xfId="0" applyNumberFormat="1" applyFont="1" applyBorder="1" applyAlignment="1">
      <alignment horizontal="center" vertical="center"/>
    </xf>
    <xf numFmtId="0" fontId="3" fillId="5" borderId="8" xfId="0" applyFont="1" applyFill="1" applyBorder="1" applyAlignment="1">
      <alignment horizontal="center" vertical="center"/>
    </xf>
    <xf numFmtId="0" fontId="12" fillId="5" borderId="3" xfId="0" applyFont="1" applyFill="1" applyBorder="1" applyAlignment="1">
      <alignment horizontal="center" vertical="center" textRotation="90" wrapText="1"/>
    </xf>
    <xf numFmtId="0" fontId="16" fillId="2" borderId="3" xfId="0" applyFont="1" applyFill="1" applyBorder="1" applyAlignment="1">
      <alignment vertical="center"/>
    </xf>
    <xf numFmtId="0" fontId="35" fillId="0" borderId="0" xfId="0" applyFont="1" applyAlignment="1">
      <alignment vertical="center"/>
    </xf>
    <xf numFmtId="0" fontId="36" fillId="5" borderId="8" xfId="0" applyFont="1" applyFill="1" applyBorder="1" applyAlignment="1">
      <alignment horizontal="center" vertical="center"/>
    </xf>
    <xf numFmtId="0" fontId="37" fillId="5" borderId="1" xfId="0" applyFont="1" applyFill="1" applyBorder="1" applyAlignment="1">
      <alignment horizontal="center" vertical="center"/>
    </xf>
    <xf numFmtId="3" fontId="37" fillId="5" borderId="1" xfId="0" applyNumberFormat="1"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1" fillId="0" borderId="1" xfId="0" applyFont="1" applyBorder="1" applyAlignment="1">
      <alignment horizontal="center" vertical="center"/>
    </xf>
    <xf numFmtId="0" fontId="31" fillId="2" borderId="1" xfId="0" applyFont="1" applyFill="1" applyBorder="1" applyAlignment="1">
      <alignment horizontal="center" vertical="center"/>
    </xf>
    <xf numFmtId="0" fontId="30" fillId="2" borderId="1" xfId="0" applyFont="1" applyFill="1" applyBorder="1" applyAlignment="1">
      <alignment vertical="center"/>
    </xf>
    <xf numFmtId="9" fontId="3" fillId="2" borderId="1" xfId="0" applyNumberFormat="1" applyFont="1" applyFill="1" applyBorder="1" applyAlignment="1">
      <alignment horizontal="center" vertical="center"/>
    </xf>
    <xf numFmtId="9" fontId="3" fillId="0" borderId="1" xfId="0" applyNumberFormat="1" applyFont="1" applyBorder="1" applyAlignment="1">
      <alignment horizontal="center" vertical="center"/>
    </xf>
    <xf numFmtId="9" fontId="30" fillId="0" borderId="1" xfId="0" applyNumberFormat="1" applyFont="1" applyBorder="1" applyAlignment="1">
      <alignment horizontal="center" vertical="center"/>
    </xf>
    <xf numFmtId="0" fontId="19" fillId="5" borderId="8" xfId="0" applyFont="1" applyFill="1" applyBorder="1" applyAlignment="1">
      <alignment horizontal="center" vertical="center" textRotation="90" wrapText="1"/>
    </xf>
    <xf numFmtId="0" fontId="19" fillId="5" borderId="6" xfId="0" applyFont="1" applyFill="1" applyBorder="1" applyAlignment="1">
      <alignment horizontal="center" vertical="center" textRotation="90" wrapText="1"/>
    </xf>
    <xf numFmtId="0" fontId="19" fillId="5" borderId="5" xfId="0" applyFont="1" applyFill="1" applyBorder="1" applyAlignment="1">
      <alignment horizontal="center" vertical="center" textRotation="90" wrapText="1"/>
    </xf>
    <xf numFmtId="0" fontId="21" fillId="2" borderId="9" xfId="0" applyFont="1" applyFill="1" applyBorder="1" applyAlignment="1">
      <alignment horizontal="center" vertical="center" wrapText="1"/>
    </xf>
    <xf numFmtId="0" fontId="21" fillId="0" borderId="8" xfId="0" applyFont="1" applyBorder="1" applyAlignment="1">
      <alignment horizontal="center" vertical="center"/>
    </xf>
    <xf numFmtId="0" fontId="21" fillId="2" borderId="8"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0" borderId="3" xfId="0" applyFont="1" applyBorder="1" applyAlignment="1">
      <alignment horizontal="center" vertical="center"/>
    </xf>
    <xf numFmtId="0" fontId="19" fillId="5" borderId="8" xfId="0" applyFont="1" applyFill="1" applyBorder="1" applyAlignment="1">
      <alignment horizontal="center" vertical="center" wrapText="1"/>
    </xf>
    <xf numFmtId="0" fontId="38" fillId="0" borderId="0" xfId="0" applyFont="1" applyAlignment="1">
      <alignment vertical="center"/>
    </xf>
    <xf numFmtId="0" fontId="21" fillId="0" borderId="7" xfId="0" applyFont="1" applyBorder="1" applyAlignment="1">
      <alignment vertical="center"/>
    </xf>
    <xf numFmtId="0" fontId="19" fillId="5" borderId="2" xfId="0" applyFont="1" applyFill="1" applyBorder="1" applyAlignment="1">
      <alignment vertical="center" wrapText="1"/>
    </xf>
    <xf numFmtId="0" fontId="19" fillId="5" borderId="2" xfId="0" applyFont="1" applyFill="1" applyBorder="1" applyAlignment="1">
      <alignment horizontal="center" vertical="center" textRotation="90"/>
    </xf>
    <xf numFmtId="0" fontId="19" fillId="5" borderId="2" xfId="0" applyFont="1" applyFill="1" applyBorder="1" applyAlignment="1">
      <alignment horizontal="center" vertical="center"/>
    </xf>
    <xf numFmtId="0" fontId="21" fillId="0" borderId="2" xfId="0" applyFont="1" applyBorder="1" applyAlignment="1">
      <alignment vertical="center"/>
    </xf>
    <xf numFmtId="0" fontId="21" fillId="0" borderId="2" xfId="0" applyFont="1" applyBorder="1" applyAlignment="1">
      <alignment horizontal="center" vertical="center"/>
    </xf>
    <xf numFmtId="0" fontId="19" fillId="5" borderId="3" xfId="0" applyFont="1" applyFill="1" applyBorder="1" applyAlignment="1">
      <alignment vertical="center"/>
    </xf>
    <xf numFmtId="10" fontId="19" fillId="5" borderId="1" xfId="0" applyNumberFormat="1" applyFont="1" applyFill="1" applyBorder="1" applyAlignment="1">
      <alignment horizontal="center" vertical="center"/>
    </xf>
    <xf numFmtId="164" fontId="21" fillId="0" borderId="1" xfId="0" applyNumberFormat="1" applyFont="1" applyBorder="1" applyAlignment="1">
      <alignment horizontal="center" vertical="center"/>
    </xf>
    <xf numFmtId="164" fontId="19" fillId="5" borderId="1" xfId="0" applyNumberFormat="1" applyFont="1" applyFill="1" applyBorder="1" applyAlignment="1">
      <alignment horizontal="center" vertical="center"/>
    </xf>
    <xf numFmtId="0" fontId="32" fillId="0" borderId="1" xfId="0" applyFont="1" applyBorder="1" applyAlignment="1">
      <alignment vertical="center"/>
    </xf>
    <xf numFmtId="164" fontId="32" fillId="0" borderId="1" xfId="0" applyNumberFormat="1" applyFont="1" applyBorder="1" applyAlignment="1">
      <alignment horizontal="center" vertical="center"/>
    </xf>
    <xf numFmtId="0" fontId="12" fillId="5" borderId="1" xfId="0" applyFont="1" applyFill="1" applyBorder="1" applyAlignment="1">
      <alignment horizontal="center" vertical="center"/>
    </xf>
    <xf numFmtId="9" fontId="21" fillId="5" borderId="1" xfId="0" applyNumberFormat="1" applyFont="1" applyFill="1" applyBorder="1" applyAlignment="1">
      <alignment horizontal="center" vertical="center"/>
    </xf>
    <xf numFmtId="0" fontId="39" fillId="5" borderId="1" xfId="0" applyFont="1" applyFill="1" applyBorder="1" applyAlignment="1">
      <alignment vertical="center" wrapText="1"/>
    </xf>
    <xf numFmtId="0" fontId="39" fillId="2" borderId="1" xfId="0" applyFont="1" applyFill="1" applyBorder="1" applyAlignment="1">
      <alignment vertical="center" wrapText="1"/>
    </xf>
    <xf numFmtId="9" fontId="12" fillId="5" borderId="1" xfId="0" applyNumberFormat="1" applyFont="1" applyFill="1" applyBorder="1" applyAlignment="1">
      <alignment horizontal="center" vertical="center"/>
    </xf>
    <xf numFmtId="9" fontId="12" fillId="2" borderId="1" xfId="0" applyNumberFormat="1" applyFont="1" applyFill="1" applyBorder="1" applyAlignment="1">
      <alignment horizontal="center" vertical="center"/>
    </xf>
    <xf numFmtId="9" fontId="39" fillId="2" borderId="1" xfId="0" applyNumberFormat="1" applyFont="1" applyFill="1" applyBorder="1" applyAlignment="1">
      <alignment horizontal="center" vertical="center"/>
    </xf>
    <xf numFmtId="0" fontId="17" fillId="5" borderId="5" xfId="0" applyFont="1" applyFill="1" applyBorder="1" applyAlignment="1">
      <alignment horizontal="center" vertical="center" textRotation="90"/>
    </xf>
    <xf numFmtId="0" fontId="17" fillId="5" borderId="5" xfId="0" applyFont="1" applyFill="1" applyBorder="1" applyAlignment="1">
      <alignment horizontal="center" vertical="center" textRotation="90" wrapText="1"/>
    </xf>
    <xf numFmtId="0" fontId="40" fillId="0" borderId="9" xfId="0" applyFont="1" applyBorder="1" applyAlignment="1">
      <alignment horizontal="center" vertical="center"/>
    </xf>
    <xf numFmtId="9" fontId="40" fillId="0" borderId="8" xfId="0" applyNumberFormat="1" applyFont="1" applyBorder="1" applyAlignment="1">
      <alignment horizontal="center" vertical="center"/>
    </xf>
    <xf numFmtId="0" fontId="40" fillId="0" borderId="3" xfId="0" applyFont="1" applyBorder="1" applyAlignment="1">
      <alignment horizontal="center" vertical="center"/>
    </xf>
    <xf numFmtId="9" fontId="40" fillId="0" borderId="1" xfId="0" applyNumberFormat="1" applyFont="1" applyBorder="1" applyAlignment="1">
      <alignment horizontal="center" vertical="center"/>
    </xf>
    <xf numFmtId="9" fontId="41" fillId="0" borderId="1" xfId="0" applyNumberFormat="1" applyFont="1" applyBorder="1" applyAlignment="1">
      <alignment horizontal="center" vertical="center"/>
    </xf>
    <xf numFmtId="0" fontId="3" fillId="5" borderId="9" xfId="0" applyFont="1" applyFill="1" applyBorder="1" applyAlignment="1">
      <alignment vertical="center"/>
    </xf>
    <xf numFmtId="0" fontId="32" fillId="0" borderId="3" xfId="0" applyFont="1" applyBorder="1" applyAlignment="1">
      <alignment vertical="center"/>
    </xf>
    <xf numFmtId="0" fontId="0" fillId="0" borderId="0" xfId="0" applyNumberFormat="1" applyAlignment="1">
      <alignment horizontal="center"/>
    </xf>
    <xf numFmtId="0" fontId="9" fillId="4" borderId="0" xfId="0" applyFont="1" applyFill="1" applyBorder="1" applyAlignment="1">
      <alignment horizontal="center"/>
    </xf>
    <xf numFmtId="0" fontId="42" fillId="5" borderId="8" xfId="0" applyFont="1" applyFill="1" applyBorder="1" applyAlignment="1">
      <alignment vertical="center"/>
    </xf>
    <xf numFmtId="0" fontId="12" fillId="2" borderId="1" xfId="0" applyFont="1" applyFill="1" applyBorder="1" applyAlignment="1">
      <alignment horizontal="center" vertical="center" wrapText="1"/>
    </xf>
    <xf numFmtId="0" fontId="19" fillId="5" borderId="9" xfId="0" applyFont="1" applyFill="1" applyBorder="1" applyAlignment="1">
      <alignment vertical="center" wrapText="1"/>
    </xf>
    <xf numFmtId="0" fontId="30" fillId="5" borderId="1" xfId="0" applyFont="1" applyFill="1" applyBorder="1" applyAlignment="1">
      <alignment vertical="center" wrapText="1"/>
    </xf>
    <xf numFmtId="0" fontId="30" fillId="5" borderId="1" xfId="0" applyFont="1" applyFill="1" applyBorder="1" applyAlignment="1">
      <alignment horizontal="center" vertical="center" wrapText="1"/>
    </xf>
    <xf numFmtId="9" fontId="21" fillId="0" borderId="1" xfId="0" applyNumberFormat="1" applyFont="1" applyBorder="1" applyAlignment="1">
      <alignment horizontal="center" vertical="center"/>
    </xf>
    <xf numFmtId="0" fontId="30" fillId="5" borderId="8" xfId="0" applyFont="1" applyFill="1" applyBorder="1" applyAlignment="1">
      <alignment horizontal="center" vertical="center" wrapText="1"/>
    </xf>
    <xf numFmtId="0" fontId="16" fillId="2" borderId="1" xfId="0" applyFont="1" applyFill="1" applyBorder="1" applyAlignment="1">
      <alignment vertical="center" wrapText="1"/>
    </xf>
    <xf numFmtId="0" fontId="3" fillId="5" borderId="3" xfId="0" applyFont="1" applyFill="1" applyBorder="1" applyAlignment="1">
      <alignment vertical="center"/>
    </xf>
    <xf numFmtId="164" fontId="3" fillId="5" borderId="1" xfId="0" applyNumberFormat="1" applyFont="1" applyFill="1" applyBorder="1" applyAlignment="1">
      <alignment horizontal="center" vertical="center"/>
    </xf>
    <xf numFmtId="0" fontId="3" fillId="5" borderId="1" xfId="0" applyFont="1" applyFill="1" applyBorder="1" applyAlignment="1">
      <alignment vertical="center" wrapText="1"/>
    </xf>
    <xf numFmtId="0" fontId="19" fillId="5" borderId="9" xfId="0" applyFont="1" applyFill="1" applyBorder="1" applyAlignment="1">
      <alignment vertical="center"/>
    </xf>
    <xf numFmtId="0" fontId="9" fillId="4" borderId="13" xfId="0" applyFont="1" applyFill="1" applyBorder="1"/>
    <xf numFmtId="10" fontId="9" fillId="4" borderId="13" xfId="0" applyNumberFormat="1" applyFont="1" applyFill="1" applyBorder="1" applyAlignment="1">
      <alignment horizontal="center"/>
    </xf>
    <xf numFmtId="9" fontId="0" fillId="0" borderId="0" xfId="0" applyNumberFormat="1" applyAlignment="1">
      <alignment horizontal="center"/>
    </xf>
    <xf numFmtId="164" fontId="0" fillId="0" borderId="0" xfId="1" applyNumberFormat="1" applyFont="1"/>
    <xf numFmtId="165" fontId="21" fillId="0" borderId="2" xfId="0" applyNumberFormat="1" applyFont="1" applyBorder="1" applyAlignment="1">
      <alignment horizontal="center" vertical="center"/>
    </xf>
    <xf numFmtId="1" fontId="21" fillId="0" borderId="2" xfId="0" applyNumberFormat="1" applyFont="1" applyBorder="1" applyAlignment="1">
      <alignment horizontal="center" vertical="center"/>
    </xf>
    <xf numFmtId="164" fontId="21" fillId="2" borderId="1" xfId="0" applyNumberFormat="1" applyFont="1" applyFill="1" applyBorder="1" applyAlignment="1">
      <alignment horizontal="center" vertical="center"/>
    </xf>
    <xf numFmtId="164" fontId="21" fillId="2" borderId="8" xfId="0" applyNumberFormat="1" applyFont="1" applyFill="1" applyBorder="1" applyAlignment="1">
      <alignment horizontal="center" vertical="center"/>
    </xf>
    <xf numFmtId="0" fontId="12" fillId="2" borderId="3" xfId="0" applyFont="1" applyFill="1" applyBorder="1" applyAlignment="1">
      <alignment horizontal="left" vertical="center"/>
    </xf>
    <xf numFmtId="0" fontId="12" fillId="2" borderId="27" xfId="0" applyFont="1" applyFill="1" applyBorder="1" applyAlignment="1">
      <alignment horizontal="left" vertical="center"/>
    </xf>
    <xf numFmtId="0" fontId="12" fillId="2" borderId="9" xfId="0" applyFont="1" applyFill="1" applyBorder="1" applyAlignment="1">
      <alignment horizontal="left" vertical="center"/>
    </xf>
    <xf numFmtId="0" fontId="17" fillId="5" borderId="2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8" xfId="0" applyFont="1" applyFill="1" applyBorder="1" applyAlignment="1">
      <alignment horizontal="center" vertical="center" textRotation="90" wrapText="1"/>
    </xf>
    <xf numFmtId="0" fontId="18" fillId="2" borderId="1" xfId="0" applyFont="1" applyFill="1" applyBorder="1" applyAlignment="1">
      <alignment horizontal="center" vertical="center" wrapText="1"/>
    </xf>
    <xf numFmtId="164" fontId="31" fillId="0" borderId="1" xfId="0" applyNumberFormat="1" applyFont="1" applyBorder="1" applyAlignment="1">
      <alignment horizontal="center" vertical="center"/>
    </xf>
    <xf numFmtId="164" fontId="18" fillId="2" borderId="1" xfId="0" applyNumberFormat="1" applyFont="1" applyFill="1" applyBorder="1" applyAlignment="1">
      <alignment horizontal="center" vertical="center" wrapText="1"/>
    </xf>
    <xf numFmtId="164" fontId="18" fillId="2" borderId="17" xfId="0" applyNumberFormat="1" applyFont="1" applyFill="1" applyBorder="1" applyAlignment="1">
      <alignment horizontal="center" vertical="center" wrapText="1"/>
    </xf>
    <xf numFmtId="164" fontId="31" fillId="0" borderId="3" xfId="0" applyNumberFormat="1" applyFont="1" applyBorder="1" applyAlignment="1">
      <alignment horizontal="center" vertical="center"/>
    </xf>
    <xf numFmtId="0" fontId="13" fillId="7" borderId="16"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1" fillId="5" borderId="28" xfId="0" applyFont="1" applyFill="1" applyBorder="1" applyAlignment="1">
      <alignment vertical="center" wrapText="1"/>
    </xf>
    <xf numFmtId="0" fontId="11" fillId="5" borderId="3" xfId="0" applyFont="1" applyFill="1" applyBorder="1" applyAlignment="1">
      <alignment vertical="center" wrapText="1"/>
    </xf>
    <xf numFmtId="0" fontId="2" fillId="5" borderId="1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12" fillId="5" borderId="2" xfId="0" applyFont="1" applyFill="1" applyBorder="1" applyAlignment="1">
      <alignment vertical="center" wrapText="1"/>
    </xf>
    <xf numFmtId="0" fontId="23" fillId="5" borderId="2" xfId="0" applyFont="1" applyFill="1" applyBorder="1" applyAlignment="1">
      <alignment horizontal="center" vertical="center" wrapText="1"/>
    </xf>
    <xf numFmtId="0" fontId="24" fillId="5" borderId="2" xfId="0" applyFont="1" applyFill="1" applyBorder="1" applyAlignment="1">
      <alignment horizontal="center" vertical="center"/>
    </xf>
    <xf numFmtId="0" fontId="12" fillId="5" borderId="2"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 fillId="5" borderId="28"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29" xfId="0" applyFont="1" applyFill="1" applyBorder="1" applyAlignment="1">
      <alignment horizontal="center" vertical="center" wrapText="1"/>
    </xf>
    <xf numFmtId="0" fontId="19" fillId="2" borderId="31" xfId="0" applyFont="1" applyFill="1" applyBorder="1" applyAlignment="1">
      <alignment vertical="center"/>
    </xf>
    <xf numFmtId="0" fontId="19" fillId="2" borderId="27" xfId="0" applyFont="1" applyFill="1" applyBorder="1" applyAlignment="1">
      <alignment vertical="center"/>
    </xf>
    <xf numFmtId="0" fontId="19" fillId="2" borderId="30" xfId="0" applyFont="1" applyFill="1" applyBorder="1" applyAlignment="1">
      <alignment vertical="center"/>
    </xf>
    <xf numFmtId="0" fontId="19" fillId="5" borderId="28" xfId="0" applyFont="1" applyFill="1" applyBorder="1" applyAlignment="1">
      <alignment horizontal="center" vertical="center"/>
    </xf>
    <xf numFmtId="0" fontId="19" fillId="5" borderId="30" xfId="0" applyFont="1" applyFill="1" applyBorder="1" applyAlignment="1">
      <alignment horizontal="center" vertical="center"/>
    </xf>
    <xf numFmtId="0" fontId="19" fillId="5" borderId="16"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29" xfId="0" applyFont="1" applyFill="1" applyBorder="1" applyAlignment="1">
      <alignment horizontal="center" vertical="center"/>
    </xf>
    <xf numFmtId="0" fontId="19" fillId="5" borderId="28" xfId="0" applyFont="1" applyFill="1" applyBorder="1" applyAlignment="1">
      <alignment horizontal="center" vertical="center" textRotation="90" wrapText="1"/>
    </xf>
    <xf numFmtId="0" fontId="19" fillId="5" borderId="3" xfId="0" applyFont="1" applyFill="1" applyBorder="1" applyAlignment="1">
      <alignment horizontal="center" vertical="center" textRotation="90" wrapText="1"/>
    </xf>
    <xf numFmtId="0" fontId="19" fillId="5" borderId="8" xfId="0" applyFont="1" applyFill="1" applyBorder="1" applyAlignment="1">
      <alignment horizontal="center" vertical="center"/>
    </xf>
    <xf numFmtId="0" fontId="17" fillId="5" borderId="28" xfId="0" applyFont="1" applyFill="1" applyBorder="1" applyAlignment="1">
      <alignment horizontal="center" vertical="center" textRotation="90"/>
    </xf>
    <xf numFmtId="0" fontId="17" fillId="5" borderId="30" xfId="0" applyFont="1" applyFill="1" applyBorder="1" applyAlignment="1">
      <alignment horizontal="center" vertical="center" textRotation="90"/>
    </xf>
    <xf numFmtId="0" fontId="2" fillId="5" borderId="28"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8" xfId="0" applyFont="1" applyFill="1" applyBorder="1" applyAlignment="1">
      <alignment horizontal="center" vertical="center"/>
    </xf>
    <xf numFmtId="0" fontId="30" fillId="5" borderId="32" xfId="0" applyFont="1" applyFill="1" applyBorder="1" applyAlignment="1">
      <alignment vertical="center" wrapText="1"/>
    </xf>
    <xf numFmtId="0" fontId="30" fillId="5" borderId="33" xfId="0" applyFont="1" applyFill="1" applyBorder="1" applyAlignment="1">
      <alignment vertical="center" wrapText="1"/>
    </xf>
    <xf numFmtId="0" fontId="19" fillId="5" borderId="34"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29" fillId="5" borderId="35" xfId="0" applyFont="1" applyFill="1" applyBorder="1" applyAlignment="1">
      <alignment horizontal="center" vertical="center" wrapText="1"/>
    </xf>
    <xf numFmtId="0" fontId="29" fillId="5" borderId="36" xfId="0" applyFont="1" applyFill="1" applyBorder="1" applyAlignment="1">
      <alignment horizontal="center" vertical="center" wrapText="1"/>
    </xf>
    <xf numFmtId="0" fontId="3" fillId="5" borderId="2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6"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0" fillId="5" borderId="28" xfId="0" applyFont="1" applyFill="1" applyBorder="1" applyAlignment="1">
      <alignment horizontal="center" vertical="center"/>
    </xf>
    <xf numFmtId="0" fontId="30" fillId="5" borderId="27" xfId="0" applyFont="1" applyFill="1" applyBorder="1" applyAlignment="1">
      <alignment horizontal="center" vertical="center"/>
    </xf>
    <xf numFmtId="0" fontId="30" fillId="5" borderId="30" xfId="0" applyFont="1" applyFill="1" applyBorder="1" applyAlignment="1">
      <alignment horizontal="center" vertical="center"/>
    </xf>
    <xf numFmtId="0" fontId="31" fillId="0" borderId="7" xfId="0" applyFont="1" applyBorder="1" applyAlignment="1">
      <alignment horizontal="center" vertical="center"/>
    </xf>
    <xf numFmtId="0" fontId="31" fillId="0" borderId="17" xfId="0" applyFont="1" applyBorder="1" applyAlignment="1">
      <alignment horizontal="center" vertical="center"/>
    </xf>
    <xf numFmtId="0" fontId="31" fillId="0" borderId="1" xfId="0" applyFont="1" applyBorder="1" applyAlignment="1">
      <alignment horizontal="center" vertical="center"/>
    </xf>
    <xf numFmtId="0" fontId="1" fillId="0" borderId="0" xfId="0" applyFont="1" applyBorder="1" applyAlignment="1">
      <alignment vertical="center"/>
    </xf>
    <xf numFmtId="0" fontId="1" fillId="2" borderId="1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2" fillId="5" borderId="3" xfId="0" applyFont="1" applyFill="1" applyBorder="1" applyAlignment="1">
      <alignment horizontal="center" vertical="center"/>
    </xf>
    <xf numFmtId="0" fontId="12" fillId="5" borderId="28"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16"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29" xfId="0" applyFont="1" applyFill="1" applyBorder="1" applyAlignment="1">
      <alignment horizontal="center" vertical="center"/>
    </xf>
    <xf numFmtId="0" fontId="12" fillId="5" borderId="39" xfId="0" applyFont="1" applyFill="1" applyBorder="1" applyAlignment="1">
      <alignment horizontal="center" vertical="center"/>
    </xf>
    <xf numFmtId="0" fontId="17" fillId="5" borderId="31"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xf>
    <xf numFmtId="0" fontId="2" fillId="5" borderId="31"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34" fillId="5" borderId="16" xfId="0" applyFont="1" applyFill="1" applyBorder="1" applyAlignment="1">
      <alignment horizontal="center" vertical="center"/>
    </xf>
    <xf numFmtId="0" fontId="34" fillId="5" borderId="6" xfId="0" applyFont="1" applyFill="1" applyBorder="1" applyAlignment="1">
      <alignment horizontal="center" vertical="center"/>
    </xf>
    <xf numFmtId="0" fontId="34" fillId="5" borderId="29" xfId="0" applyFont="1" applyFill="1" applyBorder="1" applyAlignment="1">
      <alignment horizontal="center" vertical="center"/>
    </xf>
    <xf numFmtId="0" fontId="19" fillId="5" borderId="3" xfId="0" applyFont="1" applyFill="1" applyBorder="1" applyAlignment="1">
      <alignment horizontal="center" vertical="center"/>
    </xf>
    <xf numFmtId="0" fontId="12" fillId="5" borderId="16"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28" xfId="0" applyFont="1" applyFill="1" applyBorder="1" applyAlignment="1">
      <alignment horizontal="center" vertical="center" textRotation="90" wrapText="1"/>
    </xf>
    <xf numFmtId="0" fontId="12" fillId="5" borderId="3" xfId="0" applyFont="1" applyFill="1" applyBorder="1" applyAlignment="1">
      <alignment horizontal="center" vertical="center" textRotation="90" wrapText="1"/>
    </xf>
    <xf numFmtId="0" fontId="12" fillId="5" borderId="28"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3" xfId="0" applyFont="1" applyFill="1" applyBorder="1" applyAlignment="1">
      <alignment horizontal="center" vertical="center"/>
    </xf>
    <xf numFmtId="0" fontId="0" fillId="0" borderId="8" xfId="0" applyFont="1" applyBorder="1" applyAlignment="1">
      <alignment horizontal="center" vertical="center" wrapText="1"/>
    </xf>
    <xf numFmtId="0" fontId="1" fillId="2" borderId="39" xfId="0" applyFont="1" applyFill="1" applyBorder="1" applyAlignment="1">
      <alignment horizontal="center" vertical="center"/>
    </xf>
    <xf numFmtId="0" fontId="1" fillId="2" borderId="29"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9" fillId="5" borderId="16" xfId="0" applyFont="1" applyFill="1" applyBorder="1" applyAlignment="1">
      <alignment vertical="center" wrapText="1"/>
    </xf>
    <xf numFmtId="0" fontId="19" fillId="5" borderId="29" xfId="0" applyFont="1" applyFill="1" applyBorder="1" applyAlignment="1">
      <alignment vertical="center" wrapText="1"/>
    </xf>
    <xf numFmtId="0" fontId="19" fillId="5" borderId="8" xfId="0" applyFont="1" applyFill="1" applyBorder="1" applyAlignment="1">
      <alignment vertical="center" wrapText="1"/>
    </xf>
    <xf numFmtId="0" fontId="3" fillId="2" borderId="16" xfId="0" applyFont="1" applyFill="1" applyBorder="1" applyAlignment="1">
      <alignment horizontal="right" vertical="center" wrapText="1"/>
    </xf>
    <xf numFmtId="0" fontId="3" fillId="2" borderId="29" xfId="0" applyFont="1" applyFill="1" applyBorder="1" applyAlignment="1">
      <alignment horizontal="right" vertical="center" wrapText="1"/>
    </xf>
    <xf numFmtId="0" fontId="19" fillId="5" borderId="27" xfId="0" applyFont="1" applyFill="1" applyBorder="1" applyAlignment="1">
      <alignment horizontal="center" vertical="center" textRotation="90" wrapText="1"/>
    </xf>
    <xf numFmtId="0" fontId="19" fillId="5" borderId="28" xfId="0" applyFont="1" applyFill="1" applyBorder="1" applyAlignment="1">
      <alignment horizontal="center" vertical="center" textRotation="90"/>
    </xf>
    <xf numFmtId="0" fontId="19" fillId="5" borderId="3" xfId="0" applyFont="1" applyFill="1" applyBorder="1" applyAlignment="1">
      <alignment horizontal="center" vertical="center" textRotation="90"/>
    </xf>
    <xf numFmtId="0" fontId="31" fillId="0" borderId="2" xfId="0" applyFont="1" applyBorder="1" applyAlignment="1">
      <alignment horizontal="center" vertical="center"/>
    </xf>
    <xf numFmtId="0" fontId="21" fillId="0" borderId="2" xfId="0" applyFont="1" applyBorder="1" applyAlignment="1">
      <alignment horizontal="center" vertical="center"/>
    </xf>
    <xf numFmtId="0" fontId="22" fillId="0" borderId="2" xfId="0" applyFont="1" applyBorder="1" applyAlignment="1">
      <alignment horizontal="center" vertical="center"/>
    </xf>
    <xf numFmtId="0" fontId="3" fillId="5" borderId="40" xfId="0" applyFont="1" applyFill="1" applyBorder="1" applyAlignment="1">
      <alignment horizontal="center" vertical="center"/>
    </xf>
    <xf numFmtId="0" fontId="3" fillId="5" borderId="41" xfId="0" applyFont="1" applyFill="1" applyBorder="1" applyAlignment="1">
      <alignment horizontal="center" vertical="center"/>
    </xf>
    <xf numFmtId="0" fontId="19" fillId="5" borderId="40" xfId="0" applyFont="1" applyFill="1" applyBorder="1" applyAlignment="1">
      <alignment horizontal="center" vertical="center" wrapText="1"/>
    </xf>
    <xf numFmtId="0" fontId="19" fillId="5" borderId="41" xfId="0" applyFont="1" applyFill="1" applyBorder="1" applyAlignment="1">
      <alignment horizontal="center" vertical="center" wrapText="1"/>
    </xf>
    <xf numFmtId="0" fontId="19" fillId="5" borderId="42" xfId="0" applyFont="1" applyFill="1" applyBorder="1" applyAlignment="1">
      <alignment horizontal="center" vertical="center" wrapText="1"/>
    </xf>
    <xf numFmtId="0" fontId="19" fillId="5" borderId="2" xfId="0" applyFont="1" applyFill="1" applyBorder="1" applyAlignment="1">
      <alignment horizontal="center" vertical="center" textRotation="90" wrapText="1"/>
    </xf>
    <xf numFmtId="0" fontId="19" fillId="5" borderId="2"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29"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21" fillId="0" borderId="28" xfId="0" applyFont="1" applyBorder="1" applyAlignment="1">
      <alignment vertical="center"/>
    </xf>
    <xf numFmtId="0" fontId="21" fillId="0" borderId="3" xfId="0" applyFont="1" applyBorder="1" applyAlignment="1">
      <alignment vertical="center"/>
    </xf>
    <xf numFmtId="0" fontId="19" fillId="5" borderId="28" xfId="0" applyFont="1" applyFill="1" applyBorder="1" applyAlignment="1">
      <alignment vertical="center" wrapText="1"/>
    </xf>
    <xf numFmtId="0" fontId="19" fillId="5" borderId="3" xfId="0" applyFont="1" applyFill="1" applyBorder="1" applyAlignment="1">
      <alignment vertical="center" wrapText="1"/>
    </xf>
    <xf numFmtId="0" fontId="3" fillId="5" borderId="28"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7" fillId="5" borderId="28" xfId="0" applyFont="1" applyFill="1" applyBorder="1" applyAlignment="1">
      <alignment vertical="center" wrapText="1"/>
    </xf>
    <xf numFmtId="0" fontId="17" fillId="5" borderId="30" xfId="0" applyFont="1" applyFill="1" applyBorder="1" applyAlignment="1">
      <alignment vertical="center" wrapText="1"/>
    </xf>
    <xf numFmtId="0" fontId="17" fillId="5" borderId="16" xfId="0" applyFont="1" applyFill="1" applyBorder="1" applyAlignment="1">
      <alignment horizontal="center" vertical="center" wrapText="1"/>
    </xf>
    <xf numFmtId="0" fontId="17" fillId="5" borderId="29" xfId="0" applyFont="1" applyFill="1" applyBorder="1" applyAlignment="1">
      <alignment horizontal="center" vertical="center" wrapText="1"/>
    </xf>
    <xf numFmtId="0" fontId="17" fillId="5" borderId="39"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2" fillId="5" borderId="40" xfId="0" applyFont="1" applyFill="1" applyBorder="1" applyAlignment="1">
      <alignment horizontal="center" vertical="center" wrapText="1"/>
    </xf>
    <xf numFmtId="0" fontId="12" fillId="5" borderId="42"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28"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0" fillId="5" borderId="16" xfId="0" applyFont="1" applyFill="1" applyBorder="1" applyAlignment="1">
      <alignment horizontal="center" vertical="center"/>
    </xf>
    <xf numFmtId="0" fontId="30" fillId="5" borderId="8"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8" xfId="0" applyFont="1" applyFill="1" applyBorder="1" applyAlignment="1">
      <alignment horizontal="center" vertical="center"/>
    </xf>
    <xf numFmtId="0" fontId="15" fillId="2" borderId="48" xfId="0" applyFont="1" applyFill="1" applyBorder="1" applyAlignment="1">
      <alignment horizontal="left" vertical="center" wrapText="1"/>
    </xf>
    <xf numFmtId="0" fontId="15" fillId="2" borderId="49" xfId="0" applyFont="1" applyFill="1" applyBorder="1" applyAlignment="1">
      <alignment horizontal="left" vertical="center" wrapText="1"/>
    </xf>
    <xf numFmtId="0" fontId="15" fillId="2" borderId="50"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a:solidFill>
                  <a:schemeClr val="accent4">
                    <a:lumMod val="75000"/>
                  </a:schemeClr>
                </a:solidFill>
              </a:defRPr>
            </a:pPr>
            <a:r>
              <a:rPr lang="en-GB" sz="1400" b="1">
                <a:solidFill>
                  <a:schemeClr val="accent4">
                    <a:lumMod val="75000"/>
                  </a:schemeClr>
                </a:solidFill>
              </a:rPr>
              <a:t>Immeidate </a:t>
            </a:r>
            <a:r>
              <a:rPr lang="en-GB" sz="1400" b="1" baseline="0">
                <a:solidFill>
                  <a:schemeClr val="accent4">
                    <a:lumMod val="75000"/>
                  </a:schemeClr>
                </a:solidFill>
              </a:rPr>
              <a:t>HE progression rates by age group</a:t>
            </a:r>
            <a:endParaRPr lang="en-GB" sz="1400" b="1">
              <a:solidFill>
                <a:schemeClr val="accent4">
                  <a:lumMod val="75000"/>
                </a:schemeClr>
              </a:solidFill>
            </a:endParaRPr>
          </a:p>
        </c:rich>
      </c:tx>
      <c:spPr>
        <a:noFill/>
        <a:ln w="25400">
          <a:noFill/>
        </a:ln>
      </c:spPr>
    </c:title>
    <c:plotArea>
      <c:layout/>
      <c:lineChart>
        <c:grouping val="standard"/>
        <c:ser>
          <c:idx val="0"/>
          <c:order val="0"/>
          <c:tx>
            <c:strRef>
              <c:f>'Fig1'!$A$2</c:f>
              <c:strCache>
                <c:ptCount val="1"/>
                <c:pt idx="0">
                  <c:v>17-19 years</c:v>
                </c:pt>
              </c:strCache>
            </c:strRef>
          </c:tx>
          <c:dLbls>
            <c:dLbl>
              <c:idx val="0"/>
              <c:layout>
                <c:manualLayout>
                  <c:x val="-0.11388910761154852"/>
                  <c:y val="-3.2407407407407419E-2"/>
                </c:manualLayout>
              </c:layout>
              <c:dLblPos val="r"/>
              <c:showVal val="1"/>
            </c:dLbl>
            <c:dLbl>
              <c:idx val="1"/>
              <c:delete val="1"/>
            </c:dLbl>
            <c:dLbl>
              <c:idx val="2"/>
              <c:delete val="1"/>
            </c:dLbl>
            <c:dLbl>
              <c:idx val="3"/>
              <c:delete val="1"/>
            </c:dLbl>
            <c:spPr>
              <a:noFill/>
              <a:ln w="25400">
                <a:noFill/>
              </a:ln>
            </c:spPr>
            <c:txPr>
              <a:bodyPr/>
              <a:lstStyle/>
              <a:p>
                <a:pPr>
                  <a:defRPr b="1">
                    <a:solidFill>
                      <a:schemeClr val="accent4">
                        <a:lumMod val="75000"/>
                      </a:schemeClr>
                    </a:solidFill>
                  </a:defRPr>
                </a:pPr>
                <a:endParaRPr lang="en-US"/>
              </a:p>
            </c:txPr>
            <c:showVal val="1"/>
          </c:dLbls>
          <c:cat>
            <c:strRef>
              <c:f>'Fig1'!$B$1:$F$1</c:f>
              <c:strCache>
                <c:ptCount val="5"/>
                <c:pt idx="0">
                  <c:v>2005-06</c:v>
                </c:pt>
                <c:pt idx="1">
                  <c:v>2006-07</c:v>
                </c:pt>
                <c:pt idx="2">
                  <c:v>2007-08</c:v>
                </c:pt>
                <c:pt idx="3">
                  <c:v>2008-09</c:v>
                </c:pt>
                <c:pt idx="4">
                  <c:v>2009-10</c:v>
                </c:pt>
              </c:strCache>
            </c:strRef>
          </c:cat>
          <c:val>
            <c:numRef>
              <c:f>'Fig1'!$B$2:$F$2</c:f>
              <c:numCache>
                <c:formatCode>0.0%</c:formatCode>
                <c:ptCount val="5"/>
                <c:pt idx="0">
                  <c:v>0.12944015012734014</c:v>
                </c:pt>
                <c:pt idx="1">
                  <c:v>0.12694117157250512</c:v>
                </c:pt>
                <c:pt idx="2">
                  <c:v>0.13786034057152421</c:v>
                </c:pt>
                <c:pt idx="3">
                  <c:v>0.13202420649623317</c:v>
                </c:pt>
                <c:pt idx="4">
                  <c:v>0.12139409372505797</c:v>
                </c:pt>
              </c:numCache>
            </c:numRef>
          </c:val>
        </c:ser>
        <c:ser>
          <c:idx val="1"/>
          <c:order val="1"/>
          <c:tx>
            <c:strRef>
              <c:f>'Fig1'!$A$3</c:f>
              <c:strCache>
                <c:ptCount val="1"/>
                <c:pt idx="0">
                  <c:v>20-24 years</c:v>
                </c:pt>
              </c:strCache>
            </c:strRef>
          </c:tx>
          <c:dLbls>
            <c:dLbl>
              <c:idx val="0"/>
              <c:layout>
                <c:manualLayout>
                  <c:x val="-0.10833333333333336"/>
                  <c:y val="-6.0185185185185161E-2"/>
                </c:manualLayout>
              </c:layout>
              <c:dLblPos val="r"/>
              <c:showVal val="1"/>
            </c:dLbl>
            <c:dLbl>
              <c:idx val="1"/>
              <c:delete val="1"/>
            </c:dLbl>
            <c:dLbl>
              <c:idx val="2"/>
              <c:delete val="1"/>
            </c:dLbl>
            <c:dLbl>
              <c:idx val="3"/>
              <c:delete val="1"/>
            </c:dLbl>
            <c:spPr>
              <a:noFill/>
              <a:ln w="25400">
                <a:noFill/>
              </a:ln>
            </c:spPr>
            <c:txPr>
              <a:bodyPr/>
              <a:lstStyle/>
              <a:p>
                <a:pPr>
                  <a:defRPr b="1">
                    <a:solidFill>
                      <a:schemeClr val="accent4">
                        <a:lumMod val="75000"/>
                      </a:schemeClr>
                    </a:solidFill>
                  </a:defRPr>
                </a:pPr>
                <a:endParaRPr lang="en-US"/>
              </a:p>
            </c:txPr>
            <c:showVal val="1"/>
          </c:dLbls>
          <c:cat>
            <c:strRef>
              <c:f>'Fig1'!$B$1:$F$1</c:f>
              <c:strCache>
                <c:ptCount val="5"/>
                <c:pt idx="0">
                  <c:v>2005-06</c:v>
                </c:pt>
                <c:pt idx="1">
                  <c:v>2006-07</c:v>
                </c:pt>
                <c:pt idx="2">
                  <c:v>2007-08</c:v>
                </c:pt>
                <c:pt idx="3">
                  <c:v>2008-09</c:v>
                </c:pt>
                <c:pt idx="4">
                  <c:v>2009-10</c:v>
                </c:pt>
              </c:strCache>
            </c:strRef>
          </c:cat>
          <c:val>
            <c:numRef>
              <c:f>'Fig1'!$B$3:$F$3</c:f>
              <c:numCache>
                <c:formatCode>0.0%</c:formatCode>
                <c:ptCount val="5"/>
                <c:pt idx="0">
                  <c:v>9.1630861199327479E-2</c:v>
                </c:pt>
                <c:pt idx="1">
                  <c:v>8.1833347967336906E-2</c:v>
                </c:pt>
                <c:pt idx="2">
                  <c:v>8.4602224123182204E-2</c:v>
                </c:pt>
                <c:pt idx="3">
                  <c:v>8.6498243265852426E-2</c:v>
                </c:pt>
                <c:pt idx="4">
                  <c:v>8.1331701976946363E-2</c:v>
                </c:pt>
              </c:numCache>
            </c:numRef>
          </c:val>
        </c:ser>
        <c:ser>
          <c:idx val="2"/>
          <c:order val="2"/>
          <c:tx>
            <c:strRef>
              <c:f>'Fig1'!$A$4</c:f>
              <c:strCache>
                <c:ptCount val="1"/>
                <c:pt idx="0">
                  <c:v>25 years+</c:v>
                </c:pt>
              </c:strCache>
            </c:strRef>
          </c:tx>
          <c:dLbls>
            <c:dLbl>
              <c:idx val="0"/>
              <c:layout>
                <c:manualLayout>
                  <c:x val="-0.10555555555555558"/>
                  <c:y val="-1.8518518518518524E-2"/>
                </c:manualLayout>
              </c:layout>
              <c:dLblPos val="r"/>
              <c:showVal val="1"/>
            </c:dLbl>
            <c:dLbl>
              <c:idx val="1"/>
              <c:delete val="1"/>
            </c:dLbl>
            <c:dLbl>
              <c:idx val="2"/>
              <c:delete val="1"/>
            </c:dLbl>
            <c:dLbl>
              <c:idx val="3"/>
              <c:delete val="1"/>
            </c:dLbl>
            <c:spPr>
              <a:noFill/>
              <a:ln w="25400">
                <a:noFill/>
              </a:ln>
            </c:spPr>
            <c:txPr>
              <a:bodyPr/>
              <a:lstStyle/>
              <a:p>
                <a:pPr>
                  <a:defRPr b="1">
                    <a:solidFill>
                      <a:schemeClr val="accent4">
                        <a:lumMod val="75000"/>
                      </a:schemeClr>
                    </a:solidFill>
                  </a:defRPr>
                </a:pPr>
                <a:endParaRPr lang="en-US"/>
              </a:p>
            </c:txPr>
            <c:showVal val="1"/>
          </c:dLbls>
          <c:cat>
            <c:strRef>
              <c:f>'Fig1'!$B$1:$F$1</c:f>
              <c:strCache>
                <c:ptCount val="5"/>
                <c:pt idx="0">
                  <c:v>2005-06</c:v>
                </c:pt>
                <c:pt idx="1">
                  <c:v>2006-07</c:v>
                </c:pt>
                <c:pt idx="2">
                  <c:v>2007-08</c:v>
                </c:pt>
                <c:pt idx="3">
                  <c:v>2008-09</c:v>
                </c:pt>
                <c:pt idx="4">
                  <c:v>2009-10</c:v>
                </c:pt>
              </c:strCache>
            </c:strRef>
          </c:cat>
          <c:val>
            <c:numRef>
              <c:f>'Fig1'!$B$4:$F$4</c:f>
              <c:numCache>
                <c:formatCode>0.0%</c:formatCode>
                <c:ptCount val="5"/>
                <c:pt idx="0">
                  <c:v>9.0909090909090912E-2</c:v>
                </c:pt>
                <c:pt idx="1">
                  <c:v>7.9646017699115043E-2</c:v>
                </c:pt>
                <c:pt idx="2">
                  <c:v>4.3154246100519933E-2</c:v>
                </c:pt>
                <c:pt idx="3">
                  <c:v>4.9973296711680784E-2</c:v>
                </c:pt>
                <c:pt idx="4">
                  <c:v>5.3115082679138129E-2</c:v>
                </c:pt>
              </c:numCache>
            </c:numRef>
          </c:val>
        </c:ser>
        <c:dLbls>
          <c:showVal val="1"/>
        </c:dLbls>
        <c:marker val="1"/>
        <c:axId val="48340992"/>
        <c:axId val="48342528"/>
      </c:lineChart>
      <c:catAx>
        <c:axId val="48340992"/>
        <c:scaling>
          <c:orientation val="minMax"/>
        </c:scaling>
        <c:axPos val="b"/>
        <c:numFmt formatCode="General" sourceLinked="1"/>
        <c:majorTickMark val="none"/>
        <c:tickLblPos val="nextTo"/>
        <c:txPr>
          <a:bodyPr/>
          <a:lstStyle/>
          <a:p>
            <a:pPr>
              <a:defRPr b="1">
                <a:solidFill>
                  <a:schemeClr val="tx2">
                    <a:lumMod val="75000"/>
                  </a:schemeClr>
                </a:solidFill>
              </a:defRPr>
            </a:pPr>
            <a:endParaRPr lang="en-US"/>
          </a:p>
        </c:txPr>
        <c:crossAx val="48342528"/>
        <c:crosses val="autoZero"/>
        <c:auto val="1"/>
        <c:lblAlgn val="ctr"/>
        <c:lblOffset val="100"/>
      </c:catAx>
      <c:valAx>
        <c:axId val="48342528"/>
        <c:scaling>
          <c:orientation val="minMax"/>
        </c:scaling>
        <c:delete val="1"/>
        <c:axPos val="l"/>
        <c:numFmt formatCode="0.0%" sourceLinked="1"/>
        <c:tickLblPos val="none"/>
        <c:crossAx val="48340992"/>
        <c:crosses val="autoZero"/>
        <c:crossBetween val="between"/>
      </c:valAx>
    </c:plotArea>
    <c:legend>
      <c:legendPos val="t"/>
      <c:txPr>
        <a:bodyPr/>
        <a:lstStyle/>
        <a:p>
          <a:pPr>
            <a:defRPr b="1">
              <a:solidFill>
                <a:schemeClr val="accent4">
                  <a:lumMod val="75000"/>
                </a:schemeClr>
              </a:solidFill>
            </a:defRPr>
          </a:pPr>
          <a:endParaRPr lang="en-US"/>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style val="7"/>
  <c:chart>
    <c:title>
      <c:tx>
        <c:rich>
          <a:bodyPr/>
          <a:lstStyle/>
          <a:p>
            <a:pPr>
              <a:defRPr sz="1200"/>
            </a:pPr>
            <a:r>
              <a:rPr lang="en-GB" sz="1200"/>
              <a:t>POLAR3: advanced</a:t>
            </a:r>
            <a:r>
              <a:rPr lang="en-GB" sz="1200" baseline="0"/>
              <a:t> apprentices progressing to HE and HE delivery type</a:t>
            </a:r>
            <a:r>
              <a:rPr lang="en-GB" sz="1200"/>
              <a:t> </a:t>
            </a:r>
          </a:p>
        </c:rich>
      </c:tx>
      <c:spPr>
        <a:noFill/>
        <a:ln w="25400">
          <a:noFill/>
        </a:ln>
      </c:spPr>
    </c:title>
    <c:plotArea>
      <c:layout/>
      <c:barChart>
        <c:barDir val="col"/>
        <c:grouping val="clustered"/>
        <c:ser>
          <c:idx val="0"/>
          <c:order val="0"/>
          <c:tx>
            <c:strRef>
              <c:f>'Fig12'!$B$2</c:f>
              <c:strCache>
                <c:ptCount val="1"/>
                <c:pt idx="0">
                  <c:v>HE in FE</c:v>
                </c:pt>
              </c:strCache>
            </c:strRef>
          </c:tx>
          <c:dLbls>
            <c:spPr>
              <a:noFill/>
              <a:ln w="25400">
                <a:noFill/>
              </a:ln>
            </c:spPr>
            <c:showVal val="1"/>
          </c:dLbls>
          <c:cat>
            <c:numRef>
              <c:f>'Fig12'!$A$3:$A$7</c:f>
              <c:numCache>
                <c:formatCode>General</c:formatCode>
                <c:ptCount val="5"/>
                <c:pt idx="0">
                  <c:v>1</c:v>
                </c:pt>
                <c:pt idx="1">
                  <c:v>2</c:v>
                </c:pt>
                <c:pt idx="2">
                  <c:v>3</c:v>
                </c:pt>
                <c:pt idx="3">
                  <c:v>4</c:v>
                </c:pt>
                <c:pt idx="4">
                  <c:v>5</c:v>
                </c:pt>
              </c:numCache>
            </c:numRef>
          </c:cat>
          <c:val>
            <c:numRef>
              <c:f>'Fig12'!$B$3:$B$7</c:f>
              <c:numCache>
                <c:formatCode>0%</c:formatCode>
                <c:ptCount val="5"/>
                <c:pt idx="0">
                  <c:v>0.27544910179640719</c:v>
                </c:pt>
                <c:pt idx="1">
                  <c:v>0.28373015873015872</c:v>
                </c:pt>
                <c:pt idx="2">
                  <c:v>0.27464258841234013</c:v>
                </c:pt>
                <c:pt idx="3">
                  <c:v>0.29391891891891891</c:v>
                </c:pt>
                <c:pt idx="4">
                  <c:v>0.27549947423764459</c:v>
                </c:pt>
              </c:numCache>
            </c:numRef>
          </c:val>
        </c:ser>
        <c:ser>
          <c:idx val="1"/>
          <c:order val="1"/>
          <c:tx>
            <c:strRef>
              <c:f>'Fig12'!$C$2</c:f>
              <c:strCache>
                <c:ptCount val="1"/>
                <c:pt idx="0">
                  <c:v>Non prescribed HE</c:v>
                </c:pt>
              </c:strCache>
            </c:strRef>
          </c:tx>
          <c:dLbls>
            <c:spPr>
              <a:noFill/>
              <a:ln w="25400">
                <a:noFill/>
              </a:ln>
            </c:spPr>
            <c:showVal val="1"/>
          </c:dLbls>
          <c:cat>
            <c:numRef>
              <c:f>'Fig12'!$A$3:$A$7</c:f>
              <c:numCache>
                <c:formatCode>General</c:formatCode>
                <c:ptCount val="5"/>
                <c:pt idx="0">
                  <c:v>1</c:v>
                </c:pt>
                <c:pt idx="1">
                  <c:v>2</c:v>
                </c:pt>
                <c:pt idx="2">
                  <c:v>3</c:v>
                </c:pt>
                <c:pt idx="3">
                  <c:v>4</c:v>
                </c:pt>
                <c:pt idx="4">
                  <c:v>5</c:v>
                </c:pt>
              </c:numCache>
            </c:numRef>
          </c:cat>
          <c:val>
            <c:numRef>
              <c:f>'Fig12'!$C$3:$C$7</c:f>
              <c:numCache>
                <c:formatCode>0%</c:formatCode>
                <c:ptCount val="5"/>
                <c:pt idx="0">
                  <c:v>0.20359281437125748</c:v>
                </c:pt>
                <c:pt idx="1">
                  <c:v>0.17791005291005291</c:v>
                </c:pt>
                <c:pt idx="2">
                  <c:v>0.18961625282167044</c:v>
                </c:pt>
                <c:pt idx="3">
                  <c:v>0.19003378378378377</c:v>
                </c:pt>
                <c:pt idx="4">
                  <c:v>0.15352260778128285</c:v>
                </c:pt>
              </c:numCache>
            </c:numRef>
          </c:val>
        </c:ser>
        <c:ser>
          <c:idx val="2"/>
          <c:order val="2"/>
          <c:tx>
            <c:strRef>
              <c:f>'Fig12'!$D$2</c:f>
              <c:strCache>
                <c:ptCount val="1"/>
                <c:pt idx="0">
                  <c:v>University</c:v>
                </c:pt>
              </c:strCache>
            </c:strRef>
          </c:tx>
          <c:dLbls>
            <c:spPr>
              <a:noFill/>
              <a:ln w="25400">
                <a:noFill/>
              </a:ln>
            </c:spPr>
            <c:showVal val="1"/>
          </c:dLbls>
          <c:cat>
            <c:numRef>
              <c:f>'Fig12'!$A$3:$A$7</c:f>
              <c:numCache>
                <c:formatCode>General</c:formatCode>
                <c:ptCount val="5"/>
                <c:pt idx="0">
                  <c:v>1</c:v>
                </c:pt>
                <c:pt idx="1">
                  <c:v>2</c:v>
                </c:pt>
                <c:pt idx="2">
                  <c:v>3</c:v>
                </c:pt>
                <c:pt idx="3">
                  <c:v>4</c:v>
                </c:pt>
                <c:pt idx="4">
                  <c:v>5</c:v>
                </c:pt>
              </c:numCache>
            </c:numRef>
          </c:cat>
          <c:val>
            <c:numRef>
              <c:f>'Fig12'!$D$3:$D$7</c:f>
              <c:numCache>
                <c:formatCode>0%</c:formatCode>
                <c:ptCount val="5"/>
                <c:pt idx="0">
                  <c:v>0.52095808383233533</c:v>
                </c:pt>
                <c:pt idx="1">
                  <c:v>0.53835978835978837</c:v>
                </c:pt>
                <c:pt idx="2">
                  <c:v>0.53574115876598949</c:v>
                </c:pt>
                <c:pt idx="3">
                  <c:v>0.51604729729729726</c:v>
                </c:pt>
                <c:pt idx="4">
                  <c:v>0.57097791798107256</c:v>
                </c:pt>
              </c:numCache>
            </c:numRef>
          </c:val>
        </c:ser>
        <c:dLbls>
          <c:showVal val="1"/>
        </c:dLbls>
        <c:overlap val="-25"/>
        <c:axId val="48383872"/>
        <c:axId val="48402432"/>
      </c:barChart>
      <c:catAx>
        <c:axId val="48383872"/>
        <c:scaling>
          <c:orientation val="minMax"/>
        </c:scaling>
        <c:axPos val="b"/>
        <c:title>
          <c:tx>
            <c:rich>
              <a:bodyPr/>
              <a:lstStyle/>
              <a:p>
                <a:pPr>
                  <a:defRPr/>
                </a:pPr>
                <a:r>
                  <a:rPr lang="en-US"/>
                  <a:t>POLAR3 quintile</a:t>
                </a:r>
              </a:p>
            </c:rich>
          </c:tx>
          <c:spPr>
            <a:noFill/>
            <a:ln w="25400">
              <a:noFill/>
            </a:ln>
          </c:spPr>
        </c:title>
        <c:numFmt formatCode="General" sourceLinked="1"/>
        <c:majorTickMark val="none"/>
        <c:tickLblPos val="nextTo"/>
        <c:crossAx val="48402432"/>
        <c:crosses val="autoZero"/>
        <c:auto val="1"/>
        <c:lblAlgn val="ctr"/>
        <c:lblOffset val="100"/>
      </c:catAx>
      <c:valAx>
        <c:axId val="48402432"/>
        <c:scaling>
          <c:orientation val="minMax"/>
        </c:scaling>
        <c:delete val="1"/>
        <c:axPos val="l"/>
        <c:numFmt formatCode="0%" sourceLinked="1"/>
        <c:tickLblPos val="none"/>
        <c:crossAx val="48383872"/>
        <c:crosses val="autoZero"/>
        <c:crossBetween val="between"/>
      </c:valAx>
    </c:plotArea>
    <c:legend>
      <c:legendPos val="t"/>
      <c:txPr>
        <a:bodyPr/>
        <a:lstStyle/>
        <a:p>
          <a:pPr>
            <a:defRPr b="1"/>
          </a:pPr>
          <a:endParaRPr lang="en-US"/>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10"/>
  <c:chart>
    <c:title>
      <c:tx>
        <c:rich>
          <a:bodyPr/>
          <a:lstStyle/>
          <a:p>
            <a:pPr>
              <a:defRPr sz="1600"/>
            </a:pPr>
            <a:r>
              <a:rPr lang="en-GB" sz="1600"/>
              <a:t>Who delivers HE to advanced level apprentices?</a:t>
            </a:r>
          </a:p>
        </c:rich>
      </c:tx>
      <c:spPr>
        <a:noFill/>
        <a:ln w="25400">
          <a:noFill/>
        </a:ln>
      </c:spPr>
    </c:title>
    <c:plotArea>
      <c:layout/>
      <c:lineChart>
        <c:grouping val="standard"/>
        <c:ser>
          <c:idx val="0"/>
          <c:order val="0"/>
          <c:tx>
            <c:strRef>
              <c:f>'Fig 2'!$A$3</c:f>
              <c:strCache>
                <c:ptCount val="1"/>
                <c:pt idx="0">
                  <c:v>FE college </c:v>
                </c:pt>
              </c:strCache>
            </c:strRef>
          </c:tx>
          <c:marker>
            <c:symbol val="none"/>
          </c:marker>
          <c:dLbls>
            <c:dLbl>
              <c:idx val="0"/>
              <c:layout>
                <c:manualLayout>
                  <c:x val="-6.849315068493152E-3"/>
                  <c:y val="-3.7339561167052372E-2"/>
                </c:manualLayout>
              </c:layout>
              <c:spPr>
                <a:noFill/>
                <a:ln w="25400">
                  <a:noFill/>
                </a:ln>
              </c:spPr>
              <c:txPr>
                <a:bodyPr/>
                <a:lstStyle/>
                <a:p>
                  <a:pPr>
                    <a:defRPr/>
                  </a:pPr>
                  <a:endParaRPr lang="en-US"/>
                </a:p>
              </c:txPr>
              <c:dLblPos val="r"/>
              <c:showVal val="1"/>
            </c:dLbl>
            <c:dLbl>
              <c:idx val="1"/>
              <c:layout>
                <c:manualLayout>
                  <c:x val="4.1856441889380876E-17"/>
                  <c:y val="-3.1116300972543674E-2"/>
                </c:manualLayout>
              </c:layout>
              <c:spPr>
                <a:noFill/>
                <a:ln w="25400">
                  <a:noFill/>
                </a:ln>
              </c:spPr>
              <c:txPr>
                <a:bodyPr/>
                <a:lstStyle/>
                <a:p>
                  <a:pPr>
                    <a:defRPr/>
                  </a:pPr>
                  <a:endParaRPr lang="en-US"/>
                </a:p>
              </c:txPr>
              <c:dLblPos val="r"/>
              <c:showVal val="1"/>
            </c:dLbl>
            <c:dLbl>
              <c:idx val="2"/>
              <c:layout>
                <c:manualLayout>
                  <c:x val="-1.3698630136986301E-2"/>
                  <c:y val="-3.1116300972543674E-2"/>
                </c:manualLayout>
              </c:layout>
              <c:spPr>
                <a:noFill/>
                <a:ln w="25400">
                  <a:noFill/>
                </a:ln>
              </c:spPr>
              <c:txPr>
                <a:bodyPr/>
                <a:lstStyle/>
                <a:p>
                  <a:pPr>
                    <a:defRPr/>
                  </a:pPr>
                  <a:endParaRPr lang="en-US"/>
                </a:p>
              </c:txPr>
              <c:dLblPos val="r"/>
              <c:showVal val="1"/>
            </c:dLbl>
            <c:dLbl>
              <c:idx val="3"/>
              <c:layout>
                <c:manualLayout>
                  <c:x val="-4.5663898177111424E-3"/>
                  <c:y val="-4.0897468461603553E-2"/>
                </c:manualLayout>
              </c:layout>
              <c:spPr>
                <a:noFill/>
                <a:ln w="25400">
                  <a:noFill/>
                </a:ln>
              </c:spPr>
              <c:txPr>
                <a:bodyPr/>
                <a:lstStyle/>
                <a:p>
                  <a:pPr>
                    <a:defRPr/>
                  </a:pPr>
                  <a:endParaRPr lang="en-US"/>
                </a:p>
              </c:txPr>
              <c:dLblPos val="r"/>
              <c:showVal val="1"/>
            </c:dLbl>
            <c:dLbl>
              <c:idx val="4"/>
              <c:layout>
                <c:manualLayout>
                  <c:x val="-1.3698630136986301E-2"/>
                  <c:y val="4.3010752688172046E-2"/>
                </c:manualLayout>
              </c:layout>
              <c:spPr>
                <a:noFill/>
                <a:ln w="25400">
                  <a:noFill/>
                </a:ln>
              </c:spPr>
              <c:txPr>
                <a:bodyPr/>
                <a:lstStyle/>
                <a:p>
                  <a:pPr>
                    <a:defRPr/>
                  </a:pPr>
                  <a:endParaRPr lang="en-US"/>
                </a:p>
              </c:txPr>
              <c:dLblPos val="r"/>
              <c:showVal val="1"/>
            </c:dLbl>
            <c:spPr>
              <a:noFill/>
              <a:ln w="25400">
                <a:noFill/>
              </a:ln>
            </c:spPr>
            <c:showVal val="1"/>
          </c:dLbls>
          <c:cat>
            <c:strRef>
              <c:f>'Fig 2'!$B$2:$F$2</c:f>
              <c:strCache>
                <c:ptCount val="5"/>
                <c:pt idx="0">
                  <c:v>2005/06</c:v>
                </c:pt>
                <c:pt idx="1">
                  <c:v>2006/07</c:v>
                </c:pt>
                <c:pt idx="2">
                  <c:v>2007/08</c:v>
                </c:pt>
                <c:pt idx="3">
                  <c:v>2008/09</c:v>
                </c:pt>
                <c:pt idx="4">
                  <c:v>2009/10</c:v>
                </c:pt>
              </c:strCache>
            </c:strRef>
          </c:cat>
          <c:val>
            <c:numRef>
              <c:f>'Fig 2'!$B$3:$F$3</c:f>
              <c:numCache>
                <c:formatCode>0%</c:formatCode>
                <c:ptCount val="5"/>
                <c:pt idx="0">
                  <c:v>0.5641025641025641</c:v>
                </c:pt>
                <c:pt idx="1">
                  <c:v>0.55694618272841057</c:v>
                </c:pt>
                <c:pt idx="2">
                  <c:v>0.50660792951541855</c:v>
                </c:pt>
                <c:pt idx="3">
                  <c:v>0.51938775510204083</c:v>
                </c:pt>
                <c:pt idx="4">
                  <c:v>0.4818449460255152</c:v>
                </c:pt>
              </c:numCache>
            </c:numRef>
          </c:val>
        </c:ser>
        <c:ser>
          <c:idx val="1"/>
          <c:order val="1"/>
          <c:tx>
            <c:strRef>
              <c:f>'Fig 2'!$A$4</c:f>
              <c:strCache>
                <c:ptCount val="1"/>
                <c:pt idx="0">
                  <c:v>University</c:v>
                </c:pt>
              </c:strCache>
            </c:strRef>
          </c:tx>
          <c:marker>
            <c:symbol val="none"/>
          </c:marker>
          <c:dLbls>
            <c:dLbl>
              <c:idx val="0"/>
              <c:layout>
                <c:manualLayout>
                  <c:x val="0"/>
                  <c:y val="3.1116300972543674E-2"/>
                </c:manualLayout>
              </c:layout>
              <c:spPr>
                <a:noFill/>
                <a:ln w="25400">
                  <a:noFill/>
                </a:ln>
              </c:spPr>
              <c:txPr>
                <a:bodyPr/>
                <a:lstStyle/>
                <a:p>
                  <a:pPr>
                    <a:defRPr/>
                  </a:pPr>
                  <a:endParaRPr lang="en-US"/>
                </a:p>
              </c:txPr>
              <c:dLblPos val="r"/>
              <c:showVal val="1"/>
            </c:dLbl>
            <c:dLbl>
              <c:idx val="1"/>
              <c:layout>
                <c:manualLayout>
                  <c:x val="2.2831050228310948E-3"/>
                  <c:y val="4.0451191264306713E-2"/>
                </c:manualLayout>
              </c:layout>
              <c:spPr>
                <a:noFill/>
                <a:ln w="25400">
                  <a:noFill/>
                </a:ln>
              </c:spPr>
              <c:txPr>
                <a:bodyPr/>
                <a:lstStyle/>
                <a:p>
                  <a:pPr>
                    <a:defRPr/>
                  </a:pPr>
                  <a:endParaRPr lang="en-US"/>
                </a:p>
              </c:txPr>
              <c:dLblPos val="r"/>
              <c:showVal val="1"/>
            </c:dLbl>
            <c:dLbl>
              <c:idx val="2"/>
              <c:layout>
                <c:manualLayout>
                  <c:x val="0"/>
                  <c:y val="4.0451191264306775E-2"/>
                </c:manualLayout>
              </c:layout>
              <c:spPr>
                <a:noFill/>
                <a:ln w="25400">
                  <a:noFill/>
                </a:ln>
              </c:spPr>
              <c:txPr>
                <a:bodyPr/>
                <a:lstStyle/>
                <a:p>
                  <a:pPr>
                    <a:defRPr/>
                  </a:pPr>
                  <a:endParaRPr lang="en-US"/>
                </a:p>
              </c:txPr>
              <c:dLblPos val="r"/>
              <c:showVal val="1"/>
            </c:dLbl>
            <c:dLbl>
              <c:idx val="3"/>
              <c:layout>
                <c:manualLayout>
                  <c:x val="-4.5662100456621019E-3"/>
                  <c:y val="3.73395611670524E-2"/>
                </c:manualLayout>
              </c:layout>
              <c:spPr>
                <a:noFill/>
                <a:ln w="25400">
                  <a:noFill/>
                </a:ln>
              </c:spPr>
              <c:txPr>
                <a:bodyPr/>
                <a:lstStyle/>
                <a:p>
                  <a:pPr>
                    <a:defRPr/>
                  </a:pPr>
                  <a:endParaRPr lang="en-US"/>
                </a:p>
              </c:txPr>
              <c:dLblPos val="r"/>
              <c:showVal val="1"/>
            </c:dLbl>
            <c:spPr>
              <a:noFill/>
              <a:ln w="25400">
                <a:noFill/>
              </a:ln>
            </c:spPr>
            <c:showVal val="1"/>
          </c:dLbls>
          <c:cat>
            <c:strRef>
              <c:f>'Fig 2'!$B$2:$F$2</c:f>
              <c:strCache>
                <c:ptCount val="5"/>
                <c:pt idx="0">
                  <c:v>2005/06</c:v>
                </c:pt>
                <c:pt idx="1">
                  <c:v>2006/07</c:v>
                </c:pt>
                <c:pt idx="2">
                  <c:v>2007/08</c:v>
                </c:pt>
                <c:pt idx="3">
                  <c:v>2008/09</c:v>
                </c:pt>
                <c:pt idx="4">
                  <c:v>2009/10</c:v>
                </c:pt>
              </c:strCache>
            </c:strRef>
          </c:cat>
          <c:val>
            <c:numRef>
              <c:f>'Fig 2'!$B$4:$F$4</c:f>
              <c:numCache>
                <c:formatCode>0%</c:formatCode>
                <c:ptCount val="5"/>
                <c:pt idx="0">
                  <c:v>0.4358974358974359</c:v>
                </c:pt>
                <c:pt idx="1">
                  <c:v>0.44430538172715894</c:v>
                </c:pt>
                <c:pt idx="2">
                  <c:v>0.4933920704845815</c:v>
                </c:pt>
                <c:pt idx="3">
                  <c:v>0.48061224489795917</c:v>
                </c:pt>
                <c:pt idx="4">
                  <c:v>0.51717369970559368</c:v>
                </c:pt>
              </c:numCache>
            </c:numRef>
          </c:val>
        </c:ser>
        <c:dLbls>
          <c:showVal val="1"/>
        </c:dLbls>
        <c:marker val="1"/>
        <c:axId val="47756032"/>
        <c:axId val="47757952"/>
      </c:lineChart>
      <c:catAx>
        <c:axId val="47756032"/>
        <c:scaling>
          <c:orientation val="minMax"/>
        </c:scaling>
        <c:axPos val="b"/>
        <c:title>
          <c:tx>
            <c:rich>
              <a:bodyPr/>
              <a:lstStyle/>
              <a:p>
                <a:pPr>
                  <a:defRPr sz="1100"/>
                </a:pPr>
                <a:r>
                  <a:rPr lang="en-US" sz="1100"/>
                  <a:t>Advanced Apprentice tracked cohort</a:t>
                </a:r>
              </a:p>
            </c:rich>
          </c:tx>
          <c:spPr>
            <a:noFill/>
            <a:ln w="25400">
              <a:noFill/>
            </a:ln>
          </c:spPr>
        </c:title>
        <c:numFmt formatCode="General" sourceLinked="1"/>
        <c:majorTickMark val="none"/>
        <c:tickLblPos val="nextTo"/>
        <c:txPr>
          <a:bodyPr/>
          <a:lstStyle/>
          <a:p>
            <a:pPr>
              <a:defRPr sz="1100" b="1"/>
            </a:pPr>
            <a:endParaRPr lang="en-US"/>
          </a:p>
        </c:txPr>
        <c:crossAx val="47757952"/>
        <c:crosses val="autoZero"/>
        <c:auto val="1"/>
        <c:lblAlgn val="ctr"/>
        <c:lblOffset val="100"/>
      </c:catAx>
      <c:valAx>
        <c:axId val="47757952"/>
        <c:scaling>
          <c:orientation val="minMax"/>
          <c:max val="0.60000000000000031"/>
          <c:min val="0"/>
        </c:scaling>
        <c:axPos val="l"/>
        <c:numFmt formatCode="0%" sourceLinked="1"/>
        <c:tickLblPos val="nextTo"/>
        <c:crossAx val="47756032"/>
        <c:crosses val="autoZero"/>
        <c:crossBetween val="between"/>
      </c:valAx>
    </c:plotArea>
    <c:legend>
      <c:legendPos val="t"/>
      <c:txPr>
        <a:bodyPr/>
        <a:lstStyle/>
        <a:p>
          <a:pPr>
            <a:defRPr sz="1100" b="1"/>
          </a:pPr>
          <a:endParaRPr lang="en-US"/>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a:solidFill>
                  <a:schemeClr val="accent4">
                    <a:lumMod val="75000"/>
                  </a:schemeClr>
                </a:solidFill>
              </a:defRPr>
            </a:pPr>
            <a:r>
              <a:rPr lang="en-GB" sz="1400">
                <a:solidFill>
                  <a:schemeClr val="accent4">
                    <a:lumMod val="75000"/>
                  </a:schemeClr>
                </a:solidFill>
              </a:rPr>
              <a:t>HE progression rates</a:t>
            </a:r>
            <a:r>
              <a:rPr lang="en-GB" sz="1400" baseline="0">
                <a:solidFill>
                  <a:schemeClr val="accent4">
                    <a:lumMod val="75000"/>
                  </a:schemeClr>
                </a:solidFill>
              </a:rPr>
              <a:t> of advanced apprentices who had studied an intermediate apprentice</a:t>
            </a:r>
            <a:endParaRPr lang="en-GB" sz="1400">
              <a:solidFill>
                <a:schemeClr val="accent4">
                  <a:lumMod val="75000"/>
                </a:schemeClr>
              </a:solidFill>
            </a:endParaRPr>
          </a:p>
        </c:rich>
      </c:tx>
      <c:spPr>
        <a:noFill/>
        <a:ln w="25400">
          <a:noFill/>
        </a:ln>
      </c:spPr>
    </c:title>
    <c:plotArea>
      <c:layout/>
      <c:lineChart>
        <c:grouping val="standard"/>
        <c:ser>
          <c:idx val="0"/>
          <c:order val="0"/>
          <c:dLbls>
            <c:spPr>
              <a:noFill/>
              <a:ln w="25400">
                <a:noFill/>
              </a:ln>
            </c:spPr>
            <c:showVal val="1"/>
          </c:dLbls>
          <c:cat>
            <c:strRef>
              <c:f>'Fig 3'!$A$3:$A$7</c:f>
              <c:strCache>
                <c:ptCount val="5"/>
                <c:pt idx="0">
                  <c:v>2005/06</c:v>
                </c:pt>
                <c:pt idx="1">
                  <c:v>2006/07</c:v>
                </c:pt>
                <c:pt idx="2">
                  <c:v>2007/08</c:v>
                </c:pt>
                <c:pt idx="3">
                  <c:v>2008/09</c:v>
                </c:pt>
                <c:pt idx="4">
                  <c:v>2009-10</c:v>
                </c:pt>
              </c:strCache>
            </c:strRef>
          </c:cat>
          <c:val>
            <c:numRef>
              <c:f>'Fig 3'!$B$3:$B$7</c:f>
              <c:numCache>
                <c:formatCode>General</c:formatCode>
                <c:ptCount val="5"/>
                <c:pt idx="0">
                  <c:v>33286</c:v>
                </c:pt>
                <c:pt idx="1">
                  <c:v>35527</c:v>
                </c:pt>
                <c:pt idx="2">
                  <c:v>41372</c:v>
                </c:pt>
                <c:pt idx="3">
                  <c:v>49358</c:v>
                </c:pt>
                <c:pt idx="4">
                  <c:v>53814</c:v>
                </c:pt>
              </c:numCache>
            </c:numRef>
          </c:val>
        </c:ser>
        <c:ser>
          <c:idx val="1"/>
          <c:order val="1"/>
          <c:dLbls>
            <c:spPr>
              <a:noFill/>
              <a:ln w="25400">
                <a:noFill/>
              </a:ln>
            </c:spPr>
            <c:showVal val="1"/>
          </c:dLbls>
          <c:cat>
            <c:strRef>
              <c:f>'Fig 3'!$A$3:$A$7</c:f>
              <c:strCache>
                <c:ptCount val="5"/>
                <c:pt idx="0">
                  <c:v>2005/06</c:v>
                </c:pt>
                <c:pt idx="1">
                  <c:v>2006/07</c:v>
                </c:pt>
                <c:pt idx="2">
                  <c:v>2007/08</c:v>
                </c:pt>
                <c:pt idx="3">
                  <c:v>2008/09</c:v>
                </c:pt>
                <c:pt idx="4">
                  <c:v>2009-10</c:v>
                </c:pt>
              </c:strCache>
            </c:strRef>
          </c:cat>
          <c:val>
            <c:numRef>
              <c:f>'Fig 3'!$C$3:$C$7</c:f>
              <c:numCache>
                <c:formatCode>General</c:formatCode>
                <c:ptCount val="5"/>
                <c:pt idx="0">
                  <c:v>14730</c:v>
                </c:pt>
                <c:pt idx="1">
                  <c:v>17610</c:v>
                </c:pt>
                <c:pt idx="2">
                  <c:v>18995</c:v>
                </c:pt>
                <c:pt idx="3">
                  <c:v>18930</c:v>
                </c:pt>
                <c:pt idx="4">
                  <c:v>27985</c:v>
                </c:pt>
              </c:numCache>
            </c:numRef>
          </c:val>
        </c:ser>
        <c:ser>
          <c:idx val="2"/>
          <c:order val="2"/>
          <c:dLbls>
            <c:spPr>
              <a:noFill/>
              <a:ln w="25400">
                <a:noFill/>
              </a:ln>
            </c:spPr>
            <c:showVal val="1"/>
          </c:dLbls>
          <c:cat>
            <c:strRef>
              <c:f>'Fig 3'!$A$3:$A$7</c:f>
              <c:strCache>
                <c:ptCount val="5"/>
                <c:pt idx="0">
                  <c:v>2005/06</c:v>
                </c:pt>
                <c:pt idx="1">
                  <c:v>2006/07</c:v>
                </c:pt>
                <c:pt idx="2">
                  <c:v>2007/08</c:v>
                </c:pt>
                <c:pt idx="3">
                  <c:v>2008/09</c:v>
                </c:pt>
                <c:pt idx="4">
                  <c:v>2009-10</c:v>
                </c:pt>
              </c:strCache>
            </c:strRef>
          </c:cat>
          <c:val>
            <c:numRef>
              <c:f>'Fig 3'!$D$3:$D$7</c:f>
              <c:numCache>
                <c:formatCode>General</c:formatCode>
                <c:ptCount val="5"/>
                <c:pt idx="0">
                  <c:v>1230</c:v>
                </c:pt>
                <c:pt idx="1">
                  <c:v>1315</c:v>
                </c:pt>
                <c:pt idx="2">
                  <c:v>1325</c:v>
                </c:pt>
                <c:pt idx="3">
                  <c:v>1485</c:v>
                </c:pt>
              </c:numCache>
            </c:numRef>
          </c:val>
        </c:ser>
        <c:ser>
          <c:idx val="3"/>
          <c:order val="3"/>
          <c:marker>
            <c:symbol val="none"/>
          </c:marker>
          <c:dLbls>
            <c:dLbl>
              <c:idx val="0"/>
              <c:layout>
                <c:manualLayout>
                  <c:x val="-8.3333333333333367E-3"/>
                  <c:y val="-6.9444444444444475E-2"/>
                </c:manualLayout>
              </c:layout>
              <c:dLblPos val="r"/>
              <c:showVal val="1"/>
            </c:dLbl>
            <c:dLbl>
              <c:idx val="1"/>
              <c:layout>
                <c:manualLayout>
                  <c:x val="0"/>
                  <c:y val="-6.9444444444444434E-2"/>
                </c:manualLayout>
              </c:layout>
              <c:dLblPos val="r"/>
              <c:showVal val="1"/>
            </c:dLbl>
            <c:dLbl>
              <c:idx val="2"/>
              <c:layout>
                <c:manualLayout>
                  <c:x val="-2.7777777777777801E-2"/>
                  <c:y val="-5.555555555555549E-2"/>
                </c:manualLayout>
              </c:layout>
              <c:dLblPos val="r"/>
              <c:showVal val="1"/>
            </c:dLbl>
            <c:dLbl>
              <c:idx val="3"/>
              <c:layout>
                <c:manualLayout>
                  <c:x val="-2.5000000000000001E-2"/>
                  <c:y val="-6.9444444444444475E-2"/>
                </c:manualLayout>
              </c:layout>
              <c:dLblPos val="r"/>
              <c:showVal val="1"/>
            </c:dLbl>
            <c:dLbl>
              <c:idx val="4"/>
              <c:layout>
                <c:manualLayout>
                  <c:x val="-1.3888888888888897E-2"/>
                  <c:y val="-4.1666666666666623E-2"/>
                </c:manualLayout>
              </c:layout>
              <c:dLblPos val="r"/>
              <c:showVal val="1"/>
            </c:dLbl>
            <c:spPr>
              <a:noFill/>
              <a:ln w="25400">
                <a:noFill/>
              </a:ln>
            </c:spPr>
            <c:txPr>
              <a:bodyPr/>
              <a:lstStyle/>
              <a:p>
                <a:pPr>
                  <a:defRPr sz="1100" b="1">
                    <a:solidFill>
                      <a:schemeClr val="tx2">
                        <a:lumMod val="75000"/>
                      </a:schemeClr>
                    </a:solidFill>
                  </a:defRPr>
                </a:pPr>
                <a:endParaRPr lang="en-US"/>
              </a:p>
            </c:txPr>
            <c:showVal val="1"/>
          </c:dLbls>
          <c:cat>
            <c:strRef>
              <c:f>'Fig 3'!$A$3:$A$7</c:f>
              <c:strCache>
                <c:ptCount val="5"/>
                <c:pt idx="0">
                  <c:v>2005/06</c:v>
                </c:pt>
                <c:pt idx="1">
                  <c:v>2006/07</c:v>
                </c:pt>
                <c:pt idx="2">
                  <c:v>2007/08</c:v>
                </c:pt>
                <c:pt idx="3">
                  <c:v>2008/09</c:v>
                </c:pt>
                <c:pt idx="4">
                  <c:v>2009-10</c:v>
                </c:pt>
              </c:strCache>
            </c:strRef>
          </c:cat>
          <c:val>
            <c:numRef>
              <c:f>'Fig 3'!$E$3:$E$7</c:f>
              <c:numCache>
                <c:formatCode>0%</c:formatCode>
                <c:ptCount val="5"/>
                <c:pt idx="0">
                  <c:v>0.08</c:v>
                </c:pt>
                <c:pt idx="1">
                  <c:v>7.0000000000000007E-2</c:v>
                </c:pt>
                <c:pt idx="2">
                  <c:v>7.0000000000000007E-2</c:v>
                </c:pt>
                <c:pt idx="3">
                  <c:v>0.08</c:v>
                </c:pt>
                <c:pt idx="4">
                  <c:v>7.0000000000000007E-2</c:v>
                </c:pt>
              </c:numCache>
            </c:numRef>
          </c:val>
        </c:ser>
        <c:dLbls>
          <c:showVal val="1"/>
        </c:dLbls>
        <c:marker val="1"/>
        <c:axId val="47834240"/>
        <c:axId val="47836160"/>
      </c:lineChart>
      <c:catAx>
        <c:axId val="47834240"/>
        <c:scaling>
          <c:orientation val="minMax"/>
        </c:scaling>
        <c:axPos val="b"/>
        <c:title>
          <c:tx>
            <c:rich>
              <a:bodyPr/>
              <a:lstStyle/>
              <a:p>
                <a:pPr>
                  <a:defRPr>
                    <a:solidFill>
                      <a:schemeClr val="tx2">
                        <a:lumMod val="75000"/>
                      </a:schemeClr>
                    </a:solidFill>
                  </a:defRPr>
                </a:pPr>
                <a:r>
                  <a:rPr lang="en-US">
                    <a:solidFill>
                      <a:schemeClr val="tx2">
                        <a:lumMod val="75000"/>
                      </a:schemeClr>
                    </a:solidFill>
                  </a:rPr>
                  <a:t>Advanced Level Apprentice cohort</a:t>
                </a:r>
              </a:p>
            </c:rich>
          </c:tx>
          <c:spPr>
            <a:noFill/>
            <a:ln w="25400">
              <a:noFill/>
            </a:ln>
          </c:spPr>
        </c:title>
        <c:numFmt formatCode="General" sourceLinked="1"/>
        <c:majorTickMark val="none"/>
        <c:tickLblPos val="nextTo"/>
        <c:txPr>
          <a:bodyPr/>
          <a:lstStyle/>
          <a:p>
            <a:pPr>
              <a:defRPr>
                <a:solidFill>
                  <a:schemeClr val="accent4">
                    <a:lumMod val="75000"/>
                  </a:schemeClr>
                </a:solidFill>
                <a:latin typeface="Arial Rounded MT Bold" panose="020F0704030504030204" pitchFamily="34" charset="0"/>
              </a:defRPr>
            </a:pPr>
            <a:endParaRPr lang="en-US"/>
          </a:p>
        </c:txPr>
        <c:crossAx val="47836160"/>
        <c:crosses val="autoZero"/>
        <c:auto val="1"/>
        <c:lblAlgn val="ctr"/>
        <c:lblOffset val="100"/>
      </c:catAx>
      <c:valAx>
        <c:axId val="47836160"/>
        <c:scaling>
          <c:orientation val="minMax"/>
          <c:max val="0.1"/>
          <c:min val="0"/>
        </c:scaling>
        <c:delete val="1"/>
        <c:axPos val="l"/>
        <c:numFmt formatCode="General" sourceLinked="1"/>
        <c:tickLblPos val="none"/>
        <c:crossAx val="47834240"/>
        <c:crosses val="autoZero"/>
        <c:crossBetween val="between"/>
      </c:valAx>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solidFill>
                  <a:schemeClr val="tx2">
                    <a:lumMod val="75000"/>
                  </a:schemeClr>
                </a:solidFill>
              </a:defRPr>
            </a:pPr>
            <a:r>
              <a:rPr lang="en-GB">
                <a:solidFill>
                  <a:schemeClr val="tx2">
                    <a:lumMod val="75000"/>
                  </a:schemeClr>
                </a:solidFill>
              </a:rPr>
              <a:t>Mode of study of HE entrants</a:t>
            </a:r>
          </a:p>
        </c:rich>
      </c:tx>
      <c:spPr>
        <a:noFill/>
        <a:ln w="25400">
          <a:noFill/>
        </a:ln>
      </c:spPr>
    </c:title>
    <c:plotArea>
      <c:layout/>
      <c:lineChart>
        <c:grouping val="standard"/>
        <c:ser>
          <c:idx val="1"/>
          <c:order val="0"/>
          <c:tx>
            <c:strRef>
              <c:f>'Fig 5'!$B$2</c:f>
              <c:strCache>
                <c:ptCount val="1"/>
                <c:pt idx="0">
                  <c:v>Sandwich</c:v>
                </c:pt>
              </c:strCache>
            </c:strRef>
          </c:tx>
          <c:marker>
            <c:symbol val="none"/>
          </c:marker>
          <c:dLbls>
            <c:dLbl>
              <c:idx val="0"/>
              <c:layout>
                <c:manualLayout>
                  <c:x val="0"/>
                  <c:y val="-3.8703440827315014E-2"/>
                </c:manualLayout>
              </c:layout>
              <c:dLblPos val="r"/>
              <c:showVal val="1"/>
            </c:dLbl>
            <c:dLbl>
              <c:idx val="1"/>
              <c:layout>
                <c:manualLayout>
                  <c:x val="0"/>
                  <c:y val="-2.7092408579120517E-2"/>
                </c:manualLayout>
              </c:layout>
              <c:dLblPos val="r"/>
              <c:showVal val="1"/>
            </c:dLbl>
            <c:dLbl>
              <c:idx val="2"/>
              <c:layout>
                <c:manualLayout>
                  <c:x val="0"/>
                  <c:y val="-4.6444128992777979E-2"/>
                </c:manualLayout>
              </c:layout>
              <c:dLblPos val="r"/>
              <c:showVal val="1"/>
            </c:dLbl>
            <c:dLbl>
              <c:idx val="3"/>
              <c:layout>
                <c:manualLayout>
                  <c:x val="2.5990903183886601E-3"/>
                  <c:y val="-4.6444128992777979E-2"/>
                </c:manualLayout>
              </c:layout>
              <c:dLblPos val="r"/>
              <c:showVal val="1"/>
            </c:dLbl>
            <c:dLbl>
              <c:idx val="4"/>
              <c:layout>
                <c:manualLayout>
                  <c:x val="0"/>
                  <c:y val="-2.322206449638899E-2"/>
                </c:manualLayout>
              </c:layout>
              <c:dLblPos val="r"/>
              <c:showVal val="1"/>
            </c:dLbl>
            <c:spPr>
              <a:noFill/>
              <a:ln w="25400">
                <a:noFill/>
              </a:ln>
            </c:spPr>
            <c:txPr>
              <a:bodyPr/>
              <a:lstStyle/>
              <a:p>
                <a:pPr>
                  <a:defRPr>
                    <a:solidFill>
                      <a:schemeClr val="tx2">
                        <a:lumMod val="75000"/>
                      </a:schemeClr>
                    </a:solidFill>
                  </a:defRPr>
                </a:pPr>
                <a:endParaRPr lang="en-US"/>
              </a:p>
            </c:txPr>
            <c:showVal val="1"/>
          </c:dLbls>
          <c:cat>
            <c:numRef>
              <c:f>'Fig 5'!$A$3:$A$7</c:f>
              <c:numCache>
                <c:formatCode>General</c:formatCode>
                <c:ptCount val="5"/>
                <c:pt idx="0">
                  <c:v>2005</c:v>
                </c:pt>
                <c:pt idx="1">
                  <c:v>2006</c:v>
                </c:pt>
                <c:pt idx="2">
                  <c:v>2007</c:v>
                </c:pt>
                <c:pt idx="3">
                  <c:v>2008</c:v>
                </c:pt>
                <c:pt idx="4">
                  <c:v>2009</c:v>
                </c:pt>
              </c:numCache>
            </c:numRef>
          </c:cat>
          <c:val>
            <c:numRef>
              <c:f>'Fig 5'!$B$3:$B$7</c:f>
              <c:numCache>
                <c:formatCode>0.0%</c:formatCode>
                <c:ptCount val="5"/>
                <c:pt idx="0">
                  <c:v>1.2560881825173032E-2</c:v>
                </c:pt>
                <c:pt idx="1">
                  <c:v>1.4514514514514515E-2</c:v>
                </c:pt>
                <c:pt idx="2">
                  <c:v>1.3656387665198238E-2</c:v>
                </c:pt>
                <c:pt idx="3">
                  <c:v>1.7346938775510204E-2</c:v>
                </c:pt>
                <c:pt idx="4">
                  <c:v>2.8767979987492184E-2</c:v>
                </c:pt>
              </c:numCache>
            </c:numRef>
          </c:val>
        </c:ser>
        <c:ser>
          <c:idx val="2"/>
          <c:order val="1"/>
          <c:tx>
            <c:strRef>
              <c:f>'Fig 5'!$C$2</c:f>
              <c:strCache>
                <c:ptCount val="1"/>
                <c:pt idx="0">
                  <c:v>Full-time</c:v>
                </c:pt>
              </c:strCache>
            </c:strRef>
          </c:tx>
          <c:marker>
            <c:symbol val="none"/>
          </c:marker>
          <c:dLbls>
            <c:dLbl>
              <c:idx val="0"/>
              <c:layout>
                <c:manualLayout>
                  <c:x val="0"/>
                  <c:y val="-5.0314473075509514E-2"/>
                </c:manualLayout>
              </c:layout>
              <c:dLblPos val="r"/>
              <c:showVal val="1"/>
            </c:dLbl>
            <c:dLbl>
              <c:idx val="1"/>
              <c:layout>
                <c:manualLayout>
                  <c:x val="-5.1981806367771277E-3"/>
                  <c:y val="-4.6444128992777979E-2"/>
                </c:manualLayout>
              </c:layout>
              <c:dLblPos val="r"/>
              <c:showVal val="1"/>
            </c:dLbl>
            <c:dLbl>
              <c:idx val="2"/>
              <c:layout>
                <c:manualLayout>
                  <c:x val="-7.7972709551656924E-3"/>
                  <c:y val="-5.4184817158241035E-2"/>
                </c:manualLayout>
              </c:layout>
              <c:dLblPos val="r"/>
              <c:showVal val="1"/>
            </c:dLbl>
            <c:dLbl>
              <c:idx val="3"/>
              <c:layout>
                <c:manualLayout>
                  <c:x val="-7.7972709551655988E-3"/>
                  <c:y val="-5.8055161240972486E-2"/>
                </c:manualLayout>
              </c:layout>
              <c:dLblPos val="r"/>
              <c:showVal val="1"/>
            </c:dLbl>
            <c:spPr>
              <a:noFill/>
              <a:ln w="25400">
                <a:noFill/>
              </a:ln>
            </c:spPr>
            <c:txPr>
              <a:bodyPr/>
              <a:lstStyle/>
              <a:p>
                <a:pPr>
                  <a:defRPr>
                    <a:solidFill>
                      <a:schemeClr val="tx2">
                        <a:lumMod val="75000"/>
                      </a:schemeClr>
                    </a:solidFill>
                  </a:defRPr>
                </a:pPr>
                <a:endParaRPr lang="en-US"/>
              </a:p>
            </c:txPr>
            <c:showVal val="1"/>
          </c:dLbls>
          <c:cat>
            <c:numRef>
              <c:f>'Fig 5'!$A$3:$A$7</c:f>
              <c:numCache>
                <c:formatCode>General</c:formatCode>
                <c:ptCount val="5"/>
                <c:pt idx="0">
                  <c:v>2005</c:v>
                </c:pt>
                <c:pt idx="1">
                  <c:v>2006</c:v>
                </c:pt>
                <c:pt idx="2">
                  <c:v>2007</c:v>
                </c:pt>
                <c:pt idx="3">
                  <c:v>2008</c:v>
                </c:pt>
                <c:pt idx="4">
                  <c:v>2009</c:v>
                </c:pt>
              </c:numCache>
            </c:numRef>
          </c:cat>
          <c:val>
            <c:numRef>
              <c:f>'Fig 5'!$C$3:$C$7</c:f>
              <c:numCache>
                <c:formatCode>0.0%</c:formatCode>
                <c:ptCount val="5"/>
                <c:pt idx="0">
                  <c:v>0.197641630351192</c:v>
                </c:pt>
                <c:pt idx="1">
                  <c:v>0.21396396396396397</c:v>
                </c:pt>
                <c:pt idx="2">
                  <c:v>0.22268722466960353</c:v>
                </c:pt>
                <c:pt idx="3">
                  <c:v>0.24938775510204081</c:v>
                </c:pt>
                <c:pt idx="4">
                  <c:v>0.31498853450072961</c:v>
                </c:pt>
              </c:numCache>
            </c:numRef>
          </c:val>
        </c:ser>
        <c:ser>
          <c:idx val="3"/>
          <c:order val="2"/>
          <c:tx>
            <c:strRef>
              <c:f>'Fig 5'!$D$2</c:f>
              <c:strCache>
                <c:ptCount val="1"/>
                <c:pt idx="0">
                  <c:v>Part-time</c:v>
                </c:pt>
              </c:strCache>
            </c:strRef>
          </c:tx>
          <c:marker>
            <c:symbol val="none"/>
          </c:marker>
          <c:dLbls>
            <c:dLbl>
              <c:idx val="0"/>
              <c:layout>
                <c:manualLayout>
                  <c:x val="-2.5990903183885642E-2"/>
                  <c:y val="-3.4833096744583514E-2"/>
                </c:manualLayout>
              </c:layout>
              <c:dLblPos val="r"/>
              <c:showVal val="1"/>
            </c:dLbl>
            <c:dLbl>
              <c:idx val="1"/>
              <c:layout>
                <c:manualLayout>
                  <c:x val="0"/>
                  <c:y val="-4.6444128992777979E-2"/>
                </c:manualLayout>
              </c:layout>
              <c:dLblPos val="r"/>
              <c:showVal val="1"/>
            </c:dLbl>
            <c:dLbl>
              <c:idx val="2"/>
              <c:layout>
                <c:manualLayout>
                  <c:x val="0"/>
                  <c:y val="-4.2573784910046535E-2"/>
                </c:manualLayout>
              </c:layout>
              <c:dLblPos val="r"/>
              <c:showVal val="1"/>
            </c:dLbl>
            <c:dLbl>
              <c:idx val="3"/>
              <c:layout>
                <c:manualLayout>
                  <c:x val="9.5298877440149821E-17"/>
                  <c:y val="-2.322206449638899E-2"/>
                </c:manualLayout>
              </c:layout>
              <c:dLblPos val="r"/>
              <c:showVal val="1"/>
            </c:dLbl>
            <c:spPr>
              <a:noFill/>
              <a:ln w="25400">
                <a:noFill/>
              </a:ln>
            </c:spPr>
            <c:txPr>
              <a:bodyPr/>
              <a:lstStyle/>
              <a:p>
                <a:pPr>
                  <a:defRPr>
                    <a:solidFill>
                      <a:schemeClr val="tx2">
                        <a:lumMod val="75000"/>
                      </a:schemeClr>
                    </a:solidFill>
                  </a:defRPr>
                </a:pPr>
                <a:endParaRPr lang="en-US"/>
              </a:p>
            </c:txPr>
            <c:showVal val="1"/>
          </c:dLbls>
          <c:cat>
            <c:numRef>
              <c:f>'Fig 5'!$A$3:$A$7</c:f>
              <c:numCache>
                <c:formatCode>General</c:formatCode>
                <c:ptCount val="5"/>
                <c:pt idx="0">
                  <c:v>2005</c:v>
                </c:pt>
                <c:pt idx="1">
                  <c:v>2006</c:v>
                </c:pt>
                <c:pt idx="2">
                  <c:v>2007</c:v>
                </c:pt>
                <c:pt idx="3">
                  <c:v>2008</c:v>
                </c:pt>
                <c:pt idx="4">
                  <c:v>2009</c:v>
                </c:pt>
              </c:numCache>
            </c:numRef>
          </c:cat>
          <c:val>
            <c:numRef>
              <c:f>'Fig 5'!$D$3:$D$7</c:f>
              <c:numCache>
                <c:formatCode>0.0%</c:formatCode>
                <c:ptCount val="5"/>
                <c:pt idx="0">
                  <c:v>0.78979748782363501</c:v>
                </c:pt>
                <c:pt idx="1">
                  <c:v>0.77152152152152154</c:v>
                </c:pt>
                <c:pt idx="2">
                  <c:v>0.76365638766519828</c:v>
                </c:pt>
                <c:pt idx="3">
                  <c:v>0.733265306122449</c:v>
                </c:pt>
                <c:pt idx="4">
                  <c:v>0.65624348551177825</c:v>
                </c:pt>
              </c:numCache>
            </c:numRef>
          </c:val>
        </c:ser>
        <c:dLbls>
          <c:showVal val="1"/>
        </c:dLbls>
        <c:marker val="1"/>
        <c:axId val="48046080"/>
        <c:axId val="48048000"/>
      </c:lineChart>
      <c:catAx>
        <c:axId val="48046080"/>
        <c:scaling>
          <c:orientation val="minMax"/>
        </c:scaling>
        <c:axPos val="b"/>
        <c:title>
          <c:tx>
            <c:rich>
              <a:bodyPr/>
              <a:lstStyle/>
              <a:p>
                <a:pPr>
                  <a:defRPr sz="1050" b="1">
                    <a:solidFill>
                      <a:schemeClr val="tx2">
                        <a:lumMod val="75000"/>
                      </a:schemeClr>
                    </a:solidFill>
                  </a:defRPr>
                </a:pPr>
                <a:r>
                  <a:rPr lang="en-US" sz="1050" b="1">
                    <a:solidFill>
                      <a:schemeClr val="tx2">
                        <a:lumMod val="75000"/>
                      </a:schemeClr>
                    </a:solidFill>
                  </a:rPr>
                  <a:t>Advanced Level Apprentice cohort who progressed to HE</a:t>
                </a:r>
              </a:p>
            </c:rich>
          </c:tx>
          <c:spPr>
            <a:noFill/>
            <a:ln w="25400">
              <a:noFill/>
            </a:ln>
          </c:spPr>
        </c:title>
        <c:numFmt formatCode="General" sourceLinked="1"/>
        <c:majorTickMark val="none"/>
        <c:tickLblPos val="nextTo"/>
        <c:txPr>
          <a:bodyPr/>
          <a:lstStyle/>
          <a:p>
            <a:pPr>
              <a:defRPr b="1">
                <a:solidFill>
                  <a:schemeClr val="tx2">
                    <a:lumMod val="75000"/>
                  </a:schemeClr>
                </a:solidFill>
              </a:defRPr>
            </a:pPr>
            <a:endParaRPr lang="en-US"/>
          </a:p>
        </c:txPr>
        <c:crossAx val="48048000"/>
        <c:crosses val="autoZero"/>
        <c:auto val="1"/>
        <c:lblAlgn val="ctr"/>
        <c:lblOffset val="100"/>
      </c:catAx>
      <c:valAx>
        <c:axId val="48048000"/>
        <c:scaling>
          <c:orientation val="minMax"/>
        </c:scaling>
        <c:delete val="1"/>
        <c:axPos val="l"/>
        <c:numFmt formatCode="0.0%" sourceLinked="1"/>
        <c:tickLblPos val="none"/>
        <c:crossAx val="48046080"/>
        <c:crosses val="autoZero"/>
        <c:crossBetween val="between"/>
      </c:valAx>
    </c:plotArea>
    <c:legend>
      <c:legendPos val="t"/>
      <c:txPr>
        <a:bodyPr/>
        <a:lstStyle/>
        <a:p>
          <a:pPr>
            <a:defRPr sz="1050" b="1"/>
          </a:pPr>
          <a:endParaRPr lang="en-US"/>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a:pPr>
            <a:r>
              <a:rPr lang="en-GB" sz="1400"/>
              <a:t>HE progression rates and timing</a:t>
            </a:r>
            <a:r>
              <a:rPr lang="en-GB" sz="1400" baseline="0"/>
              <a:t> of </a:t>
            </a:r>
            <a:r>
              <a:rPr lang="en-GB" sz="1400"/>
              <a:t>2005/06 cohort </a:t>
            </a:r>
          </a:p>
        </c:rich>
      </c:tx>
      <c:spPr>
        <a:noFill/>
        <a:ln w="25400">
          <a:noFill/>
        </a:ln>
      </c:spPr>
    </c:title>
    <c:plotArea>
      <c:layout/>
      <c:barChart>
        <c:barDir val="col"/>
        <c:grouping val="clustered"/>
        <c:ser>
          <c:idx val="0"/>
          <c:order val="0"/>
          <c:dLbls>
            <c:spPr>
              <a:noFill/>
              <a:ln w="25400">
                <a:noFill/>
              </a:ln>
            </c:spPr>
            <c:showVal val="1"/>
          </c:dLbls>
          <c:cat>
            <c:multiLvlStrRef>
              <c:f>'Fig 6'!$B$2:$I$3</c:f>
              <c:multiLvlStrCache>
                <c:ptCount val="8"/>
                <c:lvl>
                  <c:pt idx="0">
                    <c:v>1-3 yrs tracked</c:v>
                  </c:pt>
                  <c:pt idx="1">
                    <c:v> 7 yrs tracked</c:v>
                  </c:pt>
                  <c:pt idx="2">
                    <c:v>1-3 yrs tracked</c:v>
                  </c:pt>
                  <c:pt idx="3">
                    <c:v> 7 yrs tracked</c:v>
                  </c:pt>
                  <c:pt idx="4">
                    <c:v>1-3 yrs tracked</c:v>
                  </c:pt>
                  <c:pt idx="5">
                    <c:v> 7 yrs tracked</c:v>
                  </c:pt>
                  <c:pt idx="6">
                    <c:v>1-3 yrs tracked</c:v>
                  </c:pt>
                  <c:pt idx="7">
                    <c:v> 7 yrs tracked</c:v>
                  </c:pt>
                </c:lvl>
                <c:lvl>
                  <c:pt idx="0">
                    <c:v>Overall HE progression rates</c:v>
                  </c:pt>
                  <c:pt idx="2">
                    <c:v>HE in FE</c:v>
                  </c:pt>
                  <c:pt idx="4">
                    <c:v>Non prescribed HE in FE</c:v>
                  </c:pt>
                  <c:pt idx="6">
                    <c:v>University</c:v>
                  </c:pt>
                </c:lvl>
              </c:multiLvlStrCache>
            </c:multiLvlStrRef>
          </c:cat>
          <c:val>
            <c:numRef>
              <c:f>'Fig 6'!$B$4:$I$4</c:f>
              <c:numCache>
                <c:formatCode>0.0%</c:formatCode>
                <c:ptCount val="8"/>
                <c:pt idx="0">
                  <c:v>0.1171964189148591</c:v>
                </c:pt>
                <c:pt idx="1">
                  <c:v>0.18797692723667608</c:v>
                </c:pt>
                <c:pt idx="2">
                  <c:v>3.5961064711890887E-2</c:v>
                </c:pt>
                <c:pt idx="3">
                  <c:v>5.257465601153638E-2</c:v>
                </c:pt>
                <c:pt idx="4">
                  <c:v>3.0132788559754851E-2</c:v>
                </c:pt>
                <c:pt idx="5">
                  <c:v>3.5420296821486508E-2</c:v>
                </c:pt>
                <c:pt idx="6">
                  <c:v>5.110256564321336E-2</c:v>
                </c:pt>
                <c:pt idx="7">
                  <c:v>9.9981974403653182E-2</c:v>
                </c:pt>
              </c:numCache>
            </c:numRef>
          </c:val>
        </c:ser>
        <c:dLbls>
          <c:showVal val="1"/>
        </c:dLbls>
        <c:overlap val="-25"/>
        <c:axId val="48073728"/>
        <c:axId val="48091904"/>
      </c:barChart>
      <c:catAx>
        <c:axId val="48073728"/>
        <c:scaling>
          <c:orientation val="minMax"/>
        </c:scaling>
        <c:axPos val="b"/>
        <c:numFmt formatCode="General" sourceLinked="1"/>
        <c:majorTickMark val="none"/>
        <c:tickLblPos val="nextTo"/>
        <c:txPr>
          <a:bodyPr/>
          <a:lstStyle/>
          <a:p>
            <a:pPr>
              <a:defRPr b="1"/>
            </a:pPr>
            <a:endParaRPr lang="en-US"/>
          </a:p>
        </c:txPr>
        <c:crossAx val="48091904"/>
        <c:crosses val="autoZero"/>
        <c:auto val="1"/>
        <c:lblAlgn val="ctr"/>
        <c:lblOffset val="100"/>
      </c:catAx>
      <c:valAx>
        <c:axId val="48091904"/>
        <c:scaling>
          <c:orientation val="minMax"/>
        </c:scaling>
        <c:delete val="1"/>
        <c:axPos val="l"/>
        <c:numFmt formatCode="0.0%" sourceLinked="1"/>
        <c:tickLblPos val="none"/>
        <c:crossAx val="48073728"/>
        <c:crosses val="autoZero"/>
        <c:crossBetween val="between"/>
      </c:valAx>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Timing of HE progression</a:t>
            </a:r>
            <a:r>
              <a:rPr lang="en-GB" baseline="0"/>
              <a:t> by framework</a:t>
            </a:r>
            <a:endParaRPr lang="en-GB"/>
          </a:p>
        </c:rich>
      </c:tx>
      <c:spPr>
        <a:noFill/>
        <a:ln w="25400">
          <a:noFill/>
        </a:ln>
      </c:spPr>
    </c:title>
    <c:plotArea>
      <c:layout/>
      <c:barChart>
        <c:barDir val="bar"/>
        <c:grouping val="percentStacked"/>
        <c:ser>
          <c:idx val="0"/>
          <c:order val="0"/>
          <c:tx>
            <c:strRef>
              <c:f>'Fig 8'!$B$2</c:f>
              <c:strCache>
                <c:ptCount val="1"/>
                <c:pt idx="0">
                  <c:v>2005/06</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8'!$B$3:$B$17</c:f>
            </c:numRef>
          </c:val>
        </c:ser>
        <c:ser>
          <c:idx val="1"/>
          <c:order val="1"/>
          <c:tx>
            <c:strRef>
              <c:f>'Fig 8'!$C$2</c:f>
              <c:strCache>
                <c:ptCount val="1"/>
                <c:pt idx="0">
                  <c:v>2006/07</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8'!$C$3:$C$17</c:f>
            </c:numRef>
          </c:val>
        </c:ser>
        <c:ser>
          <c:idx val="2"/>
          <c:order val="2"/>
          <c:tx>
            <c:strRef>
              <c:f>'Fig 8'!$D$2</c:f>
              <c:strCache>
                <c:ptCount val="1"/>
                <c:pt idx="0">
                  <c:v>2007/08</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8'!$D$3:$D$17</c:f>
            </c:numRef>
          </c:val>
        </c:ser>
        <c:ser>
          <c:idx val="3"/>
          <c:order val="3"/>
          <c:tx>
            <c:strRef>
              <c:f>'Fig 8'!$E$2</c:f>
              <c:strCache>
                <c:ptCount val="1"/>
                <c:pt idx="0">
                  <c:v>2008/09</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8'!$E$3:$E$17</c:f>
            </c:numRef>
          </c:val>
        </c:ser>
        <c:ser>
          <c:idx val="4"/>
          <c:order val="4"/>
          <c:tx>
            <c:strRef>
              <c:f>'Fig 8'!$F$2</c:f>
              <c:strCache>
                <c:ptCount val="1"/>
                <c:pt idx="0">
                  <c:v>2009/10</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8'!$F$3:$F$17</c:f>
            </c:numRef>
          </c:val>
        </c:ser>
        <c:ser>
          <c:idx val="5"/>
          <c:order val="5"/>
          <c:tx>
            <c:strRef>
              <c:f>'Fig 8'!$G$2</c:f>
              <c:strCache>
                <c:ptCount val="1"/>
                <c:pt idx="0">
                  <c:v>2010/11</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8'!$G$3:$G$17</c:f>
            </c:numRef>
          </c:val>
        </c:ser>
        <c:ser>
          <c:idx val="6"/>
          <c:order val="6"/>
          <c:tx>
            <c:strRef>
              <c:f>'Fig 8'!$H$2</c:f>
              <c:strCache>
                <c:ptCount val="1"/>
                <c:pt idx="0">
                  <c:v>2011/12</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8'!$H$3:$H$17</c:f>
            </c:numRef>
          </c:val>
        </c:ser>
        <c:ser>
          <c:idx val="7"/>
          <c:order val="7"/>
          <c:tx>
            <c:strRef>
              <c:f>'Fig 8'!$I$2</c:f>
              <c:strCache>
                <c:ptCount val="1"/>
                <c:pt idx="0">
                  <c:v>Grand Total</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8'!$I$3:$I$17</c:f>
            </c:numRef>
          </c:val>
        </c:ser>
        <c:ser>
          <c:idx val="8"/>
          <c:order val="8"/>
          <c:tx>
            <c:strRef>
              <c:f>'Fig 8'!$J$2</c:f>
              <c:strCache>
                <c:ptCount val="1"/>
                <c:pt idx="0">
                  <c:v>HE entrants</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8'!$J$3:$J$17</c:f>
            </c:numRef>
          </c:val>
        </c:ser>
        <c:ser>
          <c:idx val="9"/>
          <c:order val="9"/>
          <c:tx>
            <c:strRef>
              <c:f>'Fig 8'!$K$2</c:f>
              <c:strCache>
                <c:ptCount val="1"/>
                <c:pt idx="0">
                  <c:v>2005/06</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8'!$K$3:$K$17</c:f>
            </c:numRef>
          </c:val>
        </c:ser>
        <c:ser>
          <c:idx val="10"/>
          <c:order val="10"/>
          <c:tx>
            <c:strRef>
              <c:f>'Fig 8'!$L$2</c:f>
              <c:strCache>
                <c:ptCount val="1"/>
                <c:pt idx="0">
                  <c:v>2006/07</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8'!$L$3:$L$17</c:f>
            </c:numRef>
          </c:val>
        </c:ser>
        <c:ser>
          <c:idx val="11"/>
          <c:order val="11"/>
          <c:tx>
            <c:strRef>
              <c:f>'Fig 8'!$M$2</c:f>
              <c:strCache>
                <c:ptCount val="1"/>
                <c:pt idx="0">
                  <c:v>2007/08</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8'!$M$3:$M$17</c:f>
            </c:numRef>
          </c:val>
        </c:ser>
        <c:ser>
          <c:idx val="12"/>
          <c:order val="12"/>
          <c:tx>
            <c:strRef>
              <c:f>'Fig 8'!$N$2</c:f>
              <c:strCache>
                <c:ptCount val="1"/>
                <c:pt idx="0">
                  <c:v>2008/09</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8'!$N$3:$N$17</c:f>
            </c:numRef>
          </c:val>
        </c:ser>
        <c:ser>
          <c:idx val="13"/>
          <c:order val="13"/>
          <c:tx>
            <c:strRef>
              <c:f>'Fig 8'!$O$2</c:f>
              <c:strCache>
                <c:ptCount val="1"/>
                <c:pt idx="0">
                  <c:v>2009/10</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8'!$O$3:$O$17</c:f>
            </c:numRef>
          </c:val>
        </c:ser>
        <c:ser>
          <c:idx val="14"/>
          <c:order val="14"/>
          <c:tx>
            <c:strRef>
              <c:f>'Fig 8'!$P$2</c:f>
              <c:strCache>
                <c:ptCount val="1"/>
                <c:pt idx="0">
                  <c:v>2010/11</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8'!$P$3:$P$17</c:f>
            </c:numRef>
          </c:val>
        </c:ser>
        <c:ser>
          <c:idx val="15"/>
          <c:order val="15"/>
          <c:tx>
            <c:strRef>
              <c:f>'Fig 8'!$Q$2</c:f>
              <c:strCache>
                <c:ptCount val="1"/>
                <c:pt idx="0">
                  <c:v>2011/12</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8'!$Q$3:$Q$17</c:f>
            </c:numRef>
          </c:val>
        </c:ser>
        <c:ser>
          <c:idx val="16"/>
          <c:order val="16"/>
          <c:tx>
            <c:strRef>
              <c:f>'Fig 8'!$R$2</c:f>
              <c:strCache>
                <c:ptCount val="1"/>
                <c:pt idx="0">
                  <c:v>Immediate HE progression - up to 3 years from start of apprentice</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8'!$R$3:$R$17</c:f>
              <c:numCache>
                <c:formatCode>0%</c:formatCode>
                <c:ptCount val="15"/>
                <c:pt idx="0">
                  <c:v>0.78784266984505369</c:v>
                </c:pt>
                <c:pt idx="1">
                  <c:v>0.96055437100213226</c:v>
                </c:pt>
                <c:pt idx="2">
                  <c:v>0.47769516728624534</c:v>
                </c:pt>
                <c:pt idx="3">
                  <c:v>0.69789227166276335</c:v>
                </c:pt>
                <c:pt idx="4">
                  <c:v>0.31088082901554404</c:v>
                </c:pt>
                <c:pt idx="5">
                  <c:v>0.53787878787878785</c:v>
                </c:pt>
                <c:pt idx="6">
                  <c:v>0.57200000000000006</c:v>
                </c:pt>
                <c:pt idx="7">
                  <c:v>0.44444444444444442</c:v>
                </c:pt>
                <c:pt idx="8">
                  <c:v>0.27210884353741494</c:v>
                </c:pt>
                <c:pt idx="9">
                  <c:v>0.3461538461538462</c:v>
                </c:pt>
                <c:pt idx="10">
                  <c:v>0.1844660194174757</c:v>
                </c:pt>
                <c:pt idx="11">
                  <c:v>0.47</c:v>
                </c:pt>
                <c:pt idx="12">
                  <c:v>0.18421052631578949</c:v>
                </c:pt>
                <c:pt idx="13">
                  <c:v>0.57746478873239437</c:v>
                </c:pt>
                <c:pt idx="14">
                  <c:v>0.59259259259259256</c:v>
                </c:pt>
              </c:numCache>
            </c:numRef>
          </c:val>
        </c:ser>
        <c:ser>
          <c:idx val="17"/>
          <c:order val="17"/>
          <c:tx>
            <c:strRef>
              <c:f>'Fig 8'!$S$2</c:f>
              <c:strCache>
                <c:ptCount val="1"/>
                <c:pt idx="0">
                  <c:v>HE progression 4-7 years from start of apprentice</c:v>
                </c:pt>
              </c:strCache>
            </c:strRef>
          </c:tx>
          <c:dLbls>
            <c:spPr>
              <a:noFill/>
              <a:ln w="25400">
                <a:noFill/>
              </a:ln>
            </c:spPr>
            <c:showVal val="1"/>
          </c:dLbls>
          <c:cat>
            <c:strRef>
              <c:f>'Fig 8'!$A$3:$A$17</c:f>
              <c:strCache>
                <c:ptCount val="15"/>
                <c:pt idx="0">
                  <c:v>Engineering</c:v>
                </c:pt>
                <c:pt idx="1">
                  <c:v>Accountancy</c:v>
                </c:pt>
                <c:pt idx="2">
                  <c:v>Business Administration</c:v>
                </c:pt>
                <c:pt idx="3">
                  <c:v>Health and Social Care</c:v>
                </c:pt>
                <c:pt idx="4">
                  <c:v>Childrens Care Learning and Development</c:v>
                </c:pt>
                <c:pt idx="5">
                  <c:v>Customer Service</c:v>
                </c:pt>
                <c:pt idx="6">
                  <c:v>Construction</c:v>
                </c:pt>
                <c:pt idx="7">
                  <c:v>Hospitality and Catering</c:v>
                </c:pt>
                <c:pt idx="8">
                  <c:v>Electrotechnical</c:v>
                </c:pt>
                <c:pt idx="9">
                  <c:v>Sporting Excellence</c:v>
                </c:pt>
                <c:pt idx="10">
                  <c:v>Hairdressing</c:v>
                </c:pt>
                <c:pt idx="11">
                  <c:v>Dental Nursing</c:v>
                </c:pt>
                <c:pt idx="12">
                  <c:v>Rail Transport Engineering</c:v>
                </c:pt>
                <c:pt idx="13">
                  <c:v>IT Services and Development</c:v>
                </c:pt>
                <c:pt idx="14">
                  <c:v>Active Leisure and Learning</c:v>
                </c:pt>
              </c:strCache>
            </c:strRef>
          </c:cat>
          <c:val>
            <c:numRef>
              <c:f>'Fig 8'!$S$3:$S$17</c:f>
              <c:numCache>
                <c:formatCode>0%</c:formatCode>
                <c:ptCount val="15"/>
                <c:pt idx="0">
                  <c:v>0.21215733015494637</c:v>
                </c:pt>
                <c:pt idx="1">
                  <c:v>3.9445628997867806E-2</c:v>
                </c:pt>
                <c:pt idx="2">
                  <c:v>0.52230483271375461</c:v>
                </c:pt>
                <c:pt idx="3">
                  <c:v>0.30210772833723654</c:v>
                </c:pt>
                <c:pt idx="4">
                  <c:v>0.68911917098445585</c:v>
                </c:pt>
                <c:pt idx="5">
                  <c:v>0.4621212121212121</c:v>
                </c:pt>
                <c:pt idx="6">
                  <c:v>0.42799999999999999</c:v>
                </c:pt>
                <c:pt idx="7">
                  <c:v>0.55555555555555558</c:v>
                </c:pt>
                <c:pt idx="8">
                  <c:v>0.72789115646258506</c:v>
                </c:pt>
                <c:pt idx="9">
                  <c:v>0.65384615384615385</c:v>
                </c:pt>
                <c:pt idx="10">
                  <c:v>0.81553398058252435</c:v>
                </c:pt>
                <c:pt idx="11">
                  <c:v>0.53</c:v>
                </c:pt>
                <c:pt idx="12">
                  <c:v>0.81578947368421051</c:v>
                </c:pt>
                <c:pt idx="13">
                  <c:v>0.42253521126760568</c:v>
                </c:pt>
                <c:pt idx="14">
                  <c:v>0.40740740740740744</c:v>
                </c:pt>
              </c:numCache>
            </c:numRef>
          </c:val>
        </c:ser>
        <c:dLbls>
          <c:showVal val="1"/>
        </c:dLbls>
        <c:gapWidth val="95"/>
        <c:overlap val="100"/>
        <c:axId val="48235264"/>
        <c:axId val="48236800"/>
      </c:barChart>
      <c:catAx>
        <c:axId val="48235264"/>
        <c:scaling>
          <c:orientation val="minMax"/>
        </c:scaling>
        <c:axPos val="l"/>
        <c:numFmt formatCode="General" sourceLinked="1"/>
        <c:majorTickMark val="none"/>
        <c:tickLblPos val="nextTo"/>
        <c:txPr>
          <a:bodyPr/>
          <a:lstStyle/>
          <a:p>
            <a:pPr>
              <a:defRPr b="1">
                <a:solidFill>
                  <a:schemeClr val="tx2">
                    <a:lumMod val="75000"/>
                  </a:schemeClr>
                </a:solidFill>
              </a:defRPr>
            </a:pPr>
            <a:endParaRPr lang="en-US"/>
          </a:p>
        </c:txPr>
        <c:crossAx val="48236800"/>
        <c:crosses val="autoZero"/>
        <c:auto val="1"/>
        <c:lblAlgn val="ctr"/>
        <c:lblOffset val="100"/>
      </c:catAx>
      <c:valAx>
        <c:axId val="48236800"/>
        <c:scaling>
          <c:orientation val="minMax"/>
        </c:scaling>
        <c:delete val="1"/>
        <c:axPos val="b"/>
        <c:numFmt formatCode="0%" sourceLinked="1"/>
        <c:tickLblPos val="none"/>
        <c:crossAx val="48235264"/>
        <c:crosses val="autoZero"/>
        <c:crossBetween val="between"/>
      </c:valAx>
    </c:plotArea>
    <c:legend>
      <c:legendPos val="r"/>
      <c:layout>
        <c:manualLayout>
          <c:xMode val="edge"/>
          <c:yMode val="edge"/>
          <c:x val="4.9350649350649353E-2"/>
          <c:y val="0.13424657534246576"/>
          <c:w val="0.9"/>
          <c:h val="6.575342465753424E-2"/>
        </c:manualLayout>
      </c:layout>
      <c:txPr>
        <a:bodyPr/>
        <a:lstStyle/>
        <a:p>
          <a:pPr>
            <a:defRPr b="1">
              <a:solidFill>
                <a:schemeClr val="tx2">
                  <a:lumMod val="75000"/>
                </a:schemeClr>
              </a:solidFill>
            </a:defRPr>
          </a:pPr>
          <a:endParaRPr lang="en-US"/>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a:solidFill>
                  <a:schemeClr val="tx2">
                    <a:lumMod val="75000"/>
                  </a:schemeClr>
                </a:solidFill>
              </a:defRPr>
            </a:pPr>
            <a:r>
              <a:rPr lang="en-GB" sz="1400">
                <a:solidFill>
                  <a:schemeClr val="tx2">
                    <a:lumMod val="75000"/>
                  </a:schemeClr>
                </a:solidFill>
              </a:rPr>
              <a:t>Provider type: cohort share and HE</a:t>
            </a:r>
            <a:r>
              <a:rPr lang="en-GB" sz="1400" baseline="0">
                <a:solidFill>
                  <a:schemeClr val="tx2">
                    <a:lumMod val="75000"/>
                  </a:schemeClr>
                </a:solidFill>
              </a:rPr>
              <a:t> progression</a:t>
            </a:r>
            <a:endParaRPr lang="en-GB" sz="1400">
              <a:solidFill>
                <a:schemeClr val="tx2">
                  <a:lumMod val="75000"/>
                </a:schemeClr>
              </a:solidFill>
            </a:endParaRPr>
          </a:p>
        </c:rich>
      </c:tx>
      <c:layout>
        <c:manualLayout>
          <c:xMode val="edge"/>
          <c:yMode val="edge"/>
          <c:x val="0.19057962236325809"/>
          <c:y val="3.6655211912943873E-2"/>
        </c:manualLayout>
      </c:layout>
      <c:spPr>
        <a:noFill/>
        <a:ln w="25400">
          <a:noFill/>
        </a:ln>
      </c:spPr>
    </c:title>
    <c:plotArea>
      <c:layout/>
      <c:barChart>
        <c:barDir val="col"/>
        <c:grouping val="clustered"/>
        <c:ser>
          <c:idx val="0"/>
          <c:order val="0"/>
          <c:tx>
            <c:strRef>
              <c:f>'Fig 9'!$B$3</c:f>
              <c:strCache>
                <c:ptCount val="1"/>
                <c:pt idx="0">
                  <c:v>Advanced Apprentice cohort share</c:v>
                </c:pt>
              </c:strCache>
            </c:strRef>
          </c:tx>
          <c:dLbls>
            <c:spPr>
              <a:noFill/>
              <a:ln w="25400">
                <a:noFill/>
              </a:ln>
            </c:spPr>
            <c:txPr>
              <a:bodyPr/>
              <a:lstStyle/>
              <a:p>
                <a:pPr>
                  <a:defRPr b="1"/>
                </a:pPr>
                <a:endParaRPr lang="en-US"/>
              </a:p>
            </c:txPr>
            <c:showVal val="1"/>
          </c:dLbls>
          <c:cat>
            <c:strRef>
              <c:f>'Fig 9'!$A$4:$A$8</c:f>
              <c:strCache>
                <c:ptCount val="5"/>
                <c:pt idx="0">
                  <c:v>Business</c:v>
                </c:pt>
                <c:pt idx="1">
                  <c:v>FE College</c:v>
                </c:pt>
                <c:pt idx="2">
                  <c:v>Other</c:v>
                </c:pt>
                <c:pt idx="3">
                  <c:v>Public Sector</c:v>
                </c:pt>
                <c:pt idx="4">
                  <c:v>Private Training Provider</c:v>
                </c:pt>
              </c:strCache>
            </c:strRef>
          </c:cat>
          <c:val>
            <c:numRef>
              <c:f>'Fig 9'!$B$4:$B$8</c:f>
              <c:numCache>
                <c:formatCode>0%</c:formatCode>
                <c:ptCount val="5"/>
                <c:pt idx="0">
                  <c:v>0.12360400714264096</c:v>
                </c:pt>
                <c:pt idx="1">
                  <c:v>0.24073121273569201</c:v>
                </c:pt>
                <c:pt idx="2">
                  <c:v>0.11697587845404195</c:v>
                </c:pt>
                <c:pt idx="3">
                  <c:v>4.0192488120819589E-2</c:v>
                </c:pt>
                <c:pt idx="4">
                  <c:v>0.49</c:v>
                </c:pt>
              </c:numCache>
            </c:numRef>
          </c:val>
        </c:ser>
        <c:ser>
          <c:idx val="1"/>
          <c:order val="1"/>
          <c:tx>
            <c:strRef>
              <c:f>'Fig 9'!$C$3</c:f>
              <c:strCache>
                <c:ptCount val="1"/>
                <c:pt idx="0">
                  <c:v>HE progression rate</c:v>
                </c:pt>
              </c:strCache>
            </c:strRef>
          </c:tx>
          <c:spPr>
            <a:solidFill>
              <a:schemeClr val="accent4">
                <a:lumMod val="75000"/>
              </a:schemeClr>
            </a:solidFill>
          </c:spPr>
          <c:dLbls>
            <c:spPr>
              <a:noFill/>
              <a:ln w="25400">
                <a:noFill/>
              </a:ln>
            </c:spPr>
            <c:txPr>
              <a:bodyPr/>
              <a:lstStyle/>
              <a:p>
                <a:pPr>
                  <a:defRPr b="1"/>
                </a:pPr>
                <a:endParaRPr lang="en-US"/>
              </a:p>
            </c:txPr>
            <c:showVal val="1"/>
          </c:dLbls>
          <c:cat>
            <c:strRef>
              <c:f>'Fig 9'!$A$4:$A$8</c:f>
              <c:strCache>
                <c:ptCount val="5"/>
                <c:pt idx="0">
                  <c:v>Business</c:v>
                </c:pt>
                <c:pt idx="1">
                  <c:v>FE College</c:v>
                </c:pt>
                <c:pt idx="2">
                  <c:v>Other</c:v>
                </c:pt>
                <c:pt idx="3">
                  <c:v>Public Sector</c:v>
                </c:pt>
                <c:pt idx="4">
                  <c:v>Private Training Provider</c:v>
                </c:pt>
              </c:strCache>
            </c:strRef>
          </c:cat>
          <c:val>
            <c:numRef>
              <c:f>'Fig 9'!$C$4:$C$8</c:f>
              <c:numCache>
                <c:formatCode>0%</c:formatCode>
                <c:ptCount val="5"/>
                <c:pt idx="0">
                  <c:v>0.20494613124387856</c:v>
                </c:pt>
                <c:pt idx="1">
                  <c:v>0.19172743273824491</c:v>
                </c:pt>
                <c:pt idx="2">
                  <c:v>0.11513583441138421</c:v>
                </c:pt>
                <c:pt idx="3">
                  <c:v>0.37274096385542171</c:v>
                </c:pt>
                <c:pt idx="4">
                  <c:v>0.18452682186234817</c:v>
                </c:pt>
              </c:numCache>
            </c:numRef>
          </c:val>
        </c:ser>
        <c:dLbls>
          <c:showVal val="1"/>
        </c:dLbls>
        <c:overlap val="-25"/>
        <c:axId val="36952704"/>
        <c:axId val="36966784"/>
      </c:barChart>
      <c:catAx>
        <c:axId val="36952704"/>
        <c:scaling>
          <c:orientation val="minMax"/>
        </c:scaling>
        <c:axPos val="b"/>
        <c:numFmt formatCode="General" sourceLinked="1"/>
        <c:majorTickMark val="none"/>
        <c:tickLblPos val="nextTo"/>
        <c:txPr>
          <a:bodyPr/>
          <a:lstStyle/>
          <a:p>
            <a:pPr>
              <a:defRPr b="1">
                <a:solidFill>
                  <a:schemeClr val="tx2">
                    <a:lumMod val="75000"/>
                  </a:schemeClr>
                </a:solidFill>
              </a:defRPr>
            </a:pPr>
            <a:endParaRPr lang="en-US"/>
          </a:p>
        </c:txPr>
        <c:crossAx val="36966784"/>
        <c:crosses val="autoZero"/>
        <c:auto val="1"/>
        <c:lblAlgn val="ctr"/>
        <c:lblOffset val="100"/>
      </c:catAx>
      <c:valAx>
        <c:axId val="36966784"/>
        <c:scaling>
          <c:orientation val="minMax"/>
        </c:scaling>
        <c:delete val="1"/>
        <c:axPos val="l"/>
        <c:numFmt formatCode="0%" sourceLinked="1"/>
        <c:tickLblPos val="none"/>
        <c:crossAx val="36952704"/>
        <c:crosses val="autoZero"/>
        <c:crossBetween val="between"/>
      </c:valAx>
    </c:plotArea>
    <c:legend>
      <c:legendPos val="t"/>
      <c:txPr>
        <a:bodyPr/>
        <a:lstStyle/>
        <a:p>
          <a:pPr>
            <a:defRPr sz="1100" b="1"/>
          </a:pPr>
          <a:endParaRPr lang="en-US"/>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a:solidFill>
                  <a:schemeClr val="tx2">
                    <a:lumMod val="75000"/>
                  </a:schemeClr>
                </a:solidFill>
              </a:defRPr>
            </a:pPr>
            <a:r>
              <a:rPr lang="en-GB" sz="1400">
                <a:solidFill>
                  <a:schemeClr val="tx2">
                    <a:lumMod val="75000"/>
                  </a:schemeClr>
                </a:solidFill>
              </a:rPr>
              <a:t>2005/06</a:t>
            </a:r>
            <a:r>
              <a:rPr lang="en-GB" sz="1400" baseline="0">
                <a:solidFill>
                  <a:schemeClr val="tx2">
                    <a:lumMod val="75000"/>
                  </a:schemeClr>
                </a:solidFill>
              </a:rPr>
              <a:t> timing of HE progression by gender </a:t>
            </a:r>
            <a:endParaRPr lang="en-GB" sz="1400">
              <a:solidFill>
                <a:schemeClr val="tx2">
                  <a:lumMod val="75000"/>
                </a:schemeClr>
              </a:solidFill>
            </a:endParaRPr>
          </a:p>
        </c:rich>
      </c:tx>
      <c:layout>
        <c:manualLayout>
          <c:xMode val="edge"/>
          <c:yMode val="edge"/>
          <c:x val="3.8519627195360916E-2"/>
          <c:y val="1.7707025752215753E-2"/>
        </c:manualLayout>
      </c:layout>
      <c:spPr>
        <a:noFill/>
        <a:ln w="25400">
          <a:noFill/>
        </a:ln>
      </c:spPr>
    </c:title>
    <c:plotArea>
      <c:layout>
        <c:manualLayout>
          <c:layoutTarget val="inner"/>
          <c:xMode val="edge"/>
          <c:yMode val="edge"/>
          <c:x val="0.22075570005629672"/>
          <c:y val="0.24526100904053663"/>
          <c:w val="0.68558040164271161"/>
          <c:h val="0.71931225988055836"/>
        </c:manualLayout>
      </c:layout>
      <c:barChart>
        <c:barDir val="bar"/>
        <c:grouping val="clustered"/>
        <c:ser>
          <c:idx val="0"/>
          <c:order val="0"/>
          <c:tx>
            <c:strRef>
              <c:f>'F10'!$A$8</c:f>
              <c:strCache>
                <c:ptCount val="1"/>
                <c:pt idx="0">
                  <c:v>Female</c:v>
                </c:pt>
              </c:strCache>
            </c:strRef>
          </c:tx>
          <c:dLbls>
            <c:spPr>
              <a:noFill/>
              <a:ln w="25400">
                <a:noFill/>
              </a:ln>
            </c:spPr>
            <c:txPr>
              <a:bodyPr/>
              <a:lstStyle/>
              <a:p>
                <a:pPr>
                  <a:defRPr sz="1100" b="1">
                    <a:solidFill>
                      <a:schemeClr val="tx2">
                        <a:lumMod val="75000"/>
                      </a:schemeClr>
                    </a:solidFill>
                  </a:defRPr>
                </a:pPr>
                <a:endParaRPr lang="en-US"/>
              </a:p>
            </c:txPr>
            <c:showVal val="1"/>
          </c:dLbls>
          <c:cat>
            <c:strRef>
              <c:f>'F10'!$B$7:$C$7</c:f>
              <c:strCache>
                <c:ptCount val="2"/>
                <c:pt idx="0">
                  <c:v>Immediate (1-3 years on)</c:v>
                </c:pt>
                <c:pt idx="1">
                  <c:v>4-7 years later</c:v>
                </c:pt>
              </c:strCache>
            </c:strRef>
          </c:cat>
          <c:val>
            <c:numRef>
              <c:f>'F10'!$B$8:$C$8</c:f>
              <c:numCache>
                <c:formatCode>0%</c:formatCode>
                <c:ptCount val="2"/>
                <c:pt idx="0">
                  <c:v>0.56722997795738428</c:v>
                </c:pt>
                <c:pt idx="1">
                  <c:v>0.43277002204261572</c:v>
                </c:pt>
              </c:numCache>
            </c:numRef>
          </c:val>
        </c:ser>
        <c:ser>
          <c:idx val="1"/>
          <c:order val="1"/>
          <c:tx>
            <c:strRef>
              <c:f>'F10'!$A$9</c:f>
              <c:strCache>
                <c:ptCount val="1"/>
                <c:pt idx="0">
                  <c:v>Male</c:v>
                </c:pt>
              </c:strCache>
            </c:strRef>
          </c:tx>
          <c:spPr>
            <a:solidFill>
              <a:schemeClr val="accent1">
                <a:lumMod val="75000"/>
              </a:schemeClr>
            </a:solidFill>
          </c:spPr>
          <c:dLbls>
            <c:spPr>
              <a:noFill/>
              <a:ln w="25400">
                <a:noFill/>
              </a:ln>
            </c:spPr>
            <c:txPr>
              <a:bodyPr/>
              <a:lstStyle/>
              <a:p>
                <a:pPr>
                  <a:defRPr sz="1050" b="1">
                    <a:solidFill>
                      <a:schemeClr val="tx2">
                        <a:lumMod val="75000"/>
                      </a:schemeClr>
                    </a:solidFill>
                  </a:defRPr>
                </a:pPr>
                <a:endParaRPr lang="en-US"/>
              </a:p>
            </c:txPr>
            <c:showVal val="1"/>
          </c:dLbls>
          <c:cat>
            <c:strRef>
              <c:f>'F10'!$B$7:$C$7</c:f>
              <c:strCache>
                <c:ptCount val="2"/>
                <c:pt idx="0">
                  <c:v>Immediate (1-3 years on)</c:v>
                </c:pt>
                <c:pt idx="1">
                  <c:v>4-7 years later</c:v>
                </c:pt>
              </c:strCache>
            </c:strRef>
          </c:cat>
          <c:val>
            <c:numRef>
              <c:f>'F10'!$B$9:$C$9</c:f>
              <c:numCache>
                <c:formatCode>0%</c:formatCode>
                <c:ptCount val="2"/>
                <c:pt idx="0">
                  <c:v>0.66732898098211746</c:v>
                </c:pt>
                <c:pt idx="1">
                  <c:v>0.33267101901788249</c:v>
                </c:pt>
              </c:numCache>
            </c:numRef>
          </c:val>
        </c:ser>
        <c:dLbls>
          <c:showVal val="1"/>
        </c:dLbls>
        <c:overlap val="-25"/>
        <c:axId val="37275904"/>
        <c:axId val="33759232"/>
      </c:barChart>
      <c:catAx>
        <c:axId val="37275904"/>
        <c:scaling>
          <c:orientation val="minMax"/>
        </c:scaling>
        <c:axPos val="l"/>
        <c:numFmt formatCode="General" sourceLinked="1"/>
        <c:majorTickMark val="none"/>
        <c:tickLblPos val="nextTo"/>
        <c:txPr>
          <a:bodyPr/>
          <a:lstStyle/>
          <a:p>
            <a:pPr>
              <a:defRPr sz="1000" b="1">
                <a:solidFill>
                  <a:schemeClr val="tx2">
                    <a:lumMod val="75000"/>
                  </a:schemeClr>
                </a:solidFill>
              </a:defRPr>
            </a:pPr>
            <a:endParaRPr lang="en-US"/>
          </a:p>
        </c:txPr>
        <c:crossAx val="33759232"/>
        <c:crosses val="autoZero"/>
        <c:auto val="1"/>
        <c:lblAlgn val="ctr"/>
        <c:lblOffset val="100"/>
      </c:catAx>
      <c:valAx>
        <c:axId val="33759232"/>
        <c:scaling>
          <c:orientation val="minMax"/>
        </c:scaling>
        <c:delete val="1"/>
        <c:axPos val="b"/>
        <c:numFmt formatCode="0%" sourceLinked="1"/>
        <c:tickLblPos val="none"/>
        <c:crossAx val="37275904"/>
        <c:crosses val="autoZero"/>
        <c:crossBetween val="between"/>
      </c:valAx>
    </c:plotArea>
    <c:legend>
      <c:legendPos val="r"/>
      <c:layout>
        <c:manualLayout>
          <c:xMode val="edge"/>
          <c:yMode val="edge"/>
          <c:x val="4.6831955922865015E-2"/>
          <c:y val="0.1280193236714976"/>
          <c:w val="0.1928374655647383"/>
          <c:h val="6.7632850241545889E-2"/>
        </c:manualLayout>
      </c:layout>
      <c:txPr>
        <a:bodyPr/>
        <a:lstStyle/>
        <a:p>
          <a:pPr>
            <a:defRPr sz="1200" b="1">
              <a:solidFill>
                <a:schemeClr val="tx2">
                  <a:lumMod val="75000"/>
                </a:schemeClr>
              </a:solidFill>
            </a:defRPr>
          </a:pPr>
          <a:endParaRPr lang="en-US"/>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style val="3"/>
  <c:chart>
    <c:title>
      <c:tx>
        <c:rich>
          <a:bodyPr/>
          <a:lstStyle/>
          <a:p>
            <a:pPr>
              <a:defRPr sz="1000">
                <a:solidFill>
                  <a:schemeClr val="tx2">
                    <a:lumMod val="75000"/>
                  </a:schemeClr>
                </a:solidFill>
              </a:defRPr>
            </a:pPr>
            <a:r>
              <a:rPr lang="en-GB" sz="1000">
                <a:solidFill>
                  <a:schemeClr val="tx2">
                    <a:lumMod val="75000"/>
                  </a:schemeClr>
                </a:solidFill>
              </a:rPr>
              <a:t>HE mode</a:t>
            </a:r>
            <a:r>
              <a:rPr lang="en-GB" sz="1000" baseline="0">
                <a:solidFill>
                  <a:schemeClr val="tx2">
                    <a:lumMod val="75000"/>
                  </a:schemeClr>
                </a:solidFill>
              </a:rPr>
              <a:t> of study and gender</a:t>
            </a:r>
            <a:endParaRPr lang="en-GB" sz="1000">
              <a:solidFill>
                <a:schemeClr val="tx2">
                  <a:lumMod val="75000"/>
                </a:schemeClr>
              </a:solidFill>
            </a:endParaRPr>
          </a:p>
        </c:rich>
      </c:tx>
      <c:spPr>
        <a:noFill/>
        <a:ln w="25400">
          <a:noFill/>
        </a:ln>
      </c:spPr>
    </c:title>
    <c:plotArea>
      <c:layout/>
      <c:barChart>
        <c:barDir val="col"/>
        <c:grouping val="clustered"/>
        <c:ser>
          <c:idx val="0"/>
          <c:order val="0"/>
          <c:tx>
            <c:strRef>
              <c:f>[2]Sheet14!$B$1</c:f>
              <c:strCache>
                <c:ptCount val="1"/>
                <c:pt idx="0">
                  <c:v>Full-time</c:v>
                </c:pt>
              </c:strCache>
            </c:strRef>
          </c:tx>
          <c:spPr>
            <a:solidFill>
              <a:schemeClr val="accent2">
                <a:lumMod val="75000"/>
              </a:schemeClr>
            </a:solidFill>
          </c:spPr>
          <c:dLbls>
            <c:spPr>
              <a:noFill/>
              <a:ln w="25400">
                <a:noFill/>
              </a:ln>
            </c:spPr>
            <c:txPr>
              <a:bodyPr/>
              <a:lstStyle/>
              <a:p>
                <a:pPr>
                  <a:defRPr sz="800" b="1">
                    <a:solidFill>
                      <a:schemeClr val="tx2">
                        <a:lumMod val="75000"/>
                      </a:schemeClr>
                    </a:solidFill>
                  </a:defRPr>
                </a:pPr>
                <a:endParaRPr lang="en-US"/>
              </a:p>
            </c:txPr>
            <c:showVal val="1"/>
          </c:dLbls>
          <c:cat>
            <c:strRef>
              <c:f>[2]Sheet14!$A$2:$A$3</c:f>
              <c:strCache>
                <c:ptCount val="2"/>
                <c:pt idx="0">
                  <c:v>Female</c:v>
                </c:pt>
                <c:pt idx="1">
                  <c:v>Male</c:v>
                </c:pt>
              </c:strCache>
            </c:strRef>
          </c:cat>
          <c:val>
            <c:numRef>
              <c:f>[2]Sheet14!$B$2:$B$3</c:f>
              <c:numCache>
                <c:formatCode>General</c:formatCode>
                <c:ptCount val="2"/>
                <c:pt idx="0">
                  <c:v>0.33296296296296296</c:v>
                </c:pt>
                <c:pt idx="1">
                  <c:v>0.17583357081789683</c:v>
                </c:pt>
              </c:numCache>
            </c:numRef>
          </c:val>
        </c:ser>
        <c:ser>
          <c:idx val="1"/>
          <c:order val="1"/>
          <c:tx>
            <c:strRef>
              <c:f>[2]Sheet14!$C$1</c:f>
              <c:strCache>
                <c:ptCount val="1"/>
                <c:pt idx="0">
                  <c:v>Part-time</c:v>
                </c:pt>
              </c:strCache>
            </c:strRef>
          </c:tx>
          <c:spPr>
            <a:solidFill>
              <a:schemeClr val="accent2">
                <a:lumMod val="60000"/>
                <a:lumOff val="40000"/>
              </a:schemeClr>
            </a:solidFill>
            <a:ln>
              <a:solidFill>
                <a:schemeClr val="accent2">
                  <a:lumMod val="60000"/>
                  <a:lumOff val="40000"/>
                </a:schemeClr>
              </a:solidFill>
            </a:ln>
          </c:spPr>
          <c:dLbls>
            <c:spPr>
              <a:noFill/>
              <a:ln w="25400">
                <a:noFill/>
              </a:ln>
            </c:spPr>
            <c:txPr>
              <a:bodyPr/>
              <a:lstStyle/>
              <a:p>
                <a:pPr>
                  <a:defRPr sz="800" b="1">
                    <a:solidFill>
                      <a:schemeClr val="tx2">
                        <a:lumMod val="75000"/>
                      </a:schemeClr>
                    </a:solidFill>
                  </a:defRPr>
                </a:pPr>
                <a:endParaRPr lang="en-US"/>
              </a:p>
            </c:txPr>
            <c:showVal val="1"/>
          </c:dLbls>
          <c:cat>
            <c:strRef>
              <c:f>[2]Sheet14!$A$2:$A$3</c:f>
              <c:strCache>
                <c:ptCount val="2"/>
                <c:pt idx="0">
                  <c:v>Female</c:v>
                </c:pt>
                <c:pt idx="1">
                  <c:v>Male</c:v>
                </c:pt>
              </c:strCache>
            </c:strRef>
          </c:cat>
          <c:val>
            <c:numRef>
              <c:f>[2]Sheet14!$C$2:$C$3</c:f>
              <c:numCache>
                <c:formatCode>General</c:formatCode>
                <c:ptCount val="2"/>
                <c:pt idx="0">
                  <c:v>0.6544444444444445</c:v>
                </c:pt>
                <c:pt idx="1">
                  <c:v>0.8084924479908806</c:v>
                </c:pt>
              </c:numCache>
            </c:numRef>
          </c:val>
        </c:ser>
        <c:dLbls>
          <c:showVal val="1"/>
        </c:dLbls>
        <c:overlap val="-25"/>
        <c:axId val="33813632"/>
        <c:axId val="33815168"/>
      </c:barChart>
      <c:catAx>
        <c:axId val="33813632"/>
        <c:scaling>
          <c:orientation val="minMax"/>
        </c:scaling>
        <c:axPos val="b"/>
        <c:numFmt formatCode="General" sourceLinked="1"/>
        <c:majorTickMark val="none"/>
        <c:tickLblPos val="nextTo"/>
        <c:txPr>
          <a:bodyPr/>
          <a:lstStyle/>
          <a:p>
            <a:pPr>
              <a:defRPr sz="1000" b="1">
                <a:solidFill>
                  <a:schemeClr val="tx2">
                    <a:lumMod val="75000"/>
                  </a:schemeClr>
                </a:solidFill>
              </a:defRPr>
            </a:pPr>
            <a:endParaRPr lang="en-US"/>
          </a:p>
        </c:txPr>
        <c:crossAx val="33815168"/>
        <c:crosses val="autoZero"/>
        <c:auto val="1"/>
        <c:lblAlgn val="ctr"/>
        <c:lblOffset val="100"/>
      </c:catAx>
      <c:valAx>
        <c:axId val="33815168"/>
        <c:scaling>
          <c:orientation val="minMax"/>
        </c:scaling>
        <c:delete val="1"/>
        <c:axPos val="l"/>
        <c:numFmt formatCode="General" sourceLinked="1"/>
        <c:tickLblPos val="none"/>
        <c:crossAx val="33813632"/>
        <c:crosses val="autoZero"/>
        <c:crossBetween val="between"/>
      </c:valAx>
    </c:plotArea>
    <c:legend>
      <c:legendPos val="r"/>
      <c:layout>
        <c:manualLayout>
          <c:xMode val="edge"/>
          <c:yMode val="edge"/>
          <c:wMode val="edge"/>
          <c:hMode val="edge"/>
          <c:x val="0.18145161290322581"/>
          <c:y val="0.18274111675126903"/>
          <c:w val="0.81451612903225812"/>
          <c:h val="0.3045685279187817"/>
        </c:manualLayout>
      </c:layout>
      <c:txPr>
        <a:bodyPr/>
        <a:lstStyle/>
        <a:p>
          <a:pPr>
            <a:defRPr sz="1000" b="1"/>
          </a:pPr>
          <a:endParaRPr lang="en-US"/>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304800</xdr:colOff>
      <xdr:row>13</xdr:row>
      <xdr:rowOff>171450</xdr:rowOff>
    </xdr:to>
    <xdr:graphicFrame macro="">
      <xdr:nvGraphicFramePr>
        <xdr:cNvPr id="2049" name="Chart 1" descr="HE progression rates for each of the five cohorts between 2005/06 and 2009/10 and by age group are shown. The chart shows a dip in rates for the older age groups of 20-24 years and 25 years+ but a stable rate for the 17=19 year old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171450</xdr:rowOff>
    </xdr:from>
    <xdr:to>
      <xdr:col>11</xdr:col>
      <xdr:colOff>38100</xdr:colOff>
      <xdr:row>20</xdr:row>
      <xdr:rowOff>114300</xdr:rowOff>
    </xdr:to>
    <xdr:graphicFrame macro="">
      <xdr:nvGraphicFramePr>
        <xdr:cNvPr id="17409" name="Chart 1" descr="Two bar charts are presented together. The first illustrates timing of HE entry by gender: 1-3 years or 4-7 years on showing differences by gemder where females are more likely to enter 4-7 years later.&#10;The second chart displays mode of HE entry and shows that females are more likely to enter full-time HE than mal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85725</xdr:colOff>
      <xdr:row>2</xdr:row>
      <xdr:rowOff>76200</xdr:rowOff>
    </xdr:from>
    <xdr:to>
      <xdr:col>11</xdr:col>
      <xdr:colOff>9525</xdr:colOff>
      <xdr:row>10</xdr:row>
      <xdr:rowOff>47625</xdr:rowOff>
    </xdr:to>
    <xdr:graphicFrame macro="">
      <xdr:nvGraphicFramePr>
        <xdr:cNvPr id="174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133350</xdr:rowOff>
    </xdr:from>
    <xdr:to>
      <xdr:col>5</xdr:col>
      <xdr:colOff>247650</xdr:colOff>
      <xdr:row>25</xdr:row>
      <xdr:rowOff>95250</xdr:rowOff>
    </xdr:to>
    <xdr:pic>
      <xdr:nvPicPr>
        <xdr:cNvPr id="2048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333375"/>
          <a:ext cx="3295650" cy="45339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57150</xdr:rowOff>
    </xdr:from>
    <xdr:to>
      <xdr:col>8</xdr:col>
      <xdr:colOff>266700</xdr:colOff>
      <xdr:row>18</xdr:row>
      <xdr:rowOff>104775</xdr:rowOff>
    </xdr:to>
    <xdr:graphicFrame macro="">
      <xdr:nvGraphicFramePr>
        <xdr:cNvPr id="21505" name="Chart 1" descr="The bar chart examines for each POLAR quintile the HE delivery of entrants showing the proportion in each quintile who go onto: HE in FE; Non prescribed HE and University delivered HE.  It shows for example that a higher proportion of Q1 students go onto non prescribed HE than Q5 studen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314325</xdr:colOff>
      <xdr:row>16</xdr:row>
      <xdr:rowOff>85725</xdr:rowOff>
    </xdr:to>
    <xdr:graphicFrame macro="">
      <xdr:nvGraphicFramePr>
        <xdr:cNvPr id="1025" name="Chart 1" descr="The chart displays two lines, one representing FE colleges and one Universities. It shows the share of HE delivery for each provider and for all five cohort years 2005/06 to 2009/10. Up until 2007/08 cohort, FE colleges delivered a higher share of HE to advanced apprentices who progressed by then from 2007/08 onwards, universities have delivered a higher shar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28575</xdr:rowOff>
    </xdr:from>
    <xdr:to>
      <xdr:col>7</xdr:col>
      <xdr:colOff>9525</xdr:colOff>
      <xdr:row>13</xdr:row>
      <xdr:rowOff>114300</xdr:rowOff>
    </xdr:to>
    <xdr:graphicFrame macro="">
      <xdr:nvGraphicFramePr>
        <xdr:cNvPr id="5121" name="Chart 1" descr="HE rates for five cohorts of advamced apprentices who had been identified as studying an intermeidate apprenticy previously are presented showing  stable rate of between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381000</xdr:rowOff>
    </xdr:from>
    <xdr:to>
      <xdr:col>7</xdr:col>
      <xdr:colOff>476250</xdr:colOff>
      <xdr:row>30</xdr:row>
      <xdr:rowOff>9525</xdr:rowOff>
    </xdr:to>
    <xdr:pic>
      <xdr:nvPicPr>
        <xdr:cNvPr id="716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381000"/>
          <a:ext cx="4743450" cy="55816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57150</xdr:rowOff>
    </xdr:from>
    <xdr:to>
      <xdr:col>8</xdr:col>
      <xdr:colOff>9525</xdr:colOff>
      <xdr:row>18</xdr:row>
      <xdr:rowOff>95250</xdr:rowOff>
    </xdr:to>
    <xdr:graphicFrame macro="">
      <xdr:nvGraphicFramePr>
        <xdr:cNvPr id="8193" name="Chart 1" descr="The chart displays a line graph presenting proportion of HE entrants by mode for 5 cohort Years. 3 modes are provided: sandwhich, full-time and part-time. The chart shows that the propotion of advnced apprentices who progressed to part-time HE has been decreasing year on year whilst the proportion studing Full-time HE has been increasing year on yea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180975</xdr:rowOff>
    </xdr:from>
    <xdr:to>
      <xdr:col>10</xdr:col>
      <xdr:colOff>504825</xdr:colOff>
      <xdr:row>13</xdr:row>
      <xdr:rowOff>28575</xdr:rowOff>
    </xdr:to>
    <xdr:graphicFrame macro="">
      <xdr:nvGraphicFramePr>
        <xdr:cNvPr id="10241" name="Chart 3" descr="A bar chart explores timing of HE entry for the 2005-06 tracked cohort by overall HE rate, HE in FE, Non prescribed HE and University showing that students who go onto university delivered HE are more likely to do so later (7 years tracked) than those who enter, for example, non prescribed H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95250</xdr:rowOff>
    </xdr:from>
    <xdr:to>
      <xdr:col>9</xdr:col>
      <xdr:colOff>457200</xdr:colOff>
      <xdr:row>21</xdr:row>
      <xdr:rowOff>161925</xdr:rowOff>
    </xdr:to>
    <xdr:pic>
      <xdr:nvPicPr>
        <xdr:cNvPr id="12289" name="Picture 1" descr="Two bar charts are presented with a bar for each region showing % HE progression rates and second chart with a bar presenting delivery breakdown of HE entrants by region."/>
        <xdr:cNvPicPr>
          <a:picLocks noChangeAspect="1" noChangeArrowheads="1"/>
        </xdr:cNvPicPr>
      </xdr:nvPicPr>
      <xdr:blipFill>
        <a:blip xmlns:r="http://schemas.openxmlformats.org/officeDocument/2006/relationships" r:embed="rId1" cstate="print"/>
        <a:srcRect/>
        <a:stretch>
          <a:fillRect/>
        </a:stretch>
      </xdr:blipFill>
      <xdr:spPr bwMode="auto">
        <a:xfrm>
          <a:off x="0" y="295275"/>
          <a:ext cx="5943600" cy="38766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9525</xdr:rowOff>
    </xdr:from>
    <xdr:to>
      <xdr:col>25</xdr:col>
      <xdr:colOff>276225</xdr:colOff>
      <xdr:row>19</xdr:row>
      <xdr:rowOff>57150</xdr:rowOff>
    </xdr:to>
    <xdr:graphicFrame macro="">
      <xdr:nvGraphicFramePr>
        <xdr:cNvPr id="13313" name="Chart 1" descr="A stacked bar chart shows a bar for the tope 15 frameworks and shows the proportion of students who progressed to HE 1-3 years on from their apprentice and those who progressed 4-7 years on. There are clear differences by framewor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76200</xdr:rowOff>
    </xdr:from>
    <xdr:to>
      <xdr:col>7</xdr:col>
      <xdr:colOff>266700</xdr:colOff>
      <xdr:row>15</xdr:row>
      <xdr:rowOff>180975</xdr:rowOff>
    </xdr:to>
    <xdr:graphicFrame macro="">
      <xdr:nvGraphicFramePr>
        <xdr:cNvPr id="15361" name="Chart 1" descr="The bar chart displays a bar for each of the 5 apprentice provider types: FE college, Other, Public Sector, Training Provider and Direct Business with their share of the advanced apprentice cohort and their HE progression rat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LN/LLN/HESA%20Tracking/Apprentices/2013%20update/Results/Tables%20and%20Figures2011-12upd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LN/LLN/HESA%20Tracking/Apprentices/2013%20update/Results/2014_results_Update/Sharon/Rounded_2014upda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1"/>
      <sheetName val="T2"/>
      <sheetName val="T3"/>
      <sheetName val="T4_SS"/>
      <sheetName val="T5-SS"/>
      <sheetName val="T6-SS"/>
      <sheetName val="T8"/>
      <sheetName val="T9"/>
      <sheetName val="T10"/>
      <sheetName val="T11"/>
      <sheetName val="T12"/>
      <sheetName val="T13"/>
      <sheetName val="T14"/>
      <sheetName val="T15-SS"/>
      <sheetName val="T16-SS"/>
      <sheetName val="T17-SS"/>
      <sheetName val="T18-SS"/>
      <sheetName val="T19-SS"/>
      <sheetName val="T20-SS"/>
      <sheetName val="T21-SS"/>
      <sheetName val="T22-SS"/>
      <sheetName val="T23-SS"/>
      <sheetName val="T24-SS"/>
      <sheetName val="T25"/>
      <sheetName val="T26"/>
      <sheetName val="T27"/>
      <sheetName val="T28"/>
      <sheetName val="T29"/>
      <sheetName val="T30"/>
      <sheetName val="T31"/>
      <sheetName val="T32"/>
      <sheetName val="T33"/>
      <sheetName val="T34"/>
      <sheetName val="T35"/>
      <sheetName val="T37"/>
      <sheetName val="T38"/>
      <sheetName val="T39"/>
      <sheetName val="T40"/>
      <sheetName val="T41"/>
      <sheetName val="T42"/>
      <sheetName val="T43"/>
      <sheetName val="T44"/>
      <sheetName val="T45"/>
      <sheetName val="Figure"/>
      <sheetName val="Figurea"/>
    </sheetNames>
    <sheetDataSet>
      <sheetData sheetId="0"/>
      <sheetData sheetId="1"/>
      <sheetData sheetId="2">
        <row r="7">
          <cell r="G7">
            <v>0.5641025641025641</v>
          </cell>
        </row>
        <row r="8">
          <cell r="G8">
            <v>0.4358974358974359</v>
          </cell>
        </row>
        <row r="11">
          <cell r="G11">
            <v>0.55694618272841057</v>
          </cell>
        </row>
        <row r="12">
          <cell r="G12">
            <v>0.44430538172715894</v>
          </cell>
        </row>
        <row r="15">
          <cell r="G15">
            <v>0.50660792951541855</v>
          </cell>
        </row>
        <row r="16">
          <cell r="G16">
            <v>0.4933920704845815</v>
          </cell>
        </row>
        <row r="19">
          <cell r="G19">
            <v>0.51938775510204083</v>
          </cell>
        </row>
        <row r="20">
          <cell r="G20">
            <v>0.48061224489795917</v>
          </cell>
        </row>
        <row r="23">
          <cell r="G23">
            <v>0.4818449460255152</v>
          </cell>
        </row>
        <row r="24">
          <cell r="G24">
            <v>0.51717369970559368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traGOR"/>
      <sheetName val="xtraGndrAge"/>
      <sheetName val="T1"/>
      <sheetName val="T2"/>
      <sheetName val="T3"/>
      <sheetName val="T8"/>
      <sheetName val="T9"/>
      <sheetName val="T10"/>
      <sheetName val="T11"/>
      <sheetName val="T12"/>
      <sheetName val="T13"/>
      <sheetName val="T14"/>
      <sheetName val="T25"/>
      <sheetName val="T26"/>
      <sheetName val="T27"/>
      <sheetName val="T29"/>
      <sheetName val="Sheet4"/>
      <sheetName val="T33"/>
      <sheetName val="T42"/>
      <sheetName val="T43"/>
      <sheetName val="T45"/>
      <sheetName val="Sheet1"/>
      <sheetName val="Sheet2"/>
      <sheetName val="Sheet3"/>
      <sheetName val="Provider type trne"/>
      <sheetName val="Sheet6"/>
      <sheetName val="Sheet7"/>
      <sheetName val="Sheet8"/>
      <sheetName val="Sheet9"/>
      <sheetName val="Frramework and level"/>
      <sheetName val="Mode"/>
      <sheetName val="Sheet14"/>
      <sheetName val="POLAR by frame"/>
      <sheetName val="Sheet16"/>
      <sheetName val="Sheet17"/>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B1" t="str">
            <v>Full-time</v>
          </cell>
          <cell r="C1" t="str">
            <v>Part-time</v>
          </cell>
        </row>
        <row r="2">
          <cell r="A2" t="str">
            <v>Female</v>
          </cell>
          <cell r="B2">
            <v>0.33296296296296296</v>
          </cell>
          <cell r="C2">
            <v>0.6544444444444445</v>
          </cell>
        </row>
        <row r="3">
          <cell r="A3" t="str">
            <v>Male</v>
          </cell>
          <cell r="B3">
            <v>0.17583357081789683</v>
          </cell>
          <cell r="C3">
            <v>0.8084924479908806</v>
          </cell>
        </row>
      </sheetData>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I10"/>
  <sheetViews>
    <sheetView tabSelected="1" workbookViewId="0">
      <selection activeCell="K8" sqref="K8"/>
    </sheetView>
  </sheetViews>
  <sheetFormatPr defaultColWidth="8.85546875" defaultRowHeight="15"/>
  <cols>
    <col min="1" max="1" width="10" customWidth="1"/>
    <col min="2" max="2" width="27.85546875" customWidth="1"/>
    <col min="3" max="4" width="9.28515625" bestFit="1" customWidth="1"/>
    <col min="5" max="7" width="9.28515625" customWidth="1"/>
    <col min="8" max="8" width="9.140625" customWidth="1"/>
    <col min="9" max="9" width="11" customWidth="1"/>
  </cols>
  <sheetData>
    <row r="1" spans="1:9" ht="16.5" thickBot="1">
      <c r="A1" s="1" t="s">
        <v>67</v>
      </c>
    </row>
    <row r="2" spans="1:9" ht="42.6" customHeight="1" thickBot="1">
      <c r="A2" s="254" t="s">
        <v>68</v>
      </c>
      <c r="B2" s="254" t="s">
        <v>69</v>
      </c>
      <c r="C2" s="256" t="s">
        <v>70</v>
      </c>
      <c r="D2" s="257"/>
      <c r="E2" s="257"/>
      <c r="F2" s="257"/>
      <c r="G2" s="257"/>
      <c r="H2" s="257"/>
      <c r="I2" s="258"/>
    </row>
    <row r="3" spans="1:9" ht="15.75" thickBot="1">
      <c r="A3" s="255"/>
      <c r="B3" s="255"/>
      <c r="C3" s="70" t="s">
        <v>1</v>
      </c>
      <c r="D3" s="70" t="s">
        <v>2</v>
      </c>
      <c r="E3" s="70" t="s">
        <v>3</v>
      </c>
      <c r="F3" s="71" t="s">
        <v>4</v>
      </c>
      <c r="G3" s="72" t="s">
        <v>5</v>
      </c>
      <c r="H3" s="72" t="s">
        <v>71</v>
      </c>
      <c r="I3" s="72" t="s">
        <v>72</v>
      </c>
    </row>
    <row r="4" spans="1:9" ht="31.9" customHeight="1" thickBot="1">
      <c r="A4" s="6" t="s">
        <v>1</v>
      </c>
      <c r="B4" s="7" t="s">
        <v>73</v>
      </c>
      <c r="C4" s="251" t="s">
        <v>175</v>
      </c>
      <c r="D4" s="252"/>
      <c r="E4" s="253"/>
      <c r="F4" s="8"/>
      <c r="G4" s="9"/>
      <c r="H4" s="9"/>
      <c r="I4" s="10"/>
    </row>
    <row r="5" spans="1:9" ht="31.15" customHeight="1" thickBot="1">
      <c r="A5" s="6" t="s">
        <v>2</v>
      </c>
      <c r="B5" s="7" t="s">
        <v>74</v>
      </c>
      <c r="C5" s="11"/>
      <c r="D5" s="251" t="s">
        <v>175</v>
      </c>
      <c r="E5" s="252"/>
      <c r="F5" s="253"/>
      <c r="G5" s="12"/>
      <c r="H5" s="9"/>
      <c r="I5" s="10"/>
    </row>
    <row r="6" spans="1:9" ht="33.6" customHeight="1" thickBot="1">
      <c r="A6" s="6" t="s">
        <v>3</v>
      </c>
      <c r="B6" s="13" t="s">
        <v>75</v>
      </c>
      <c r="C6" s="11"/>
      <c r="D6" s="11"/>
      <c r="E6" s="251" t="s">
        <v>175</v>
      </c>
      <c r="F6" s="252"/>
      <c r="G6" s="253"/>
      <c r="H6" s="12"/>
      <c r="I6" s="10"/>
    </row>
    <row r="7" spans="1:9" ht="29.45" customHeight="1" thickBot="1">
      <c r="A7" s="6" t="s">
        <v>4</v>
      </c>
      <c r="B7" s="13" t="s">
        <v>76</v>
      </c>
      <c r="C7" s="11"/>
      <c r="D7" s="11"/>
      <c r="E7" s="11"/>
      <c r="F7" s="251" t="s">
        <v>175</v>
      </c>
      <c r="G7" s="252"/>
      <c r="H7" s="253"/>
      <c r="I7" s="14"/>
    </row>
    <row r="8" spans="1:9" ht="29.45" customHeight="1" thickBot="1">
      <c r="A8" s="6" t="s">
        <v>5</v>
      </c>
      <c r="B8" s="13" t="s">
        <v>77</v>
      </c>
      <c r="C8" s="11"/>
      <c r="D8" s="11"/>
      <c r="E8" s="11"/>
      <c r="F8" s="11"/>
      <c r="G8" s="251" t="s">
        <v>175</v>
      </c>
      <c r="H8" s="252"/>
      <c r="I8" s="253"/>
    </row>
    <row r="9" spans="1:9" ht="29.45" customHeight="1" thickBot="1">
      <c r="A9" s="6" t="s">
        <v>71</v>
      </c>
      <c r="B9" s="13" t="s">
        <v>78</v>
      </c>
      <c r="C9" s="11"/>
      <c r="D9" s="11"/>
      <c r="E9" s="11"/>
      <c r="F9" s="11"/>
      <c r="G9" s="11"/>
      <c r="H9" s="15"/>
      <c r="I9" s="16"/>
    </row>
    <row r="10" spans="1:9">
      <c r="A10" s="17" t="s">
        <v>79</v>
      </c>
    </row>
  </sheetData>
  <mergeCells count="8">
    <mergeCell ref="E6:G6"/>
    <mergeCell ref="F7:H7"/>
    <mergeCell ref="G8:I8"/>
    <mergeCell ref="A2:A3"/>
    <mergeCell ref="B2:B3"/>
    <mergeCell ref="C2:I2"/>
    <mergeCell ref="C4:E4"/>
    <mergeCell ref="D5:F5"/>
  </mergeCells>
  <phoneticPr fontId="0" type="noConversion"/>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dimension ref="A1:G10"/>
  <sheetViews>
    <sheetView workbookViewId="0">
      <selection activeCell="A2" sqref="A2:G9"/>
    </sheetView>
  </sheetViews>
  <sheetFormatPr defaultRowHeight="15"/>
  <cols>
    <col min="1" max="1" width="45" customWidth="1"/>
  </cols>
  <sheetData>
    <row r="1" spans="1:7" ht="16.5" thickBot="1">
      <c r="A1" s="1" t="s">
        <v>206</v>
      </c>
    </row>
    <row r="2" spans="1:7" ht="46.5" customHeight="1" thickBot="1">
      <c r="A2" s="290" t="s">
        <v>126</v>
      </c>
      <c r="B2" s="292" t="s">
        <v>129</v>
      </c>
      <c r="C2" s="293"/>
      <c r="D2" s="293"/>
      <c r="E2" s="293"/>
      <c r="F2" s="294"/>
      <c r="G2" s="295" t="s">
        <v>207</v>
      </c>
    </row>
    <row r="3" spans="1:7" ht="16.5" thickBot="1">
      <c r="A3" s="291"/>
      <c r="B3" s="100" t="s">
        <v>109</v>
      </c>
      <c r="C3" s="100" t="s">
        <v>110</v>
      </c>
      <c r="D3" s="100" t="s">
        <v>111</v>
      </c>
      <c r="E3" s="100" t="s">
        <v>112</v>
      </c>
      <c r="F3" s="100" t="s">
        <v>113</v>
      </c>
      <c r="G3" s="296"/>
    </row>
    <row r="4" spans="1:7" ht="15.75" thickBot="1">
      <c r="A4" s="101" t="s">
        <v>127</v>
      </c>
      <c r="B4" s="102">
        <v>4085</v>
      </c>
      <c r="C4" s="102">
        <v>3860</v>
      </c>
      <c r="D4" s="102">
        <v>4955</v>
      </c>
      <c r="E4" s="102">
        <v>6385</v>
      </c>
      <c r="F4" s="102">
        <v>7545</v>
      </c>
      <c r="G4" s="105">
        <v>0.84699999999999998</v>
      </c>
    </row>
    <row r="5" spans="1:7" ht="15.75" thickBot="1">
      <c r="A5" s="101" t="s">
        <v>63</v>
      </c>
      <c r="B5" s="102">
        <v>7955</v>
      </c>
      <c r="C5" s="102">
        <v>9740</v>
      </c>
      <c r="D5" s="102">
        <v>10055</v>
      </c>
      <c r="E5" s="102">
        <v>12400</v>
      </c>
      <c r="F5" s="102">
        <v>13415</v>
      </c>
      <c r="G5" s="105">
        <v>0.68600000000000005</v>
      </c>
    </row>
    <row r="6" spans="1:7" ht="15.75" thickBot="1">
      <c r="A6" s="101" t="s">
        <v>208</v>
      </c>
      <c r="B6" s="102">
        <v>3865</v>
      </c>
      <c r="C6" s="102">
        <v>3645</v>
      </c>
      <c r="D6" s="102">
        <v>3235</v>
      </c>
      <c r="E6" s="102">
        <v>3120</v>
      </c>
      <c r="F6" s="102">
        <v>2530</v>
      </c>
      <c r="G6" s="105">
        <v>-0.34499999999999997</v>
      </c>
    </row>
    <row r="7" spans="1:7" ht="15.75" thickBot="1">
      <c r="A7" s="101" t="s">
        <v>65</v>
      </c>
      <c r="B7" s="102">
        <v>1330</v>
      </c>
      <c r="C7" s="102">
        <v>1040</v>
      </c>
      <c r="D7" s="102">
        <v>1340</v>
      </c>
      <c r="E7" s="102">
        <v>1675</v>
      </c>
      <c r="F7" s="102">
        <v>1875</v>
      </c>
      <c r="G7" s="105">
        <v>0.41</v>
      </c>
    </row>
    <row r="8" spans="1:7" ht="15.75" thickBot="1">
      <c r="A8" s="101" t="s">
        <v>66</v>
      </c>
      <c r="B8" s="102">
        <v>15810</v>
      </c>
      <c r="C8" s="102">
        <v>16870</v>
      </c>
      <c r="D8" s="102">
        <v>21660</v>
      </c>
      <c r="E8" s="102">
        <v>25750</v>
      </c>
      <c r="F8" s="102">
        <v>28420</v>
      </c>
      <c r="G8" s="105">
        <v>0.79800000000000004</v>
      </c>
    </row>
    <row r="9" spans="1:7" ht="15.75" thickBot="1">
      <c r="A9" s="103" t="s">
        <v>7</v>
      </c>
      <c r="B9" s="104">
        <v>33285</v>
      </c>
      <c r="C9" s="104">
        <v>35525</v>
      </c>
      <c r="D9" s="104">
        <v>41370</v>
      </c>
      <c r="E9" s="104">
        <v>49360</v>
      </c>
      <c r="F9" s="104">
        <v>53815</v>
      </c>
      <c r="G9" s="106">
        <v>0.61699999999999999</v>
      </c>
    </row>
    <row r="10" spans="1:7">
      <c r="A10" s="17"/>
    </row>
  </sheetData>
  <mergeCells count="3">
    <mergeCell ref="A2:A3"/>
    <mergeCell ref="B2:F2"/>
    <mergeCell ref="G2:G3"/>
  </mergeCells>
  <phoneticPr fontId="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22"/>
  <sheetViews>
    <sheetView workbookViewId="0">
      <selection activeCell="A2" sqref="A2:L21"/>
    </sheetView>
  </sheetViews>
  <sheetFormatPr defaultRowHeight="15"/>
  <cols>
    <col min="1" max="1" width="15.7109375" customWidth="1"/>
  </cols>
  <sheetData>
    <row r="1" spans="1:12" ht="16.5" thickBot="1">
      <c r="A1" s="1" t="s">
        <v>209</v>
      </c>
    </row>
    <row r="2" spans="1:12" ht="174.75" thickBot="1">
      <c r="A2" s="107" t="s">
        <v>210</v>
      </c>
      <c r="B2" s="108" t="s">
        <v>211</v>
      </c>
      <c r="C2" s="109" t="s">
        <v>51</v>
      </c>
      <c r="D2" s="109" t="s">
        <v>55</v>
      </c>
      <c r="E2" s="109" t="s">
        <v>33</v>
      </c>
      <c r="F2" s="109" t="s">
        <v>49</v>
      </c>
      <c r="G2" s="109" t="s">
        <v>35</v>
      </c>
      <c r="H2" s="109" t="s">
        <v>36</v>
      </c>
      <c r="I2" s="109" t="s">
        <v>37</v>
      </c>
      <c r="J2" s="109" t="s">
        <v>32</v>
      </c>
      <c r="K2" s="109" t="s">
        <v>39</v>
      </c>
      <c r="L2" s="109" t="s">
        <v>34</v>
      </c>
    </row>
    <row r="3" spans="1:12" ht="15.75" thickBot="1">
      <c r="A3" s="297">
        <v>2005</v>
      </c>
      <c r="B3" s="110" t="s">
        <v>130</v>
      </c>
      <c r="C3" s="111">
        <v>0.66</v>
      </c>
      <c r="D3" s="111">
        <v>0.36</v>
      </c>
      <c r="E3" s="111">
        <v>0.6</v>
      </c>
      <c r="F3" s="111">
        <v>0.67</v>
      </c>
      <c r="G3" s="111">
        <v>0.77</v>
      </c>
      <c r="H3" s="111">
        <v>0.38</v>
      </c>
      <c r="I3" s="111">
        <v>0.78</v>
      </c>
      <c r="J3" s="111">
        <v>0.86</v>
      </c>
      <c r="K3" s="111">
        <v>0.77</v>
      </c>
      <c r="L3" s="111">
        <v>0.41</v>
      </c>
    </row>
    <row r="4" spans="1:12" ht="15.75" thickBot="1">
      <c r="A4" s="298"/>
      <c r="B4" s="110" t="s">
        <v>131</v>
      </c>
      <c r="C4" s="111">
        <v>0.34</v>
      </c>
      <c r="D4" s="111">
        <v>0.63</v>
      </c>
      <c r="E4" s="111">
        <v>0.4</v>
      </c>
      <c r="F4" s="111">
        <v>0.33</v>
      </c>
      <c r="G4" s="111">
        <v>0.23</v>
      </c>
      <c r="H4" s="111">
        <v>0.61</v>
      </c>
      <c r="I4" s="111">
        <v>0.21</v>
      </c>
      <c r="J4" s="111">
        <v>0.13</v>
      </c>
      <c r="K4" s="111">
        <v>0.23</v>
      </c>
      <c r="L4" s="111">
        <v>0.55000000000000004</v>
      </c>
    </row>
    <row r="5" spans="1:12" ht="15.75" thickBot="1">
      <c r="A5" s="299"/>
      <c r="B5" s="110" t="s">
        <v>132</v>
      </c>
      <c r="C5" s="111">
        <v>0</v>
      </c>
      <c r="D5" s="111">
        <v>0.02</v>
      </c>
      <c r="E5" s="111">
        <v>0</v>
      </c>
      <c r="F5" s="111">
        <v>0</v>
      </c>
      <c r="G5" s="111">
        <v>0</v>
      </c>
      <c r="H5" s="111">
        <v>0.01</v>
      </c>
      <c r="I5" s="111">
        <v>0</v>
      </c>
      <c r="J5" s="111">
        <v>0</v>
      </c>
      <c r="K5" s="111">
        <v>0</v>
      </c>
      <c r="L5" s="111">
        <v>0.04</v>
      </c>
    </row>
    <row r="6" spans="1:12" ht="15.75" thickBot="1">
      <c r="A6" s="300"/>
      <c r="B6" s="301"/>
      <c r="C6" s="301"/>
      <c r="D6" s="301"/>
      <c r="E6" s="301"/>
      <c r="F6" s="301"/>
      <c r="G6" s="301"/>
      <c r="H6" s="301"/>
      <c r="I6" s="301"/>
      <c r="J6" s="301"/>
      <c r="K6" s="301"/>
      <c r="L6" s="302"/>
    </row>
    <row r="7" spans="1:12" ht="15.75" thickBot="1">
      <c r="A7" s="297">
        <v>2006</v>
      </c>
      <c r="B7" s="110" t="s">
        <v>130</v>
      </c>
      <c r="C7" s="111">
        <v>0.71</v>
      </c>
      <c r="D7" s="111">
        <v>0.36</v>
      </c>
      <c r="E7" s="111">
        <v>0.63</v>
      </c>
      <c r="F7" s="111">
        <v>0.68</v>
      </c>
      <c r="G7" s="111">
        <v>0.77</v>
      </c>
      <c r="H7" s="111">
        <v>0.37</v>
      </c>
      <c r="I7" s="111">
        <v>0.77</v>
      </c>
      <c r="J7" s="111">
        <v>0.88</v>
      </c>
      <c r="K7" s="111">
        <v>0.75</v>
      </c>
      <c r="L7" s="111">
        <v>0.32</v>
      </c>
    </row>
    <row r="8" spans="1:12" ht="15.75" thickBot="1">
      <c r="A8" s="298"/>
      <c r="B8" s="110" t="s">
        <v>131</v>
      </c>
      <c r="C8" s="111">
        <v>0.28999999999999998</v>
      </c>
      <c r="D8" s="111">
        <v>0.63</v>
      </c>
      <c r="E8" s="111">
        <v>0.37</v>
      </c>
      <c r="F8" s="111">
        <v>0.32</v>
      </c>
      <c r="G8" s="111">
        <v>0.23</v>
      </c>
      <c r="H8" s="111">
        <v>0.62</v>
      </c>
      <c r="I8" s="111">
        <v>0.23</v>
      </c>
      <c r="J8" s="111">
        <v>0.12</v>
      </c>
      <c r="K8" s="111">
        <v>0.25</v>
      </c>
      <c r="L8" s="111">
        <v>0.67</v>
      </c>
    </row>
    <row r="9" spans="1:12" ht="15.75" thickBot="1">
      <c r="A9" s="299"/>
      <c r="B9" s="110" t="s">
        <v>132</v>
      </c>
      <c r="C9" s="111">
        <v>0</v>
      </c>
      <c r="D9" s="111">
        <v>0.01</v>
      </c>
      <c r="E9" s="111">
        <v>0</v>
      </c>
      <c r="F9" s="111">
        <v>0</v>
      </c>
      <c r="G9" s="111">
        <v>0</v>
      </c>
      <c r="H9" s="111">
        <v>0.01</v>
      </c>
      <c r="I9" s="111">
        <v>0</v>
      </c>
      <c r="J9" s="111">
        <v>0</v>
      </c>
      <c r="K9" s="111">
        <v>0</v>
      </c>
      <c r="L9" s="111">
        <v>0.01</v>
      </c>
    </row>
    <row r="10" spans="1:12" ht="15.75" thickBot="1">
      <c r="A10" s="300"/>
      <c r="B10" s="301"/>
      <c r="C10" s="301"/>
      <c r="D10" s="301"/>
      <c r="E10" s="301"/>
      <c r="F10" s="301"/>
      <c r="G10" s="301"/>
      <c r="H10" s="301"/>
      <c r="I10" s="301"/>
      <c r="J10" s="301"/>
      <c r="K10" s="301"/>
      <c r="L10" s="302"/>
    </row>
    <row r="11" spans="1:12" ht="15.75" thickBot="1">
      <c r="A11" s="297">
        <v>2007</v>
      </c>
      <c r="B11" s="110" t="s">
        <v>130</v>
      </c>
      <c r="C11" s="111">
        <v>0.65</v>
      </c>
      <c r="D11" s="111">
        <v>0.31</v>
      </c>
      <c r="E11" s="111">
        <v>0.49</v>
      </c>
      <c r="F11" s="111">
        <v>0.57999999999999996</v>
      </c>
      <c r="G11" s="111">
        <v>0.75</v>
      </c>
      <c r="H11" s="111">
        <v>0.26</v>
      </c>
      <c r="I11" s="111">
        <v>0.78</v>
      </c>
      <c r="J11" s="111">
        <v>0.83</v>
      </c>
      <c r="K11" s="111">
        <v>0.69</v>
      </c>
      <c r="L11" s="111">
        <v>0.13</v>
      </c>
    </row>
    <row r="12" spans="1:12" ht="15.75" thickBot="1">
      <c r="A12" s="298"/>
      <c r="B12" s="110" t="s">
        <v>131</v>
      </c>
      <c r="C12" s="111">
        <v>0.31</v>
      </c>
      <c r="D12" s="111">
        <v>0.52</v>
      </c>
      <c r="E12" s="111">
        <v>0.3</v>
      </c>
      <c r="F12" s="111">
        <v>0.28999999999999998</v>
      </c>
      <c r="G12" s="111">
        <v>0.24</v>
      </c>
      <c r="H12" s="111">
        <v>0.42</v>
      </c>
      <c r="I12" s="111">
        <v>0.19</v>
      </c>
      <c r="J12" s="111">
        <v>0.15</v>
      </c>
      <c r="K12" s="111">
        <v>0.28000000000000003</v>
      </c>
      <c r="L12" s="111">
        <v>0.34</v>
      </c>
    </row>
    <row r="13" spans="1:12" ht="15.75" thickBot="1">
      <c r="A13" s="299"/>
      <c r="B13" s="110" t="s">
        <v>132</v>
      </c>
      <c r="C13" s="111">
        <v>0.04</v>
      </c>
      <c r="D13" s="111">
        <v>0.17</v>
      </c>
      <c r="E13" s="111">
        <v>0.21</v>
      </c>
      <c r="F13" s="111">
        <v>0.13</v>
      </c>
      <c r="G13" s="111">
        <v>0.02</v>
      </c>
      <c r="H13" s="111">
        <v>0.32</v>
      </c>
      <c r="I13" s="111">
        <v>0.03</v>
      </c>
      <c r="J13" s="111">
        <v>0.02</v>
      </c>
      <c r="K13" s="111">
        <v>0.03</v>
      </c>
      <c r="L13" s="111">
        <v>0.53</v>
      </c>
    </row>
    <row r="14" spans="1:12" ht="15.75" thickBot="1">
      <c r="A14" s="300"/>
      <c r="B14" s="301"/>
      <c r="C14" s="301"/>
      <c r="D14" s="301"/>
      <c r="E14" s="301"/>
      <c r="F14" s="301"/>
      <c r="G14" s="301"/>
      <c r="H14" s="301"/>
      <c r="I14" s="301"/>
      <c r="J14" s="301"/>
      <c r="K14" s="301"/>
      <c r="L14" s="302"/>
    </row>
    <row r="15" spans="1:12" ht="15.75" thickBot="1">
      <c r="A15" s="297">
        <v>2008</v>
      </c>
      <c r="B15" s="110" t="s">
        <v>130</v>
      </c>
      <c r="C15" s="111">
        <v>0.5</v>
      </c>
      <c r="D15" s="111">
        <v>0.23</v>
      </c>
      <c r="E15" s="111">
        <v>0.36</v>
      </c>
      <c r="F15" s="111">
        <v>0.54</v>
      </c>
      <c r="G15" s="111">
        <v>0.69</v>
      </c>
      <c r="H15" s="111">
        <v>0.18</v>
      </c>
      <c r="I15" s="111">
        <v>0.71</v>
      </c>
      <c r="J15" s="111">
        <v>0.79</v>
      </c>
      <c r="K15" s="111">
        <v>0.61</v>
      </c>
      <c r="L15" s="111">
        <v>0.09</v>
      </c>
    </row>
    <row r="16" spans="1:12" ht="15.75" thickBot="1">
      <c r="A16" s="298"/>
      <c r="B16" s="110" t="s">
        <v>131</v>
      </c>
      <c r="C16" s="111">
        <v>0.27</v>
      </c>
      <c r="D16" s="111">
        <v>0.39</v>
      </c>
      <c r="E16" s="111">
        <v>0.24</v>
      </c>
      <c r="F16" s="111">
        <v>0.26</v>
      </c>
      <c r="G16" s="111">
        <v>0.28000000000000003</v>
      </c>
      <c r="H16" s="111">
        <v>0.31</v>
      </c>
      <c r="I16" s="111">
        <v>0.19</v>
      </c>
      <c r="J16" s="111">
        <v>0.16</v>
      </c>
      <c r="K16" s="111">
        <v>0.26</v>
      </c>
      <c r="L16" s="111">
        <v>0.24</v>
      </c>
    </row>
    <row r="17" spans="1:12" ht="15.75" thickBot="1">
      <c r="A17" s="299"/>
      <c r="B17" s="110" t="s">
        <v>132</v>
      </c>
      <c r="C17" s="111">
        <v>0.23</v>
      </c>
      <c r="D17" s="111">
        <v>0.37</v>
      </c>
      <c r="E17" s="111">
        <v>0.39</v>
      </c>
      <c r="F17" s="111">
        <v>0.2</v>
      </c>
      <c r="G17" s="111">
        <v>0.03</v>
      </c>
      <c r="H17" s="111">
        <v>0.51</v>
      </c>
      <c r="I17" s="111">
        <v>0.11</v>
      </c>
      <c r="J17" s="111">
        <v>0.04</v>
      </c>
      <c r="K17" s="111">
        <v>0.13</v>
      </c>
      <c r="L17" s="111">
        <v>0.67</v>
      </c>
    </row>
    <row r="18" spans="1:12" ht="15.75" thickBot="1">
      <c r="A18" s="112"/>
      <c r="B18" s="113"/>
      <c r="C18" s="113"/>
      <c r="D18" s="113"/>
      <c r="E18" s="113"/>
      <c r="F18" s="113"/>
      <c r="G18" s="113"/>
      <c r="H18" s="113"/>
      <c r="I18" s="113"/>
      <c r="J18" s="113"/>
      <c r="K18" s="113"/>
      <c r="L18" s="113"/>
    </row>
    <row r="19" spans="1:12" ht="15.75" thickBot="1">
      <c r="A19" s="297">
        <v>2009</v>
      </c>
      <c r="B19" s="110" t="s">
        <v>130</v>
      </c>
      <c r="C19" s="111">
        <v>0.49</v>
      </c>
      <c r="D19" s="111">
        <v>0.34</v>
      </c>
      <c r="E19" s="111">
        <v>0.4</v>
      </c>
      <c r="F19" s="111">
        <v>0.56000000000000005</v>
      </c>
      <c r="G19" s="111">
        <v>0.67</v>
      </c>
      <c r="H19" s="111">
        <v>0.15</v>
      </c>
      <c r="I19" s="111">
        <v>0.7</v>
      </c>
      <c r="J19" s="111">
        <v>0.71</v>
      </c>
      <c r="K19" s="111">
        <v>0.69</v>
      </c>
      <c r="L19" s="111">
        <v>0.13</v>
      </c>
    </row>
    <row r="20" spans="1:12" ht="15.75" thickBot="1">
      <c r="A20" s="298"/>
      <c r="B20" s="110" t="s">
        <v>131</v>
      </c>
      <c r="C20" s="111">
        <v>0.33</v>
      </c>
      <c r="D20" s="111">
        <v>0.42</v>
      </c>
      <c r="E20" s="111">
        <v>0.26</v>
      </c>
      <c r="F20" s="111">
        <v>0.31</v>
      </c>
      <c r="G20" s="111">
        <v>0.28999999999999998</v>
      </c>
      <c r="H20" s="111">
        <v>0.41</v>
      </c>
      <c r="I20" s="111">
        <v>0.22</v>
      </c>
      <c r="J20" s="111">
        <v>0.24</v>
      </c>
      <c r="K20" s="111">
        <v>0.24</v>
      </c>
      <c r="L20" s="111">
        <v>0.34</v>
      </c>
    </row>
    <row r="21" spans="1:12" ht="15.75" thickBot="1">
      <c r="A21" s="299"/>
      <c r="B21" s="110" t="s">
        <v>132</v>
      </c>
      <c r="C21" s="111">
        <v>0.18</v>
      </c>
      <c r="D21" s="111">
        <v>0.23</v>
      </c>
      <c r="E21" s="111">
        <v>0.34</v>
      </c>
      <c r="F21" s="111">
        <v>0.13</v>
      </c>
      <c r="G21" s="111">
        <v>0.04</v>
      </c>
      <c r="H21" s="111">
        <v>0.44</v>
      </c>
      <c r="I21" s="111">
        <v>0.09</v>
      </c>
      <c r="J21" s="111">
        <v>0.05</v>
      </c>
      <c r="K21" s="111">
        <v>7.0000000000000007E-2</v>
      </c>
      <c r="L21" s="111">
        <v>0.54</v>
      </c>
    </row>
    <row r="22" spans="1:12" ht="15.75">
      <c r="A22" s="1"/>
    </row>
  </sheetData>
  <mergeCells count="8">
    <mergeCell ref="A15:A17"/>
    <mergeCell ref="A19:A21"/>
    <mergeCell ref="A3:A5"/>
    <mergeCell ref="A6:L6"/>
    <mergeCell ref="A7:A9"/>
    <mergeCell ref="A10:L10"/>
    <mergeCell ref="A11:A13"/>
    <mergeCell ref="A14:L14"/>
  </mergeCells>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7"/>
  <sheetViews>
    <sheetView workbookViewId="0">
      <selection activeCell="G14" sqref="G14"/>
    </sheetView>
  </sheetViews>
  <sheetFormatPr defaultRowHeight="15"/>
  <cols>
    <col min="1" max="1" width="27.7109375" customWidth="1"/>
    <col min="2" max="2" width="19.28515625" customWidth="1"/>
    <col min="3" max="3" width="19" customWidth="1"/>
    <col min="4" max="4" width="19.7109375" customWidth="1"/>
  </cols>
  <sheetData>
    <row r="1" spans="1:4" ht="16.5" thickBot="1">
      <c r="A1" s="1" t="s">
        <v>212</v>
      </c>
    </row>
    <row r="2" spans="1:4" ht="63.75" thickBot="1">
      <c r="A2" s="114" t="s">
        <v>213</v>
      </c>
      <c r="B2" s="115" t="s">
        <v>214</v>
      </c>
      <c r="C2" s="115" t="s">
        <v>215</v>
      </c>
      <c r="D2" s="115" t="s">
        <v>216</v>
      </c>
    </row>
    <row r="3" spans="1:4" ht="16.5" thickBot="1">
      <c r="A3" s="116" t="s">
        <v>130</v>
      </c>
      <c r="B3" s="80">
        <v>26310</v>
      </c>
      <c r="C3" s="80">
        <v>16050</v>
      </c>
      <c r="D3" s="117">
        <v>0.61</v>
      </c>
    </row>
    <row r="4" spans="1:4" ht="16.5" thickBot="1">
      <c r="A4" s="116" t="s">
        <v>131</v>
      </c>
      <c r="B4" s="80">
        <v>15530</v>
      </c>
      <c r="C4" s="80">
        <v>9475</v>
      </c>
      <c r="D4" s="117">
        <v>0.61</v>
      </c>
    </row>
    <row r="5" spans="1:4" ht="16.5" thickBot="1">
      <c r="A5" s="116" t="s">
        <v>132</v>
      </c>
      <c r="B5" s="80">
        <v>11975</v>
      </c>
      <c r="C5" s="80">
        <v>2995</v>
      </c>
      <c r="D5" s="117">
        <v>0.25</v>
      </c>
    </row>
    <row r="6" spans="1:4" ht="16.5" thickBot="1">
      <c r="A6" s="116" t="s">
        <v>7</v>
      </c>
      <c r="B6" s="80">
        <v>53815</v>
      </c>
      <c r="C6" s="80">
        <v>27985</v>
      </c>
      <c r="D6" s="117">
        <v>0.52</v>
      </c>
    </row>
    <row r="7" spans="1:4">
      <c r="A7" s="17"/>
    </row>
  </sheetData>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D13"/>
  <sheetViews>
    <sheetView workbookViewId="0">
      <selection activeCell="B17" sqref="B17"/>
    </sheetView>
  </sheetViews>
  <sheetFormatPr defaultRowHeight="15"/>
  <cols>
    <col min="1" max="1" width="47.7109375" customWidth="1"/>
    <col min="2" max="2" width="33.5703125" customWidth="1"/>
    <col min="3" max="3" width="24" customWidth="1"/>
    <col min="4" max="4" width="26" customWidth="1"/>
  </cols>
  <sheetData>
    <row r="1" spans="1:4" ht="16.5" thickBot="1">
      <c r="A1" s="1" t="s">
        <v>217</v>
      </c>
    </row>
    <row r="2" spans="1:4" ht="69" customHeight="1" thickBot="1">
      <c r="A2" s="118" t="s">
        <v>26</v>
      </c>
      <c r="B2" s="115" t="s">
        <v>218</v>
      </c>
      <c r="C2" s="115" t="s">
        <v>219</v>
      </c>
      <c r="D2" s="115" t="s">
        <v>220</v>
      </c>
    </row>
    <row r="3" spans="1:4" ht="16.5" thickBot="1">
      <c r="A3" s="116" t="s">
        <v>221</v>
      </c>
      <c r="B3" s="80">
        <v>7450</v>
      </c>
      <c r="C3" s="80">
        <v>3975</v>
      </c>
      <c r="D3" s="119">
        <v>0.53</v>
      </c>
    </row>
    <row r="4" spans="1:4" ht="16.5" thickBot="1">
      <c r="A4" s="116" t="s">
        <v>222</v>
      </c>
      <c r="B4" s="80">
        <v>5175</v>
      </c>
      <c r="C4" s="80">
        <v>2425</v>
      </c>
      <c r="D4" s="119">
        <v>0.46</v>
      </c>
    </row>
    <row r="5" spans="1:4" ht="16.5" thickBot="1">
      <c r="A5" s="116" t="s">
        <v>223</v>
      </c>
      <c r="B5" s="80">
        <v>4620</v>
      </c>
      <c r="C5" s="80">
        <v>2675</v>
      </c>
      <c r="D5" s="119">
        <v>0.57999999999999996</v>
      </c>
    </row>
    <row r="6" spans="1:4" ht="16.5" thickBot="1">
      <c r="A6" s="116" t="s">
        <v>224</v>
      </c>
      <c r="B6" s="80">
        <v>3755</v>
      </c>
      <c r="C6" s="80">
        <v>3580</v>
      </c>
      <c r="D6" s="119">
        <v>0.96</v>
      </c>
    </row>
    <row r="7" spans="1:4" ht="16.5" thickBot="1">
      <c r="A7" s="116" t="s">
        <v>225</v>
      </c>
      <c r="B7" s="80">
        <v>2995</v>
      </c>
      <c r="C7" s="80">
        <v>2840</v>
      </c>
      <c r="D7" s="119">
        <v>0.95</v>
      </c>
    </row>
    <row r="8" spans="1:4" ht="16.5" thickBot="1">
      <c r="A8" s="116" t="s">
        <v>226</v>
      </c>
      <c r="B8" s="80">
        <v>3940</v>
      </c>
      <c r="C8" s="80">
        <v>980</v>
      </c>
      <c r="D8" s="119">
        <v>0.25</v>
      </c>
    </row>
    <row r="9" spans="1:4" ht="16.5" thickBot="1">
      <c r="A9" s="116" t="s">
        <v>227</v>
      </c>
      <c r="B9" s="80">
        <v>2970</v>
      </c>
      <c r="C9" s="80">
        <v>510</v>
      </c>
      <c r="D9" s="119">
        <v>0.79</v>
      </c>
    </row>
    <row r="10" spans="1:4" ht="16.5" thickBot="1">
      <c r="A10" s="116" t="s">
        <v>228</v>
      </c>
      <c r="B10" s="80">
        <v>2720</v>
      </c>
      <c r="C10" s="80">
        <v>510</v>
      </c>
      <c r="D10" s="119">
        <v>0.19</v>
      </c>
    </row>
    <row r="11" spans="1:4" ht="16.5" thickBot="1">
      <c r="A11" s="116" t="s">
        <v>37</v>
      </c>
      <c r="B11" s="80">
        <v>2735</v>
      </c>
      <c r="C11" s="80">
        <v>320</v>
      </c>
      <c r="D11" s="119">
        <v>0.12</v>
      </c>
    </row>
    <row r="12" spans="1:4" ht="16.5" thickBot="1">
      <c r="A12" s="120" t="s">
        <v>229</v>
      </c>
      <c r="B12" s="121">
        <v>1795</v>
      </c>
      <c r="C12" s="121">
        <v>1230</v>
      </c>
      <c r="D12" s="122">
        <v>0.69</v>
      </c>
    </row>
    <row r="13" spans="1:4">
      <c r="A13" s="17"/>
    </row>
  </sheetData>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E13"/>
  <sheetViews>
    <sheetView workbookViewId="0">
      <selection activeCell="E17" sqref="E17"/>
    </sheetView>
  </sheetViews>
  <sheetFormatPr defaultRowHeight="15.75"/>
  <cols>
    <col min="1" max="1" width="23.42578125" style="2" customWidth="1"/>
    <col min="2" max="2" width="13.5703125" style="2" customWidth="1"/>
    <col min="3" max="3" width="15.5703125" style="2" customWidth="1"/>
    <col min="4" max="4" width="18.42578125" style="2" customWidth="1"/>
    <col min="5" max="5" width="28" style="2" customWidth="1"/>
    <col min="6" max="16384" width="9.140625" style="2"/>
  </cols>
  <sheetData>
    <row r="1" spans="1:5" ht="16.5" thickBot="1">
      <c r="A1" s="303" t="s">
        <v>234</v>
      </c>
      <c r="B1" s="303"/>
      <c r="C1" s="303"/>
      <c r="D1" s="303"/>
      <c r="E1" s="303"/>
    </row>
    <row r="2" spans="1:5" ht="68.45" customHeight="1" thickTop="1" thickBot="1">
      <c r="A2" s="123" t="s">
        <v>230</v>
      </c>
      <c r="B2" s="124" t="s">
        <v>116</v>
      </c>
      <c r="C2" s="124" t="s">
        <v>231</v>
      </c>
      <c r="D2" s="124" t="s">
        <v>232</v>
      </c>
      <c r="E2" s="124" t="s">
        <v>233</v>
      </c>
    </row>
    <row r="3" spans="1:5" ht="15.6" customHeight="1" thickTop="1" thickBot="1">
      <c r="A3" s="125" t="s">
        <v>109</v>
      </c>
      <c r="B3" s="126">
        <v>33286</v>
      </c>
      <c r="C3" s="126">
        <v>14730</v>
      </c>
      <c r="D3" s="126">
        <v>1230</v>
      </c>
      <c r="E3" s="127">
        <v>0.08</v>
      </c>
    </row>
    <row r="4" spans="1:5" ht="15.6" customHeight="1" thickBot="1">
      <c r="A4" s="125" t="s">
        <v>110</v>
      </c>
      <c r="B4" s="126">
        <v>35527</v>
      </c>
      <c r="C4" s="126">
        <v>17610</v>
      </c>
      <c r="D4" s="126">
        <v>1315</v>
      </c>
      <c r="E4" s="127">
        <v>7.0000000000000007E-2</v>
      </c>
    </row>
    <row r="5" spans="1:5" ht="15.6" customHeight="1" thickBot="1">
      <c r="A5" s="125" t="s">
        <v>111</v>
      </c>
      <c r="B5" s="126">
        <v>41372</v>
      </c>
      <c r="C5" s="126">
        <v>18995</v>
      </c>
      <c r="D5" s="126">
        <v>1325</v>
      </c>
      <c r="E5" s="127">
        <v>7.0000000000000007E-2</v>
      </c>
    </row>
    <row r="6" spans="1:5" ht="16.350000000000001" customHeight="1" thickBot="1">
      <c r="A6" s="128" t="s">
        <v>112</v>
      </c>
      <c r="B6" s="129">
        <v>49358</v>
      </c>
      <c r="C6" s="129">
        <v>18930</v>
      </c>
      <c r="D6" s="129">
        <v>1485</v>
      </c>
      <c r="E6" s="130">
        <v>0.08</v>
      </c>
    </row>
    <row r="7" spans="1:5" ht="16.5" thickTop="1">
      <c r="A7" s="2" t="s">
        <v>5</v>
      </c>
      <c r="B7" s="24">
        <v>53814</v>
      </c>
      <c r="C7" s="24">
        <v>27985</v>
      </c>
      <c r="E7" s="131">
        <v>7.0000000000000007E-2</v>
      </c>
    </row>
    <row r="9" spans="1:5">
      <c r="D9" s="2" t="s">
        <v>79</v>
      </c>
    </row>
    <row r="12" spans="1:5" ht="16.5" thickBot="1">
      <c r="A12" s="132" t="s">
        <v>109</v>
      </c>
      <c r="B12" s="132" t="s">
        <v>110</v>
      </c>
      <c r="C12" s="132" t="s">
        <v>111</v>
      </c>
      <c r="D12" s="133" t="s">
        <v>112</v>
      </c>
      <c r="E12" s="24" t="s">
        <v>5</v>
      </c>
    </row>
    <row r="13" spans="1:5">
      <c r="A13" s="131">
        <v>0.08</v>
      </c>
      <c r="B13" s="131">
        <v>7.0000000000000007E-2</v>
      </c>
      <c r="C13" s="131">
        <v>7.0000000000000007E-2</v>
      </c>
      <c r="D13" s="131">
        <v>0.08</v>
      </c>
      <c r="E13" s="131">
        <v>7.0000000000000007E-2</v>
      </c>
    </row>
  </sheetData>
  <mergeCells count="1">
    <mergeCell ref="A1:E1"/>
  </mergeCells>
  <phoneticPr fontId="0" type="noConversion"/>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dimension ref="A1:G18"/>
  <sheetViews>
    <sheetView workbookViewId="0">
      <selection activeCell="I6" sqref="I6"/>
    </sheetView>
  </sheetViews>
  <sheetFormatPr defaultRowHeight="15"/>
  <cols>
    <col min="1" max="1" width="20.28515625" customWidth="1"/>
  </cols>
  <sheetData>
    <row r="1" spans="1:7" ht="16.5" thickBot="1">
      <c r="A1" s="1" t="s">
        <v>235</v>
      </c>
    </row>
    <row r="2" spans="1:7" ht="111" thickBot="1">
      <c r="A2" s="134" t="s">
        <v>94</v>
      </c>
      <c r="B2" s="115" t="s">
        <v>97</v>
      </c>
      <c r="C2" s="135" t="s">
        <v>1</v>
      </c>
      <c r="D2" s="135" t="s">
        <v>2</v>
      </c>
      <c r="E2" s="135" t="s">
        <v>3</v>
      </c>
      <c r="F2" s="135" t="s">
        <v>4</v>
      </c>
      <c r="G2" s="135" t="s">
        <v>5</v>
      </c>
    </row>
    <row r="3" spans="1:7" ht="16.5" thickBot="1">
      <c r="A3" s="304" t="s">
        <v>236</v>
      </c>
      <c r="B3" s="305"/>
      <c r="C3" s="305"/>
      <c r="D3" s="305"/>
      <c r="E3" s="305"/>
      <c r="F3" s="305"/>
      <c r="G3" s="306"/>
    </row>
    <row r="4" spans="1:7" ht="16.5" thickBot="1">
      <c r="A4" s="116" t="s">
        <v>8</v>
      </c>
      <c r="B4" s="117">
        <v>1E-3</v>
      </c>
      <c r="C4" s="117">
        <v>2.9000000000000001E-2</v>
      </c>
      <c r="D4" s="117">
        <v>3.1E-2</v>
      </c>
      <c r="E4" s="117">
        <v>2.5000000000000001E-2</v>
      </c>
      <c r="F4" s="117">
        <v>3.4000000000000002E-2</v>
      </c>
      <c r="G4" s="117">
        <v>0.03</v>
      </c>
    </row>
    <row r="5" spans="1:7" ht="16.5" thickBot="1">
      <c r="A5" s="116" t="s">
        <v>9</v>
      </c>
      <c r="B5" s="117">
        <v>-4.0000000000000001E-3</v>
      </c>
      <c r="C5" s="117">
        <v>3.4000000000000002E-2</v>
      </c>
      <c r="D5" s="117">
        <v>2.8000000000000001E-2</v>
      </c>
      <c r="E5" s="117">
        <v>2.5000000000000001E-2</v>
      </c>
      <c r="F5" s="117">
        <v>0.03</v>
      </c>
      <c r="G5" s="117">
        <v>2.9000000000000001E-2</v>
      </c>
    </row>
    <row r="6" spans="1:7" ht="16.5" thickBot="1">
      <c r="A6" s="116" t="s">
        <v>10</v>
      </c>
      <c r="B6" s="117">
        <v>2.1999999999999999E-2</v>
      </c>
      <c r="C6" s="117">
        <v>0</v>
      </c>
      <c r="D6" s="117">
        <v>8.9999999999999993E-3</v>
      </c>
      <c r="E6" s="117">
        <v>1.2999999999999999E-2</v>
      </c>
      <c r="F6" s="117">
        <v>1.7999999999999999E-2</v>
      </c>
      <c r="G6" s="117">
        <v>2.1999999999999999E-2</v>
      </c>
    </row>
    <row r="7" spans="1:7" ht="16.5" thickBot="1">
      <c r="A7" s="116" t="s">
        <v>7</v>
      </c>
      <c r="B7" s="117">
        <v>-2E-3</v>
      </c>
      <c r="C7" s="117">
        <v>0.03</v>
      </c>
      <c r="D7" s="117">
        <v>0.03</v>
      </c>
      <c r="E7" s="117">
        <v>2.3E-2</v>
      </c>
      <c r="F7" s="117">
        <v>2.9000000000000001E-2</v>
      </c>
      <c r="G7" s="117">
        <v>2.8000000000000001E-2</v>
      </c>
    </row>
    <row r="8" spans="1:7" ht="16.5" thickBot="1">
      <c r="A8" s="304" t="s">
        <v>237</v>
      </c>
      <c r="B8" s="305"/>
      <c r="C8" s="305"/>
      <c r="D8" s="305"/>
      <c r="E8" s="305"/>
      <c r="F8" s="305"/>
      <c r="G8" s="306"/>
    </row>
    <row r="9" spans="1:7" ht="16.5" thickBot="1">
      <c r="A9" s="116" t="s">
        <v>8</v>
      </c>
      <c r="B9" s="117">
        <v>-8.9999999999999993E-3</v>
      </c>
      <c r="C9" s="117">
        <v>0.10100000000000001</v>
      </c>
      <c r="D9" s="117">
        <v>9.6000000000000002E-2</v>
      </c>
      <c r="E9" s="117">
        <v>0.113</v>
      </c>
      <c r="F9" s="117">
        <v>9.9000000000000005E-2</v>
      </c>
      <c r="G9" s="117">
        <v>9.0999999999999998E-2</v>
      </c>
    </row>
    <row r="10" spans="1:7" ht="16.5" thickBot="1">
      <c r="A10" s="116" t="s">
        <v>9</v>
      </c>
      <c r="B10" s="117">
        <v>-6.0000000000000001E-3</v>
      </c>
      <c r="C10" s="117">
        <v>5.8000000000000003E-2</v>
      </c>
      <c r="D10" s="117">
        <v>5.2999999999999999E-2</v>
      </c>
      <c r="E10" s="117">
        <v>0.06</v>
      </c>
      <c r="F10" s="117">
        <v>5.6000000000000001E-2</v>
      </c>
      <c r="G10" s="117">
        <v>5.1999999999999998E-2</v>
      </c>
    </row>
    <row r="11" spans="1:7" ht="16.5" thickBot="1">
      <c r="A11" s="116" t="s">
        <v>10</v>
      </c>
      <c r="B11" s="117">
        <v>-0.06</v>
      </c>
      <c r="C11" s="117">
        <v>9.0999999999999998E-2</v>
      </c>
      <c r="D11" s="117">
        <v>7.0999999999999994E-2</v>
      </c>
      <c r="E11" s="117">
        <v>0.03</v>
      </c>
      <c r="F11" s="117">
        <v>3.2000000000000001E-2</v>
      </c>
      <c r="G11" s="117">
        <v>3.1E-2</v>
      </c>
    </row>
    <row r="12" spans="1:7" ht="16.5" thickBot="1">
      <c r="A12" s="116" t="s">
        <v>7</v>
      </c>
      <c r="B12" s="117">
        <v>-0.02</v>
      </c>
      <c r="C12" s="117">
        <v>8.6999999999999994E-2</v>
      </c>
      <c r="D12" s="117">
        <v>8.2000000000000003E-2</v>
      </c>
      <c r="E12" s="117">
        <v>8.5999999999999993E-2</v>
      </c>
      <c r="F12" s="117">
        <v>7.0999999999999994E-2</v>
      </c>
      <c r="G12" s="117">
        <v>6.7000000000000004E-2</v>
      </c>
    </row>
    <row r="13" spans="1:7" ht="16.5" thickBot="1">
      <c r="A13" s="304" t="s">
        <v>238</v>
      </c>
      <c r="B13" s="305"/>
      <c r="C13" s="305"/>
      <c r="D13" s="305"/>
      <c r="E13" s="305"/>
      <c r="F13" s="305"/>
      <c r="G13" s="306"/>
    </row>
    <row r="14" spans="1:7" ht="16.5" thickBot="1">
      <c r="A14" s="116" t="s">
        <v>8</v>
      </c>
      <c r="B14" s="117">
        <v>-8.0000000000000002E-3</v>
      </c>
      <c r="C14" s="117">
        <v>0.129</v>
      </c>
      <c r="D14" s="117">
        <v>0.127</v>
      </c>
      <c r="E14" s="117">
        <v>0.13800000000000001</v>
      </c>
      <c r="F14" s="117">
        <v>0.13200000000000001</v>
      </c>
      <c r="G14" s="117">
        <v>0.121</v>
      </c>
    </row>
    <row r="15" spans="1:7" ht="16.5" thickBot="1">
      <c r="A15" s="116" t="s">
        <v>9</v>
      </c>
      <c r="B15" s="117">
        <v>-0.01</v>
      </c>
      <c r="C15" s="117">
        <v>9.1999999999999998E-2</v>
      </c>
      <c r="D15" s="117">
        <v>8.2000000000000003E-2</v>
      </c>
      <c r="E15" s="117">
        <v>8.5000000000000006E-2</v>
      </c>
      <c r="F15" s="117">
        <v>8.5999999999999993E-2</v>
      </c>
      <c r="G15" s="117">
        <v>8.1000000000000003E-2</v>
      </c>
    </row>
    <row r="16" spans="1:7" ht="16.5" thickBot="1">
      <c r="A16" s="116" t="s">
        <v>10</v>
      </c>
      <c r="B16" s="117">
        <v>-3.7999999999999999E-2</v>
      </c>
      <c r="C16" s="117">
        <v>9.0999999999999998E-2</v>
      </c>
      <c r="D16" s="117">
        <v>0.08</v>
      </c>
      <c r="E16" s="117">
        <v>4.2999999999999997E-2</v>
      </c>
      <c r="F16" s="117">
        <v>0.05</v>
      </c>
      <c r="G16" s="117">
        <v>5.2999999999999999E-2</v>
      </c>
    </row>
    <row r="17" spans="1:7" ht="16.5" thickBot="1">
      <c r="A17" s="116" t="s">
        <v>7</v>
      </c>
      <c r="B17" s="136">
        <v>-2.1999999999999999E-2</v>
      </c>
      <c r="C17" s="136">
        <v>0.11700000000000001</v>
      </c>
      <c r="D17" s="136">
        <v>0.112</v>
      </c>
      <c r="E17" s="136">
        <v>0.11</v>
      </c>
      <c r="F17" s="136">
        <v>9.9000000000000005E-2</v>
      </c>
      <c r="G17" s="136">
        <v>9.5000000000000001E-2</v>
      </c>
    </row>
    <row r="18" spans="1:7">
      <c r="A18" s="17"/>
    </row>
  </sheetData>
  <mergeCells count="3">
    <mergeCell ref="A3:G3"/>
    <mergeCell ref="A8:G8"/>
    <mergeCell ref="A13:G13"/>
  </mergeCells>
  <phoneticPr fontId="0"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topLeftCell="A8" workbookViewId="0">
      <selection activeCell="J25" sqref="J25"/>
    </sheetView>
  </sheetViews>
  <sheetFormatPr defaultRowHeight="15"/>
  <sheetData>
    <row r="1" spans="1:1" ht="33.75" customHeight="1">
      <c r="A1" s="1" t="s">
        <v>240</v>
      </c>
    </row>
  </sheetData>
  <phoneticPr fontId="0"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M15"/>
  <sheetViews>
    <sheetView workbookViewId="0">
      <selection activeCell="A9" sqref="A9:IV9"/>
    </sheetView>
  </sheetViews>
  <sheetFormatPr defaultRowHeight="15"/>
  <cols>
    <col min="1" max="1" width="29" customWidth="1"/>
  </cols>
  <sheetData>
    <row r="1" spans="1:13" ht="16.5" thickBot="1">
      <c r="A1" s="1" t="s">
        <v>239</v>
      </c>
    </row>
    <row r="2" spans="1:13" ht="15.75" thickBot="1">
      <c r="A2" s="280" t="s">
        <v>41</v>
      </c>
      <c r="B2" s="282" t="s">
        <v>1</v>
      </c>
      <c r="C2" s="283"/>
      <c r="D2" s="282" t="s">
        <v>2</v>
      </c>
      <c r="E2" s="283"/>
      <c r="F2" s="282" t="s">
        <v>3</v>
      </c>
      <c r="G2" s="283"/>
      <c r="H2" s="282" t="s">
        <v>4</v>
      </c>
      <c r="I2" s="283"/>
      <c r="J2" s="282" t="s">
        <v>5</v>
      </c>
      <c r="K2" s="283"/>
      <c r="L2" s="282" t="s">
        <v>46</v>
      </c>
      <c r="M2" s="283"/>
    </row>
    <row r="3" spans="1:13" ht="65.25" customHeight="1" thickBot="1">
      <c r="A3" s="307"/>
      <c r="B3" s="59" t="s">
        <v>0</v>
      </c>
      <c r="C3" s="59" t="s">
        <v>92</v>
      </c>
      <c r="D3" s="59" t="s">
        <v>0</v>
      </c>
      <c r="E3" s="59" t="s">
        <v>92</v>
      </c>
      <c r="F3" s="59" t="s">
        <v>0</v>
      </c>
      <c r="G3" s="59" t="s">
        <v>92</v>
      </c>
      <c r="H3" s="59" t="s">
        <v>0</v>
      </c>
      <c r="I3" s="59" t="s">
        <v>92</v>
      </c>
      <c r="J3" s="59" t="s">
        <v>0</v>
      </c>
      <c r="K3" s="59" t="s">
        <v>92</v>
      </c>
      <c r="L3" s="59" t="s">
        <v>42</v>
      </c>
      <c r="M3" s="59" t="s">
        <v>43</v>
      </c>
    </row>
    <row r="4" spans="1:13" ht="15.75" thickBot="1">
      <c r="A4" s="87" t="s">
        <v>13</v>
      </c>
      <c r="B4" s="62">
        <v>3440</v>
      </c>
      <c r="C4" s="88">
        <v>0.11</v>
      </c>
      <c r="D4" s="62">
        <v>3570</v>
      </c>
      <c r="E4" s="88">
        <v>0.11</v>
      </c>
      <c r="F4" s="62">
        <v>4200</v>
      </c>
      <c r="G4" s="88">
        <v>0.11</v>
      </c>
      <c r="H4" s="62">
        <v>4695</v>
      </c>
      <c r="I4" s="88">
        <v>0.1</v>
      </c>
      <c r="J4" s="62">
        <v>4920</v>
      </c>
      <c r="K4" s="88">
        <v>0.09</v>
      </c>
      <c r="L4" s="88">
        <v>-0.01</v>
      </c>
      <c r="M4" s="63">
        <v>-1.2999999999999999E-2</v>
      </c>
    </row>
    <row r="5" spans="1:13" ht="15.75" thickBot="1">
      <c r="A5" s="87" t="s">
        <v>14</v>
      </c>
      <c r="B5" s="62">
        <v>2615</v>
      </c>
      <c r="C5" s="88">
        <v>0.09</v>
      </c>
      <c r="D5" s="62">
        <v>2830</v>
      </c>
      <c r="E5" s="88">
        <v>0.09</v>
      </c>
      <c r="F5" s="62">
        <v>3695</v>
      </c>
      <c r="G5" s="88">
        <v>0.1</v>
      </c>
      <c r="H5" s="62">
        <v>4120</v>
      </c>
      <c r="I5" s="88">
        <v>0.09</v>
      </c>
      <c r="J5" s="62">
        <v>4570</v>
      </c>
      <c r="K5" s="88">
        <v>0.08</v>
      </c>
      <c r="L5" s="88">
        <v>0.01</v>
      </c>
      <c r="M5" s="63">
        <v>-7.0000000000000001E-3</v>
      </c>
    </row>
    <row r="6" spans="1:13" ht="15.75" thickBot="1">
      <c r="A6" s="87" t="s">
        <v>15</v>
      </c>
      <c r="B6" s="62">
        <v>2010</v>
      </c>
      <c r="C6" s="88">
        <v>0.06</v>
      </c>
      <c r="D6" s="62">
        <v>2115</v>
      </c>
      <c r="E6" s="88">
        <v>0.06</v>
      </c>
      <c r="F6" s="62">
        <v>2525</v>
      </c>
      <c r="G6" s="88">
        <v>7.0000000000000007E-2</v>
      </c>
      <c r="H6" s="62">
        <v>3545</v>
      </c>
      <c r="I6" s="88">
        <v>0.09</v>
      </c>
      <c r="J6" s="62">
        <v>3895</v>
      </c>
      <c r="K6" s="88">
        <v>0.09</v>
      </c>
      <c r="L6" s="88">
        <v>0.01</v>
      </c>
      <c r="M6" s="63">
        <v>3.4000000000000002E-2</v>
      </c>
    </row>
    <row r="7" spans="1:13" ht="15.75" thickBot="1">
      <c r="A7" s="87" t="s">
        <v>16</v>
      </c>
      <c r="B7" s="62">
        <v>2885</v>
      </c>
      <c r="C7" s="88">
        <v>0.17</v>
      </c>
      <c r="D7" s="62">
        <v>2620</v>
      </c>
      <c r="E7" s="88">
        <v>0.18</v>
      </c>
      <c r="F7" s="62">
        <v>3185</v>
      </c>
      <c r="G7" s="88">
        <v>0.15</v>
      </c>
      <c r="H7" s="62">
        <v>4205</v>
      </c>
      <c r="I7" s="88">
        <v>0.14000000000000001</v>
      </c>
      <c r="J7" s="62">
        <v>4010</v>
      </c>
      <c r="K7" s="88">
        <v>0.1</v>
      </c>
      <c r="L7" s="88">
        <v>-0.01</v>
      </c>
      <c r="M7" s="63">
        <v>-6.9000000000000006E-2</v>
      </c>
    </row>
    <row r="8" spans="1:13" ht="15.75" thickBot="1">
      <c r="A8" s="87" t="s">
        <v>17</v>
      </c>
      <c r="B8" s="62">
        <v>6145</v>
      </c>
      <c r="C8" s="88">
        <v>0.14000000000000001</v>
      </c>
      <c r="D8" s="62">
        <v>6795</v>
      </c>
      <c r="E8" s="88">
        <v>0.14000000000000001</v>
      </c>
      <c r="F8" s="62">
        <v>7000</v>
      </c>
      <c r="G8" s="88">
        <v>0.15</v>
      </c>
      <c r="H8" s="62">
        <v>8095</v>
      </c>
      <c r="I8" s="88">
        <v>0.11</v>
      </c>
      <c r="J8" s="62">
        <v>9355</v>
      </c>
      <c r="K8" s="88">
        <v>0.1</v>
      </c>
      <c r="L8" s="88">
        <v>-0.01</v>
      </c>
      <c r="M8" s="63">
        <v>-4.2999999999999997E-2</v>
      </c>
    </row>
    <row r="9" spans="1:13" ht="15.75" thickBot="1">
      <c r="A9" s="87" t="s">
        <v>18</v>
      </c>
      <c r="B9" s="62">
        <v>4040</v>
      </c>
      <c r="C9" s="88">
        <v>0.09</v>
      </c>
      <c r="D9" s="62">
        <v>4920</v>
      </c>
      <c r="E9" s="88">
        <v>0.08</v>
      </c>
      <c r="F9" s="62">
        <v>5360</v>
      </c>
      <c r="G9" s="88">
        <v>0.08</v>
      </c>
      <c r="H9" s="62">
        <v>6600</v>
      </c>
      <c r="I9" s="88">
        <v>0.08</v>
      </c>
      <c r="J9" s="62">
        <v>6805</v>
      </c>
      <c r="K9" s="88">
        <v>0.09</v>
      </c>
      <c r="L9" s="88">
        <v>0.01</v>
      </c>
      <c r="M9" s="63">
        <v>-2E-3</v>
      </c>
    </row>
    <row r="10" spans="1:13" ht="15.75" thickBot="1">
      <c r="A10" s="87" t="s">
        <v>19</v>
      </c>
      <c r="B10" s="62">
        <v>3395</v>
      </c>
      <c r="C10" s="88">
        <v>0.11</v>
      </c>
      <c r="D10" s="62">
        <v>3750</v>
      </c>
      <c r="E10" s="88">
        <v>0.1</v>
      </c>
      <c r="F10" s="62">
        <v>4425</v>
      </c>
      <c r="G10" s="88">
        <v>0.1</v>
      </c>
      <c r="H10" s="62">
        <v>5450</v>
      </c>
      <c r="I10" s="88">
        <v>0.09</v>
      </c>
      <c r="J10" s="62">
        <v>6475</v>
      </c>
      <c r="K10" s="88">
        <v>0.1</v>
      </c>
      <c r="L10" s="88">
        <v>0.02</v>
      </c>
      <c r="M10" s="63">
        <v>-4.0000000000000001E-3</v>
      </c>
    </row>
    <row r="11" spans="1:13" ht="15.75" thickBot="1">
      <c r="A11" s="87" t="s">
        <v>44</v>
      </c>
      <c r="B11" s="62">
        <v>120</v>
      </c>
      <c r="C11" s="88">
        <v>0.17</v>
      </c>
      <c r="D11" s="62">
        <v>165</v>
      </c>
      <c r="E11" s="88">
        <v>0.11</v>
      </c>
      <c r="F11" s="62">
        <v>195</v>
      </c>
      <c r="G11" s="88">
        <v>0.12</v>
      </c>
      <c r="H11" s="62">
        <v>250</v>
      </c>
      <c r="I11" s="88">
        <v>0.05</v>
      </c>
      <c r="J11" s="62">
        <v>185</v>
      </c>
      <c r="K11" s="88">
        <v>7.0000000000000007E-2</v>
      </c>
      <c r="L11" s="88">
        <v>0</v>
      </c>
      <c r="M11" s="63">
        <v>-9.1999999999999998E-2</v>
      </c>
    </row>
    <row r="12" spans="1:13" ht="15.75" thickBot="1">
      <c r="A12" s="87" t="s">
        <v>20</v>
      </c>
      <c r="B12" s="62">
        <v>4010</v>
      </c>
      <c r="C12" s="88">
        <v>0.13</v>
      </c>
      <c r="D12" s="62">
        <v>3935</v>
      </c>
      <c r="E12" s="88">
        <v>0.12</v>
      </c>
      <c r="F12" s="62">
        <v>5105</v>
      </c>
      <c r="G12" s="88">
        <v>0.1</v>
      </c>
      <c r="H12" s="62">
        <v>6085</v>
      </c>
      <c r="I12" s="88">
        <v>0.1</v>
      </c>
      <c r="J12" s="62">
        <v>6440</v>
      </c>
      <c r="K12" s="88">
        <v>0.1</v>
      </c>
      <c r="L12" s="88">
        <v>0</v>
      </c>
      <c r="M12" s="63">
        <v>-2.4E-2</v>
      </c>
    </row>
    <row r="13" spans="1:13" ht="15.75" thickBot="1">
      <c r="A13" s="87" t="s">
        <v>21</v>
      </c>
      <c r="B13" s="62">
        <v>4235</v>
      </c>
      <c r="C13" s="88">
        <v>0.12</v>
      </c>
      <c r="D13" s="62">
        <v>4510</v>
      </c>
      <c r="E13" s="88">
        <v>0.12</v>
      </c>
      <c r="F13" s="62">
        <v>5340</v>
      </c>
      <c r="G13" s="88">
        <v>0.11</v>
      </c>
      <c r="H13" s="62">
        <v>5955</v>
      </c>
      <c r="I13" s="88">
        <v>0.1</v>
      </c>
      <c r="J13" s="62">
        <v>6835</v>
      </c>
      <c r="K13" s="88">
        <v>0.08</v>
      </c>
      <c r="L13" s="88">
        <v>0</v>
      </c>
      <c r="M13" s="63">
        <v>-3.4000000000000002E-2</v>
      </c>
    </row>
    <row r="14" spans="1:13" ht="15.75" thickBot="1">
      <c r="A14" s="87" t="s">
        <v>48</v>
      </c>
      <c r="B14" s="62">
        <v>225</v>
      </c>
      <c r="C14" s="88">
        <v>0.17</v>
      </c>
      <c r="D14" s="62">
        <v>205</v>
      </c>
      <c r="E14" s="88">
        <v>0.13</v>
      </c>
      <c r="F14" s="62">
        <v>230</v>
      </c>
      <c r="G14" s="88">
        <v>0.15</v>
      </c>
      <c r="H14" s="62">
        <v>215</v>
      </c>
      <c r="I14" s="88">
        <v>0.13</v>
      </c>
      <c r="J14" s="62">
        <v>220</v>
      </c>
      <c r="K14" s="88">
        <v>7.0000000000000007E-2</v>
      </c>
      <c r="L14" s="88">
        <v>0</v>
      </c>
      <c r="M14" s="63">
        <v>-0.10100000000000001</v>
      </c>
    </row>
    <row r="15" spans="1:13" ht="15.75">
      <c r="A15" s="1"/>
    </row>
  </sheetData>
  <mergeCells count="7">
    <mergeCell ref="L2:M2"/>
    <mergeCell ref="A2:A3"/>
    <mergeCell ref="B2:C2"/>
    <mergeCell ref="D2:E2"/>
    <mergeCell ref="F2:G2"/>
    <mergeCell ref="H2:I2"/>
    <mergeCell ref="J2:K2"/>
  </mergeCells>
  <phoneticPr fontId="0"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I12"/>
  <sheetViews>
    <sheetView workbookViewId="0">
      <selection activeCell="A5" sqref="A5:A11"/>
    </sheetView>
  </sheetViews>
  <sheetFormatPr defaultRowHeight="15"/>
  <cols>
    <col min="1" max="1" width="23.5703125" customWidth="1"/>
    <col min="9" max="9" width="10.5703125" customWidth="1"/>
  </cols>
  <sheetData>
    <row r="1" spans="1:9" ht="16.5" thickBot="1">
      <c r="A1" s="1" t="s">
        <v>241</v>
      </c>
    </row>
    <row r="2" spans="1:9" ht="15.75" thickBot="1">
      <c r="A2" s="308" t="s">
        <v>40</v>
      </c>
      <c r="B2" s="310" t="s">
        <v>1</v>
      </c>
      <c r="C2" s="311"/>
      <c r="D2" s="312"/>
      <c r="E2" s="313" t="s">
        <v>5</v>
      </c>
      <c r="F2" s="311"/>
      <c r="G2" s="312"/>
      <c r="H2" s="313" t="s">
        <v>46</v>
      </c>
      <c r="I2" s="312"/>
    </row>
    <row r="3" spans="1:9" ht="84" thickBot="1">
      <c r="A3" s="309"/>
      <c r="B3" s="137" t="s">
        <v>0</v>
      </c>
      <c r="C3" s="138" t="s">
        <v>45</v>
      </c>
      <c r="D3" s="137" t="s">
        <v>242</v>
      </c>
      <c r="E3" s="139" t="s">
        <v>0</v>
      </c>
      <c r="F3" s="139" t="s">
        <v>45</v>
      </c>
      <c r="G3" s="139" t="s">
        <v>242</v>
      </c>
      <c r="H3" s="139" t="s">
        <v>42</v>
      </c>
      <c r="I3" s="139" t="s">
        <v>243</v>
      </c>
    </row>
    <row r="4" spans="1:9" ht="15.75" thickBot="1">
      <c r="A4" s="50" t="s">
        <v>24</v>
      </c>
      <c r="B4" s="140">
        <v>12755</v>
      </c>
      <c r="C4" s="141">
        <v>0.38</v>
      </c>
      <c r="D4" s="141">
        <v>0.121</v>
      </c>
      <c r="E4" s="140">
        <v>27455</v>
      </c>
      <c r="F4" s="141">
        <v>0.51</v>
      </c>
      <c r="G4" s="141">
        <v>9.4E-2</v>
      </c>
      <c r="H4" s="141">
        <v>1.1499999999999999</v>
      </c>
      <c r="I4" s="147">
        <v>-2.7E-2</v>
      </c>
    </row>
    <row r="5" spans="1:9" ht="15.75" thickBot="1">
      <c r="A5" s="240" t="s">
        <v>8</v>
      </c>
      <c r="B5" s="51">
        <v>7275</v>
      </c>
      <c r="C5" s="142">
        <v>0.56999999999999995</v>
      </c>
      <c r="D5" s="142">
        <v>0.13900000000000001</v>
      </c>
      <c r="E5" s="51">
        <v>10735</v>
      </c>
      <c r="F5" s="142">
        <v>0.39</v>
      </c>
      <c r="G5" s="142">
        <v>0.13</v>
      </c>
      <c r="H5" s="142">
        <v>0.48</v>
      </c>
      <c r="I5" s="148">
        <v>-8.9999999999999993E-3</v>
      </c>
    </row>
    <row r="6" spans="1:9" ht="15.75" thickBot="1">
      <c r="A6" s="240" t="s">
        <v>9</v>
      </c>
      <c r="B6" s="51">
        <v>5385</v>
      </c>
      <c r="C6" s="142">
        <v>0.42</v>
      </c>
      <c r="D6" s="142">
        <v>9.8000000000000004E-2</v>
      </c>
      <c r="E6" s="51">
        <v>8390</v>
      </c>
      <c r="F6" s="142">
        <v>0.31</v>
      </c>
      <c r="G6" s="142">
        <v>8.5999999999999993E-2</v>
      </c>
      <c r="H6" s="142">
        <v>0.56000000000000005</v>
      </c>
      <c r="I6" s="148">
        <v>-1.2E-2</v>
      </c>
    </row>
    <row r="7" spans="1:9" ht="15.75" thickBot="1">
      <c r="A7" s="241" t="s">
        <v>244</v>
      </c>
      <c r="B7" s="144">
        <v>95</v>
      </c>
      <c r="C7" s="145">
        <v>0.01</v>
      </c>
      <c r="D7" s="145">
        <v>7.2999999999999995E-2</v>
      </c>
      <c r="E7" s="144">
        <v>8330</v>
      </c>
      <c r="F7" s="145">
        <v>0.3</v>
      </c>
      <c r="G7" s="145">
        <v>5.5E-2</v>
      </c>
      <c r="H7" s="145">
        <v>85.78</v>
      </c>
      <c r="I7" s="149">
        <v>-1.7999999999999999E-2</v>
      </c>
    </row>
    <row r="8" spans="1:9" ht="15.75" thickBot="1">
      <c r="A8" s="242" t="s">
        <v>25</v>
      </c>
      <c r="B8" s="140">
        <v>20515</v>
      </c>
      <c r="C8" s="141">
        <v>0.62</v>
      </c>
      <c r="D8" s="141">
        <v>0.115</v>
      </c>
      <c r="E8" s="140">
        <v>26360</v>
      </c>
      <c r="F8" s="141">
        <v>0.49</v>
      </c>
      <c r="G8" s="141">
        <v>9.6000000000000002E-2</v>
      </c>
      <c r="H8" s="141">
        <v>0.28000000000000003</v>
      </c>
      <c r="I8" s="147">
        <v>-1.9E-2</v>
      </c>
    </row>
    <row r="9" spans="1:9" ht="15.75" thickBot="1">
      <c r="A9" s="240" t="s">
        <v>8</v>
      </c>
      <c r="B9" s="51">
        <v>15105</v>
      </c>
      <c r="C9" s="142">
        <v>0.74</v>
      </c>
      <c r="D9" s="142">
        <v>0.125</v>
      </c>
      <c r="E9" s="51">
        <v>15575</v>
      </c>
      <c r="F9" s="142">
        <v>0.59</v>
      </c>
      <c r="G9" s="142">
        <v>0.11600000000000001</v>
      </c>
      <c r="H9" s="142">
        <v>0.03</v>
      </c>
      <c r="I9" s="148">
        <v>-8.9999999999999993E-3</v>
      </c>
    </row>
    <row r="10" spans="1:9" ht="15.75" thickBot="1">
      <c r="A10" s="240" t="s">
        <v>9</v>
      </c>
      <c r="B10" s="51">
        <v>5320</v>
      </c>
      <c r="C10" s="142">
        <v>0.26</v>
      </c>
      <c r="D10" s="142">
        <v>8.5000000000000006E-2</v>
      </c>
      <c r="E10" s="51">
        <v>7140</v>
      </c>
      <c r="F10" s="142">
        <v>0.27</v>
      </c>
      <c r="G10" s="142">
        <v>7.5999999999999998E-2</v>
      </c>
      <c r="H10" s="142">
        <v>0.34</v>
      </c>
      <c r="I10" s="148">
        <v>-8.9999999999999993E-3</v>
      </c>
    </row>
    <row r="11" spans="1:9" ht="15.75" thickBot="1">
      <c r="A11" s="240" t="s">
        <v>244</v>
      </c>
      <c r="B11" s="51">
        <v>90</v>
      </c>
      <c r="C11" s="142">
        <v>0</v>
      </c>
      <c r="D11" s="142">
        <v>0.11</v>
      </c>
      <c r="E11" s="51">
        <v>3645</v>
      </c>
      <c r="F11" s="142">
        <v>0.14000000000000001</v>
      </c>
      <c r="G11" s="142">
        <v>4.8000000000000001E-2</v>
      </c>
      <c r="H11" s="142">
        <v>39.03</v>
      </c>
      <c r="I11" s="148">
        <v>-6.2E-2</v>
      </c>
    </row>
    <row r="12" spans="1:9">
      <c r="A12" s="17"/>
    </row>
  </sheetData>
  <mergeCells count="4">
    <mergeCell ref="A2:A3"/>
    <mergeCell ref="B2:D2"/>
    <mergeCell ref="E2:G2"/>
    <mergeCell ref="H2:I2"/>
  </mergeCells>
  <phoneticPr fontId="0"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L15"/>
  <sheetViews>
    <sheetView topLeftCell="A4" workbookViewId="0">
      <selection activeCell="E13" sqref="E13"/>
    </sheetView>
  </sheetViews>
  <sheetFormatPr defaultRowHeight="15"/>
  <cols>
    <col min="2" max="2" width="14.7109375" customWidth="1"/>
  </cols>
  <sheetData>
    <row r="1" spans="1:12" ht="16.5" thickBot="1">
      <c r="A1" s="1" t="s">
        <v>245</v>
      </c>
    </row>
    <row r="2" spans="1:12" ht="89.25" thickBot="1">
      <c r="A2" s="282" t="s">
        <v>26</v>
      </c>
      <c r="B2" s="283"/>
      <c r="C2" s="58" t="s">
        <v>51</v>
      </c>
      <c r="D2" s="58" t="s">
        <v>33</v>
      </c>
      <c r="E2" s="58" t="s">
        <v>49</v>
      </c>
      <c r="F2" s="58" t="s">
        <v>35</v>
      </c>
      <c r="G2" s="58" t="s">
        <v>36</v>
      </c>
      <c r="H2" s="58" t="s">
        <v>37</v>
      </c>
      <c r="I2" s="58" t="s">
        <v>32</v>
      </c>
      <c r="J2" s="58" t="s">
        <v>39</v>
      </c>
      <c r="K2" s="58" t="s">
        <v>34</v>
      </c>
      <c r="L2" s="58" t="s">
        <v>52</v>
      </c>
    </row>
    <row r="3" spans="1:12" ht="15.75" thickBot="1">
      <c r="A3" s="316" t="s">
        <v>1</v>
      </c>
      <c r="B3" s="150" t="s">
        <v>0</v>
      </c>
      <c r="C3" s="62">
        <v>1350</v>
      </c>
      <c r="D3" s="62">
        <v>2375</v>
      </c>
      <c r="E3" s="62">
        <v>2570</v>
      </c>
      <c r="F3" s="62">
        <v>2795</v>
      </c>
      <c r="G3" s="62">
        <v>2190</v>
      </c>
      <c r="H3" s="62">
        <v>4005</v>
      </c>
      <c r="I3" s="62">
        <v>3550</v>
      </c>
      <c r="J3" s="62">
        <v>1425</v>
      </c>
      <c r="K3" s="62">
        <v>1185</v>
      </c>
      <c r="L3" s="62">
        <v>965</v>
      </c>
    </row>
    <row r="4" spans="1:12" ht="39" thickBot="1">
      <c r="A4" s="317"/>
      <c r="B4" s="151" t="s">
        <v>93</v>
      </c>
      <c r="C4" s="89">
        <v>0.66600000000000004</v>
      </c>
      <c r="D4" s="89">
        <v>0.108</v>
      </c>
      <c r="E4" s="89">
        <v>6.0999999999999999E-2</v>
      </c>
      <c r="F4" s="89">
        <v>5.0999999999999997E-2</v>
      </c>
      <c r="G4" s="89">
        <v>6.5000000000000002E-2</v>
      </c>
      <c r="H4" s="89">
        <v>0.01</v>
      </c>
      <c r="I4" s="89">
        <v>0.372</v>
      </c>
      <c r="J4" s="89">
        <v>1.2999999999999999E-2</v>
      </c>
      <c r="K4" s="89">
        <v>0.251</v>
      </c>
      <c r="L4" s="89">
        <v>0.02</v>
      </c>
    </row>
    <row r="5" spans="1:12" ht="15.75" thickBot="1">
      <c r="A5" s="318" t="s">
        <v>2</v>
      </c>
      <c r="B5" s="150" t="s">
        <v>0</v>
      </c>
      <c r="C5" s="62">
        <v>1330</v>
      </c>
      <c r="D5" s="62">
        <v>2930</v>
      </c>
      <c r="E5" s="62">
        <v>3290</v>
      </c>
      <c r="F5" s="62">
        <v>3090</v>
      </c>
      <c r="G5" s="62">
        <v>1885</v>
      </c>
      <c r="H5" s="62">
        <v>4355</v>
      </c>
      <c r="I5" s="62">
        <v>3610</v>
      </c>
      <c r="J5" s="62">
        <v>1955</v>
      </c>
      <c r="K5" s="62">
        <v>1145</v>
      </c>
      <c r="L5" s="62">
        <v>1410</v>
      </c>
    </row>
    <row r="6" spans="1:12" ht="39" thickBot="1">
      <c r="A6" s="281"/>
      <c r="B6" s="151" t="s">
        <v>93</v>
      </c>
      <c r="C6" s="89">
        <v>0.70299999999999996</v>
      </c>
      <c r="D6" s="89">
        <v>0.104</v>
      </c>
      <c r="E6" s="89">
        <v>6.9000000000000006E-2</v>
      </c>
      <c r="F6" s="89">
        <v>4.8000000000000001E-2</v>
      </c>
      <c r="G6" s="89">
        <v>5.2999999999999999E-2</v>
      </c>
      <c r="H6" s="89">
        <v>7.0000000000000001E-3</v>
      </c>
      <c r="I6" s="89">
        <v>0.36299999999999999</v>
      </c>
      <c r="J6" s="89">
        <v>1.7000000000000001E-2</v>
      </c>
      <c r="K6" s="89">
        <v>0.20100000000000001</v>
      </c>
      <c r="L6" s="89">
        <v>3.1E-2</v>
      </c>
    </row>
    <row r="7" spans="1:12" ht="15.75" thickBot="1">
      <c r="A7" s="319" t="s">
        <v>3</v>
      </c>
      <c r="B7" s="150" t="s">
        <v>0</v>
      </c>
      <c r="C7" s="62">
        <v>1245</v>
      </c>
      <c r="D7" s="62">
        <v>3640</v>
      </c>
      <c r="E7" s="62">
        <v>3940</v>
      </c>
      <c r="F7" s="62">
        <v>2580</v>
      </c>
      <c r="G7" s="62">
        <v>2190</v>
      </c>
      <c r="H7" s="62">
        <v>4270</v>
      </c>
      <c r="I7" s="62">
        <v>4360</v>
      </c>
      <c r="J7" s="62">
        <v>1935</v>
      </c>
      <c r="K7" s="62">
        <v>2850</v>
      </c>
      <c r="L7" s="62">
        <v>2580</v>
      </c>
    </row>
    <row r="8" spans="1:12" ht="39" thickBot="1">
      <c r="A8" s="317"/>
      <c r="B8" s="151" t="s">
        <v>93</v>
      </c>
      <c r="C8" s="89">
        <v>0.67600000000000005</v>
      </c>
      <c r="D8" s="89">
        <v>9.4E-2</v>
      </c>
      <c r="E8" s="89">
        <v>6.3E-2</v>
      </c>
      <c r="F8" s="89">
        <v>7.8E-2</v>
      </c>
      <c r="G8" s="89">
        <v>4.9000000000000002E-2</v>
      </c>
      <c r="H8" s="89">
        <v>8.0000000000000002E-3</v>
      </c>
      <c r="I8" s="89">
        <v>0.34200000000000003</v>
      </c>
      <c r="J8" s="89">
        <v>1.7000000000000001E-2</v>
      </c>
      <c r="K8" s="89">
        <v>0.1</v>
      </c>
      <c r="L8" s="89">
        <v>2.1000000000000001E-2</v>
      </c>
    </row>
    <row r="9" spans="1:12" ht="15.75" thickBot="1">
      <c r="A9" s="318" t="s">
        <v>4</v>
      </c>
      <c r="B9" s="150" t="s">
        <v>0</v>
      </c>
      <c r="C9" s="62">
        <v>1810</v>
      </c>
      <c r="D9" s="62">
        <v>4720</v>
      </c>
      <c r="E9" s="62">
        <v>4815</v>
      </c>
      <c r="F9" s="62">
        <v>2145</v>
      </c>
      <c r="G9" s="62">
        <v>2730</v>
      </c>
      <c r="H9" s="62">
        <v>3575</v>
      </c>
      <c r="I9" s="62">
        <v>4440</v>
      </c>
      <c r="J9" s="62">
        <v>2470</v>
      </c>
      <c r="K9" s="62">
        <v>2660</v>
      </c>
      <c r="L9" s="62">
        <v>2600</v>
      </c>
    </row>
    <row r="10" spans="1:12" ht="39" thickBot="1">
      <c r="A10" s="281"/>
      <c r="B10" s="151" t="s">
        <v>93</v>
      </c>
      <c r="C10" s="89">
        <v>0.68400000000000005</v>
      </c>
      <c r="D10" s="89">
        <v>0.08</v>
      </c>
      <c r="E10" s="89">
        <v>6.4000000000000001E-2</v>
      </c>
      <c r="F10" s="89">
        <v>5.6000000000000001E-2</v>
      </c>
      <c r="G10" s="89">
        <v>4.8000000000000001E-2</v>
      </c>
      <c r="H10" s="89">
        <v>8.0000000000000002E-3</v>
      </c>
      <c r="I10" s="89">
        <v>0.23799999999999999</v>
      </c>
      <c r="J10" s="89">
        <v>2.3E-2</v>
      </c>
      <c r="K10" s="89">
        <v>7.6999999999999999E-2</v>
      </c>
      <c r="L10" s="89">
        <v>4.2000000000000003E-2</v>
      </c>
    </row>
    <row r="11" spans="1:12" ht="15.75" thickBot="1">
      <c r="A11" s="318" t="s">
        <v>5</v>
      </c>
      <c r="B11" s="150" t="s">
        <v>0</v>
      </c>
      <c r="C11" s="62">
        <v>1745</v>
      </c>
      <c r="D11" s="62">
        <v>6685</v>
      </c>
      <c r="E11" s="62">
        <v>5340</v>
      </c>
      <c r="F11" s="62">
        <v>3320</v>
      </c>
      <c r="G11" s="62">
        <v>4005</v>
      </c>
      <c r="H11" s="62">
        <v>2055</v>
      </c>
      <c r="I11" s="62">
        <v>2975</v>
      </c>
      <c r="J11" s="62">
        <v>2380</v>
      </c>
      <c r="K11" s="62">
        <v>3295</v>
      </c>
      <c r="L11" s="62">
        <v>2760</v>
      </c>
    </row>
    <row r="12" spans="1:12" ht="39" thickBot="1">
      <c r="A12" s="281"/>
      <c r="B12" s="151" t="s">
        <v>93</v>
      </c>
      <c r="C12" s="89">
        <v>0.76200000000000001</v>
      </c>
      <c r="D12" s="89">
        <v>7.5999999999999998E-2</v>
      </c>
      <c r="E12" s="89">
        <v>6.3E-2</v>
      </c>
      <c r="F12" s="89">
        <v>6.6000000000000003E-2</v>
      </c>
      <c r="G12" s="89">
        <v>4.2000000000000003E-2</v>
      </c>
      <c r="H12" s="89">
        <v>1.0999999999999999E-2</v>
      </c>
      <c r="I12" s="89">
        <v>0.222</v>
      </c>
      <c r="J12" s="89">
        <v>2.4E-2</v>
      </c>
      <c r="K12" s="89">
        <v>8.4000000000000005E-2</v>
      </c>
      <c r="L12" s="89">
        <v>3.1E-2</v>
      </c>
    </row>
    <row r="13" spans="1:12" ht="24.75" customHeight="1" thickBot="1">
      <c r="A13" s="314" t="s">
        <v>246</v>
      </c>
      <c r="B13" s="150" t="s">
        <v>0</v>
      </c>
      <c r="C13" s="152">
        <v>395</v>
      </c>
      <c r="D13" s="152">
        <v>4310</v>
      </c>
      <c r="E13" s="152">
        <v>2770</v>
      </c>
      <c r="F13" s="152">
        <v>525</v>
      </c>
      <c r="G13" s="152">
        <v>1815</v>
      </c>
      <c r="H13" s="152">
        <v>-1950</v>
      </c>
      <c r="I13" s="152">
        <v>-575</v>
      </c>
      <c r="J13" s="152">
        <v>955</v>
      </c>
      <c r="K13" s="152">
        <v>2110</v>
      </c>
      <c r="L13" s="152">
        <v>1795</v>
      </c>
    </row>
    <row r="14" spans="1:12" ht="26.25" thickBot="1">
      <c r="A14" s="315"/>
      <c r="B14" s="153" t="s">
        <v>247</v>
      </c>
      <c r="C14" s="155">
        <v>9.6000000000000002E-2</v>
      </c>
      <c r="D14" s="155">
        <v>-3.3000000000000002E-2</v>
      </c>
      <c r="E14" s="155">
        <v>2E-3</v>
      </c>
      <c r="F14" s="155">
        <v>1.4E-2</v>
      </c>
      <c r="G14" s="155">
        <v>-2.3E-2</v>
      </c>
      <c r="H14" s="155">
        <v>1E-3</v>
      </c>
      <c r="I14" s="155">
        <v>-0.151</v>
      </c>
      <c r="J14" s="155">
        <v>1.0999999999999999E-2</v>
      </c>
      <c r="K14" s="155">
        <v>-0.16700000000000001</v>
      </c>
      <c r="L14" s="155">
        <v>1.0999999999999999E-2</v>
      </c>
    </row>
    <row r="15" spans="1:12" ht="18">
      <c r="A15" s="154"/>
    </row>
  </sheetData>
  <mergeCells count="7">
    <mergeCell ref="A13:A14"/>
    <mergeCell ref="A2:B2"/>
    <mergeCell ref="A3:A4"/>
    <mergeCell ref="A5:A6"/>
    <mergeCell ref="A7:A8"/>
    <mergeCell ref="A9:A10"/>
    <mergeCell ref="A11:A12"/>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9"/>
  <sheetViews>
    <sheetView workbookViewId="0">
      <selection activeCell="C10" sqref="C10"/>
    </sheetView>
  </sheetViews>
  <sheetFormatPr defaultRowHeight="15"/>
  <cols>
    <col min="1" max="1" width="14.140625" customWidth="1"/>
    <col min="2" max="2" width="15.42578125" customWidth="1"/>
    <col min="3" max="3" width="12.42578125" customWidth="1"/>
    <col min="4" max="4" width="13.140625" customWidth="1"/>
    <col min="5" max="5" width="14.28515625" customWidth="1"/>
    <col min="6" max="6" width="14.7109375" customWidth="1"/>
    <col min="7" max="7" width="12.7109375" customWidth="1"/>
  </cols>
  <sheetData>
    <row r="1" spans="1:8" ht="15.75">
      <c r="A1" s="1" t="s">
        <v>176</v>
      </c>
    </row>
    <row r="2" spans="1:8" ht="47.25" customHeight="1">
      <c r="A2" s="259" t="s">
        <v>94</v>
      </c>
      <c r="B2" s="260" t="s">
        <v>177</v>
      </c>
      <c r="C2" s="260"/>
      <c r="D2" s="260" t="s">
        <v>178</v>
      </c>
      <c r="E2" s="260"/>
      <c r="F2" s="261" t="s">
        <v>179</v>
      </c>
      <c r="G2" s="261"/>
      <c r="H2" s="49"/>
    </row>
    <row r="3" spans="1:8" ht="66.75" customHeight="1">
      <c r="A3" s="259"/>
      <c r="B3" s="262" t="s">
        <v>180</v>
      </c>
      <c r="C3" s="262" t="s">
        <v>181</v>
      </c>
      <c r="D3" s="262" t="s">
        <v>180</v>
      </c>
      <c r="E3" s="262" t="s">
        <v>181</v>
      </c>
      <c r="F3" s="263" t="s">
        <v>180</v>
      </c>
      <c r="G3" s="263" t="s">
        <v>181</v>
      </c>
      <c r="H3" s="49"/>
    </row>
    <row r="4" spans="1:8" hidden="1">
      <c r="A4" s="259"/>
      <c r="B4" s="262"/>
      <c r="C4" s="262"/>
      <c r="D4" s="262"/>
      <c r="E4" s="262"/>
      <c r="F4" s="263"/>
      <c r="G4" s="263"/>
      <c r="H4" s="49"/>
    </row>
    <row r="5" spans="1:8" ht="15.75">
      <c r="A5" s="53" t="s">
        <v>8</v>
      </c>
      <c r="B5" s="54">
        <v>22380</v>
      </c>
      <c r="C5" s="54">
        <v>2895</v>
      </c>
      <c r="D5" s="54">
        <v>26310</v>
      </c>
      <c r="E5" s="54">
        <v>3195</v>
      </c>
      <c r="F5" s="55">
        <v>3930</v>
      </c>
      <c r="G5" s="55">
        <v>300</v>
      </c>
      <c r="H5" s="49"/>
    </row>
    <row r="6" spans="1:8" ht="15.75">
      <c r="A6" s="53" t="s">
        <v>9</v>
      </c>
      <c r="B6" s="54">
        <v>10705</v>
      </c>
      <c r="C6" s="54">
        <v>980</v>
      </c>
      <c r="D6" s="54">
        <v>15530</v>
      </c>
      <c r="E6" s="54">
        <v>1265</v>
      </c>
      <c r="F6" s="55">
        <v>4825</v>
      </c>
      <c r="G6" s="55">
        <v>285</v>
      </c>
      <c r="H6" s="49"/>
    </row>
    <row r="7" spans="1:8" ht="15.75">
      <c r="A7" s="53" t="s">
        <v>10</v>
      </c>
      <c r="B7" s="54">
        <v>185</v>
      </c>
      <c r="C7" s="54">
        <v>15</v>
      </c>
      <c r="D7" s="54">
        <v>11975</v>
      </c>
      <c r="E7" s="54">
        <v>635</v>
      </c>
      <c r="F7" s="55">
        <v>11790</v>
      </c>
      <c r="G7" s="55">
        <v>620</v>
      </c>
      <c r="H7" s="49"/>
    </row>
    <row r="8" spans="1:8" ht="15.75">
      <c r="A8" s="53" t="s">
        <v>7</v>
      </c>
      <c r="B8" s="56">
        <v>33275</v>
      </c>
      <c r="C8" s="56">
        <v>3895</v>
      </c>
      <c r="D8" s="56">
        <v>53815</v>
      </c>
      <c r="E8" s="56">
        <v>5095</v>
      </c>
      <c r="F8" s="57">
        <v>20540</v>
      </c>
      <c r="G8" s="57">
        <v>1200</v>
      </c>
      <c r="H8" s="49"/>
    </row>
    <row r="9" spans="1:8">
      <c r="A9" s="17"/>
    </row>
  </sheetData>
  <mergeCells count="10">
    <mergeCell ref="A2:A4"/>
    <mergeCell ref="B2:C2"/>
    <mergeCell ref="D2:E2"/>
    <mergeCell ref="F2:G2"/>
    <mergeCell ref="B3:B4"/>
    <mergeCell ref="C3:C4"/>
    <mergeCell ref="D3:D4"/>
    <mergeCell ref="E3:E4"/>
    <mergeCell ref="F3:F4"/>
    <mergeCell ref="G3:G4"/>
  </mergeCells>
  <phoneticPr fontId="0"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G10"/>
  <sheetViews>
    <sheetView workbookViewId="0">
      <selection activeCell="A11" sqref="A11"/>
    </sheetView>
  </sheetViews>
  <sheetFormatPr defaultRowHeight="15"/>
  <cols>
    <col min="1" max="1" width="52" customWidth="1"/>
    <col min="7" max="7" width="15.28515625" customWidth="1"/>
  </cols>
  <sheetData>
    <row r="1" spans="1:7" ht="16.5" thickBot="1">
      <c r="A1" s="1" t="s">
        <v>248</v>
      </c>
    </row>
    <row r="2" spans="1:7" ht="15.75" thickBot="1">
      <c r="A2" s="308" t="s">
        <v>98</v>
      </c>
      <c r="B2" s="321" t="s">
        <v>249</v>
      </c>
      <c r="C2" s="322"/>
      <c r="D2" s="322"/>
      <c r="E2" s="322"/>
      <c r="F2" s="322"/>
      <c r="G2" s="323"/>
    </row>
    <row r="3" spans="1:7" ht="45.75" thickBot="1">
      <c r="A3" s="320"/>
      <c r="B3" s="156" t="s">
        <v>109</v>
      </c>
      <c r="C3" s="156" t="s">
        <v>110</v>
      </c>
      <c r="D3" s="156" t="s">
        <v>111</v>
      </c>
      <c r="E3" s="156" t="s">
        <v>112</v>
      </c>
      <c r="F3" s="156" t="s">
        <v>113</v>
      </c>
      <c r="G3" s="157" t="s">
        <v>250</v>
      </c>
    </row>
    <row r="4" spans="1:7" ht="15.75" thickBot="1">
      <c r="A4" s="50" t="s">
        <v>251</v>
      </c>
      <c r="B4" s="142">
        <v>0.1</v>
      </c>
      <c r="C4" s="142">
        <v>0.1</v>
      </c>
      <c r="D4" s="142">
        <v>0.09</v>
      </c>
      <c r="E4" s="142">
        <v>0.09</v>
      </c>
      <c r="F4" s="142">
        <v>0.08</v>
      </c>
      <c r="G4" s="146">
        <v>-0.02</v>
      </c>
    </row>
    <row r="5" spans="1:7" ht="15.75" thickBot="1">
      <c r="A5" s="50" t="s">
        <v>103</v>
      </c>
      <c r="B5" s="142">
        <v>0.12</v>
      </c>
      <c r="C5" s="142">
        <v>0.1</v>
      </c>
      <c r="D5" s="142">
        <v>0.11</v>
      </c>
      <c r="E5" s="142">
        <v>0.1</v>
      </c>
      <c r="F5" s="142">
        <v>0.09</v>
      </c>
      <c r="G5" s="146">
        <v>-2.5000000000000001E-2</v>
      </c>
    </row>
    <row r="6" spans="1:7" ht="15.75" thickBot="1">
      <c r="A6" s="50" t="s">
        <v>104</v>
      </c>
      <c r="B6" s="142">
        <v>0.12</v>
      </c>
      <c r="C6" s="142">
        <v>0.12</v>
      </c>
      <c r="D6" s="142">
        <v>0.11</v>
      </c>
      <c r="E6" s="142">
        <v>0.1</v>
      </c>
      <c r="F6" s="142">
        <v>0.1</v>
      </c>
      <c r="G6" s="146">
        <v>-2.3E-2</v>
      </c>
    </row>
    <row r="7" spans="1:7" ht="15.75" thickBot="1">
      <c r="A7" s="50" t="s">
        <v>105</v>
      </c>
      <c r="B7" s="142">
        <v>0.12</v>
      </c>
      <c r="C7" s="142">
        <v>0.13</v>
      </c>
      <c r="D7" s="142">
        <v>0.12</v>
      </c>
      <c r="E7" s="142">
        <v>0.11</v>
      </c>
      <c r="F7" s="142">
        <v>0.1</v>
      </c>
      <c r="G7" s="146">
        <v>-1.9E-2</v>
      </c>
    </row>
    <row r="8" spans="1:7" ht="15.75" thickBot="1">
      <c r="A8" s="50" t="s">
        <v>252</v>
      </c>
      <c r="B8" s="142">
        <v>0.13</v>
      </c>
      <c r="C8" s="142">
        <v>0.13</v>
      </c>
      <c r="D8" s="142">
        <v>0.12</v>
      </c>
      <c r="E8" s="142">
        <v>0.11</v>
      </c>
      <c r="F8" s="142">
        <v>0.11</v>
      </c>
      <c r="G8" s="146">
        <v>-2.3E-2</v>
      </c>
    </row>
    <row r="9" spans="1:7" ht="15.75" thickBot="1">
      <c r="A9" s="50" t="s">
        <v>7</v>
      </c>
      <c r="B9" s="142">
        <v>0.12</v>
      </c>
      <c r="C9" s="142">
        <v>0.11</v>
      </c>
      <c r="D9" s="142">
        <v>0.11</v>
      </c>
      <c r="E9" s="142">
        <v>0.1</v>
      </c>
      <c r="F9" s="142">
        <v>0.09</v>
      </c>
      <c r="G9" s="146">
        <v>-2.1999999999999999E-2</v>
      </c>
    </row>
    <row r="10" spans="1:7" ht="15.75">
      <c r="A10" s="18" t="s">
        <v>79</v>
      </c>
    </row>
  </sheetData>
  <mergeCells count="2">
    <mergeCell ref="A2:A3"/>
    <mergeCell ref="B2:G2"/>
  </mergeCells>
  <phoneticPr fontId="0"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K9"/>
  <sheetViews>
    <sheetView workbookViewId="0">
      <selection activeCell="B15" sqref="B15"/>
    </sheetView>
  </sheetViews>
  <sheetFormatPr defaultRowHeight="15"/>
  <cols>
    <col min="1" max="1" width="27.5703125" customWidth="1"/>
  </cols>
  <sheetData>
    <row r="1" spans="1:11" ht="16.5" thickBot="1">
      <c r="A1" s="1" t="s">
        <v>253</v>
      </c>
    </row>
    <row r="2" spans="1:11" ht="15.75" thickBot="1">
      <c r="A2" s="270" t="s">
        <v>126</v>
      </c>
      <c r="B2" s="272" t="s">
        <v>109</v>
      </c>
      <c r="C2" s="277"/>
      <c r="D2" s="272" t="s">
        <v>110</v>
      </c>
      <c r="E2" s="277"/>
      <c r="F2" s="272" t="s">
        <v>111</v>
      </c>
      <c r="G2" s="277"/>
      <c r="H2" s="272" t="s">
        <v>112</v>
      </c>
      <c r="I2" s="277"/>
      <c r="J2" s="272" t="s">
        <v>113</v>
      </c>
      <c r="K2" s="277"/>
    </row>
    <row r="3" spans="1:11" ht="51.75" thickBot="1">
      <c r="A3" s="324"/>
      <c r="B3" s="158" t="s">
        <v>128</v>
      </c>
      <c r="C3" s="158" t="s">
        <v>254</v>
      </c>
      <c r="D3" s="158" t="s">
        <v>128</v>
      </c>
      <c r="E3" s="158" t="s">
        <v>254</v>
      </c>
      <c r="F3" s="158" t="s">
        <v>128</v>
      </c>
      <c r="G3" s="158" t="s">
        <v>254</v>
      </c>
      <c r="H3" s="158" t="s">
        <v>128</v>
      </c>
      <c r="I3" s="158" t="s">
        <v>254</v>
      </c>
      <c r="J3" s="158" t="s">
        <v>128</v>
      </c>
      <c r="K3" s="158" t="s">
        <v>254</v>
      </c>
    </row>
    <row r="4" spans="1:11" ht="15.75" thickBot="1">
      <c r="A4" s="101" t="s">
        <v>127</v>
      </c>
      <c r="B4" s="69">
        <v>4085</v>
      </c>
      <c r="C4" s="159">
        <v>0.13</v>
      </c>
      <c r="D4" s="69">
        <v>3860</v>
      </c>
      <c r="E4" s="159">
        <v>0.12</v>
      </c>
      <c r="F4" s="69">
        <v>4955</v>
      </c>
      <c r="G4" s="159">
        <v>0.12</v>
      </c>
      <c r="H4" s="69">
        <v>6385</v>
      </c>
      <c r="I4" s="159">
        <v>0.08</v>
      </c>
      <c r="J4" s="69">
        <v>7545</v>
      </c>
      <c r="K4" s="159">
        <v>0.05</v>
      </c>
    </row>
    <row r="5" spans="1:11" ht="15.75" thickBot="1">
      <c r="A5" s="101" t="s">
        <v>255</v>
      </c>
      <c r="B5" s="69">
        <v>7955</v>
      </c>
      <c r="C5" s="159">
        <v>0.13</v>
      </c>
      <c r="D5" s="69">
        <v>9740</v>
      </c>
      <c r="E5" s="159">
        <v>0.11</v>
      </c>
      <c r="F5" s="69">
        <v>10055</v>
      </c>
      <c r="G5" s="159">
        <v>0.12</v>
      </c>
      <c r="H5" s="69">
        <v>12400</v>
      </c>
      <c r="I5" s="159">
        <v>0.11</v>
      </c>
      <c r="J5" s="69">
        <v>13415</v>
      </c>
      <c r="K5" s="159">
        <v>0.12</v>
      </c>
    </row>
    <row r="6" spans="1:11" ht="15.75" thickBot="1">
      <c r="A6" s="101" t="s">
        <v>64</v>
      </c>
      <c r="B6" s="69">
        <v>3865</v>
      </c>
      <c r="C6" s="159">
        <v>7.0000000000000007E-2</v>
      </c>
      <c r="D6" s="69">
        <v>3645</v>
      </c>
      <c r="E6" s="159">
        <v>0.08</v>
      </c>
      <c r="F6" s="69">
        <v>3235</v>
      </c>
      <c r="G6" s="159">
        <v>0.12</v>
      </c>
      <c r="H6" s="69">
        <v>3120</v>
      </c>
      <c r="I6" s="159">
        <v>0.11</v>
      </c>
      <c r="J6" s="69">
        <v>2530</v>
      </c>
      <c r="K6" s="159">
        <v>0.12</v>
      </c>
    </row>
    <row r="7" spans="1:11" ht="15.75" thickBot="1">
      <c r="A7" s="101" t="s">
        <v>65</v>
      </c>
      <c r="B7" s="69">
        <v>1330</v>
      </c>
      <c r="C7" s="159">
        <v>0.2</v>
      </c>
      <c r="D7" s="69">
        <v>1040</v>
      </c>
      <c r="E7" s="159">
        <v>0.16</v>
      </c>
      <c r="F7" s="69">
        <v>1340</v>
      </c>
      <c r="G7" s="159">
        <v>0.13</v>
      </c>
      <c r="H7" s="69">
        <v>1675</v>
      </c>
      <c r="I7" s="159">
        <v>0.11</v>
      </c>
      <c r="J7" s="69">
        <v>1875</v>
      </c>
      <c r="K7" s="159">
        <v>0.11</v>
      </c>
    </row>
    <row r="8" spans="1:11" ht="15.75" thickBot="1">
      <c r="A8" s="101" t="s">
        <v>256</v>
      </c>
      <c r="B8" s="69">
        <v>15810</v>
      </c>
      <c r="C8" s="159">
        <v>0.11</v>
      </c>
      <c r="D8" s="69">
        <v>16870</v>
      </c>
      <c r="E8" s="159">
        <v>0.11</v>
      </c>
      <c r="F8" s="69">
        <v>21660</v>
      </c>
      <c r="G8" s="159">
        <v>0.1</v>
      </c>
      <c r="H8" s="69">
        <v>25750</v>
      </c>
      <c r="I8" s="159">
        <v>0.1</v>
      </c>
      <c r="J8" s="69">
        <v>28420</v>
      </c>
      <c r="K8" s="159">
        <v>0.09</v>
      </c>
    </row>
    <row r="9" spans="1:11" ht="15.75" thickBot="1">
      <c r="A9" s="79" t="s">
        <v>7</v>
      </c>
      <c r="B9" s="160">
        <v>33285</v>
      </c>
      <c r="C9" s="161">
        <v>0.12</v>
      </c>
      <c r="D9" s="160">
        <v>35525</v>
      </c>
      <c r="E9" s="161">
        <v>0.11</v>
      </c>
      <c r="F9" s="160">
        <v>41370</v>
      </c>
      <c r="G9" s="161">
        <v>0.11</v>
      </c>
      <c r="H9" s="160">
        <v>49360</v>
      </c>
      <c r="I9" s="161">
        <v>0.1</v>
      </c>
      <c r="J9" s="160">
        <v>53815</v>
      </c>
      <c r="K9" s="161">
        <v>0.1</v>
      </c>
    </row>
  </sheetData>
  <mergeCells count="6">
    <mergeCell ref="J2:K2"/>
    <mergeCell ref="A2:A3"/>
    <mergeCell ref="B2:C2"/>
    <mergeCell ref="D2:E2"/>
    <mergeCell ref="F2:G2"/>
    <mergeCell ref="H2:I2"/>
  </mergeCells>
  <phoneticPr fontId="0"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M11"/>
  <sheetViews>
    <sheetView workbookViewId="0">
      <selection activeCell="B13" sqref="B13"/>
    </sheetView>
  </sheetViews>
  <sheetFormatPr defaultRowHeight="15"/>
  <cols>
    <col min="1" max="1" width="29.28515625" customWidth="1"/>
    <col min="12" max="12" width="15.5703125" customWidth="1"/>
  </cols>
  <sheetData>
    <row r="1" spans="1:13" ht="16.5" thickBot="1">
      <c r="A1" s="1" t="s">
        <v>257</v>
      </c>
    </row>
    <row r="2" spans="1:13" ht="15.75" thickBot="1">
      <c r="A2" s="329" t="s">
        <v>29</v>
      </c>
      <c r="B2" s="325" t="s">
        <v>1</v>
      </c>
      <c r="C2" s="326"/>
      <c r="D2" s="325" t="s">
        <v>2</v>
      </c>
      <c r="E2" s="326"/>
      <c r="F2" s="325" t="s">
        <v>3</v>
      </c>
      <c r="G2" s="326"/>
      <c r="H2" s="325" t="s">
        <v>4</v>
      </c>
      <c r="I2" s="326"/>
      <c r="J2" s="325" t="s">
        <v>5</v>
      </c>
      <c r="K2" s="326"/>
      <c r="L2" s="82" t="s">
        <v>258</v>
      </c>
      <c r="M2" s="162"/>
    </row>
    <row r="3" spans="1:13" ht="21" customHeight="1" thickBot="1">
      <c r="A3" s="330"/>
      <c r="B3" s="327" t="s">
        <v>23</v>
      </c>
      <c r="C3" s="327" t="s">
        <v>22</v>
      </c>
      <c r="D3" s="327" t="s">
        <v>23</v>
      </c>
      <c r="E3" s="327" t="s">
        <v>22</v>
      </c>
      <c r="F3" s="327" t="s">
        <v>23</v>
      </c>
      <c r="G3" s="327" t="s">
        <v>22</v>
      </c>
      <c r="H3" s="327" t="s">
        <v>23</v>
      </c>
      <c r="I3" s="327" t="s">
        <v>22</v>
      </c>
      <c r="J3" s="327" t="s">
        <v>23</v>
      </c>
      <c r="K3" s="327" t="s">
        <v>22</v>
      </c>
      <c r="L3" s="325" t="s">
        <v>124</v>
      </c>
      <c r="M3" s="332"/>
    </row>
    <row r="4" spans="1:13" ht="30.75" thickBot="1">
      <c r="A4" s="331"/>
      <c r="B4" s="328"/>
      <c r="C4" s="328"/>
      <c r="D4" s="328"/>
      <c r="E4" s="328"/>
      <c r="F4" s="328"/>
      <c r="G4" s="328"/>
      <c r="H4" s="328"/>
      <c r="I4" s="328"/>
      <c r="J4" s="328"/>
      <c r="K4" s="328"/>
      <c r="L4" s="157" t="s">
        <v>23</v>
      </c>
      <c r="M4" s="163" t="s">
        <v>261</v>
      </c>
    </row>
    <row r="5" spans="1:13" ht="16.5" thickBot="1">
      <c r="A5" s="116" t="s">
        <v>53</v>
      </c>
      <c r="B5" s="62">
        <v>470</v>
      </c>
      <c r="C5" s="88">
        <v>0.12</v>
      </c>
      <c r="D5" s="62">
        <v>565</v>
      </c>
      <c r="E5" s="88">
        <v>0.14000000000000001</v>
      </c>
      <c r="F5" s="62">
        <v>645</v>
      </c>
      <c r="G5" s="88">
        <v>0.14000000000000001</v>
      </c>
      <c r="H5" s="62">
        <v>860</v>
      </c>
      <c r="I5" s="88">
        <v>0.18</v>
      </c>
      <c r="J5" s="62">
        <v>1425</v>
      </c>
      <c r="K5" s="88">
        <v>0.28000000000000003</v>
      </c>
      <c r="L5" s="164">
        <v>2.04</v>
      </c>
      <c r="M5" s="111">
        <v>0.16</v>
      </c>
    </row>
    <row r="6" spans="1:13" ht="16.5" thickBot="1">
      <c r="A6" s="116" t="s">
        <v>54</v>
      </c>
      <c r="B6" s="62">
        <v>390</v>
      </c>
      <c r="C6" s="88">
        <v>0.1</v>
      </c>
      <c r="D6" s="62">
        <v>465</v>
      </c>
      <c r="E6" s="88">
        <v>0.12</v>
      </c>
      <c r="F6" s="62">
        <v>635</v>
      </c>
      <c r="G6" s="88">
        <v>0.14000000000000001</v>
      </c>
      <c r="H6" s="62">
        <v>855</v>
      </c>
      <c r="I6" s="88">
        <v>0.17</v>
      </c>
      <c r="J6" s="62">
        <v>785</v>
      </c>
      <c r="K6" s="88">
        <v>0.15</v>
      </c>
      <c r="L6" s="164">
        <v>1.02</v>
      </c>
      <c r="M6" s="111">
        <v>0.05</v>
      </c>
    </row>
    <row r="7" spans="1:13" ht="16.5" thickBot="1">
      <c r="A7" s="116" t="s">
        <v>125</v>
      </c>
      <c r="B7" s="62">
        <v>75</v>
      </c>
      <c r="C7" s="88">
        <v>0.02</v>
      </c>
      <c r="D7" s="62">
        <v>45</v>
      </c>
      <c r="E7" s="88">
        <v>0.01</v>
      </c>
      <c r="F7" s="62">
        <v>70</v>
      </c>
      <c r="G7" s="88">
        <v>0.02</v>
      </c>
      <c r="H7" s="62">
        <v>95</v>
      </c>
      <c r="I7" s="88">
        <v>0.02</v>
      </c>
      <c r="J7" s="62">
        <v>100</v>
      </c>
      <c r="K7" s="88">
        <v>0.02</v>
      </c>
      <c r="L7" s="164">
        <v>0.36</v>
      </c>
      <c r="M7" s="111">
        <v>0</v>
      </c>
    </row>
    <row r="8" spans="1:13" ht="16.5" thickBot="1">
      <c r="A8" s="116" t="s">
        <v>27</v>
      </c>
      <c r="B8" s="62">
        <v>1000</v>
      </c>
      <c r="C8" s="88">
        <v>0.26</v>
      </c>
      <c r="D8" s="62">
        <v>1080</v>
      </c>
      <c r="E8" s="88">
        <v>0.27</v>
      </c>
      <c r="F8" s="62">
        <v>960</v>
      </c>
      <c r="G8" s="88">
        <v>0.21</v>
      </c>
      <c r="H8" s="62">
        <v>1405</v>
      </c>
      <c r="I8" s="88">
        <v>0.28999999999999998</v>
      </c>
      <c r="J8" s="62">
        <v>1505</v>
      </c>
      <c r="K8" s="88">
        <v>0.3</v>
      </c>
      <c r="L8" s="164">
        <v>0.5</v>
      </c>
      <c r="M8" s="111">
        <v>0.04</v>
      </c>
    </row>
    <row r="9" spans="1:13" ht="16.5" thickBot="1">
      <c r="A9" s="116" t="s">
        <v>260</v>
      </c>
      <c r="B9" s="62">
        <v>1930</v>
      </c>
      <c r="C9" s="88">
        <v>0.5</v>
      </c>
      <c r="D9" s="62">
        <v>1820</v>
      </c>
      <c r="E9" s="88">
        <v>0.46</v>
      </c>
      <c r="F9" s="62">
        <v>2215</v>
      </c>
      <c r="G9" s="88">
        <v>0.49</v>
      </c>
      <c r="H9" s="62">
        <v>1660</v>
      </c>
      <c r="I9" s="88">
        <v>0.34</v>
      </c>
      <c r="J9" s="62">
        <v>1245</v>
      </c>
      <c r="K9" s="88">
        <v>0.24</v>
      </c>
      <c r="L9" s="164">
        <v>-0.35</v>
      </c>
      <c r="M9" s="111">
        <v>-0.25</v>
      </c>
    </row>
    <row r="10" spans="1:13">
      <c r="A10" s="49"/>
      <c r="B10" s="49"/>
      <c r="C10" s="49"/>
      <c r="D10" s="49"/>
      <c r="E10" s="49"/>
      <c r="F10" s="49"/>
      <c r="G10" s="49"/>
      <c r="H10" s="49"/>
      <c r="I10" s="49"/>
      <c r="J10" s="49"/>
      <c r="K10" s="49"/>
      <c r="L10" s="49"/>
      <c r="M10" s="49"/>
    </row>
    <row r="11" spans="1:13">
      <c r="A11" s="17"/>
    </row>
  </sheetData>
  <mergeCells count="17">
    <mergeCell ref="L3:M3"/>
    <mergeCell ref="B3:B4"/>
    <mergeCell ref="C3:C4"/>
    <mergeCell ref="D3:D4"/>
    <mergeCell ref="E3:E4"/>
    <mergeCell ref="F3:F4"/>
    <mergeCell ref="G3:G4"/>
    <mergeCell ref="H3:H4"/>
    <mergeCell ref="I3:I4"/>
    <mergeCell ref="J3:J4"/>
    <mergeCell ref="J2:K2"/>
    <mergeCell ref="K3:K4"/>
    <mergeCell ref="A2:A4"/>
    <mergeCell ref="B2:C2"/>
    <mergeCell ref="D2:E2"/>
    <mergeCell ref="F2:G2"/>
    <mergeCell ref="H2:I2"/>
  </mergeCells>
  <phoneticPr fontId="0"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7"/>
  <sheetViews>
    <sheetView workbookViewId="0">
      <selection activeCell="M21" sqref="M21"/>
    </sheetView>
  </sheetViews>
  <sheetFormatPr defaultColWidth="9.140625" defaultRowHeight="15"/>
  <sheetData>
    <row r="1" spans="1:6" ht="15.75">
      <c r="A1" s="1" t="s">
        <v>262</v>
      </c>
    </row>
    <row r="2" spans="1:6">
      <c r="A2" s="36" t="s">
        <v>108</v>
      </c>
      <c r="B2" s="36" t="s">
        <v>137</v>
      </c>
      <c r="C2" s="36" t="s">
        <v>135</v>
      </c>
      <c r="D2" s="36" t="s">
        <v>136</v>
      </c>
    </row>
    <row r="3" spans="1:6">
      <c r="A3" s="28">
        <v>2005</v>
      </c>
      <c r="B3" s="27">
        <v>1.2560881825173032E-2</v>
      </c>
      <c r="C3" s="27">
        <v>0.197641630351192</v>
      </c>
      <c r="D3" s="27">
        <v>0.78979748782363501</v>
      </c>
    </row>
    <row r="4" spans="1:6">
      <c r="A4" s="28">
        <v>2006</v>
      </c>
      <c r="B4" s="27">
        <v>1.4514514514514515E-2</v>
      </c>
      <c r="C4" s="27">
        <v>0.21396396396396397</v>
      </c>
      <c r="D4" s="27">
        <v>0.77152152152152154</v>
      </c>
      <c r="F4" s="29">
        <v>1</v>
      </c>
    </row>
    <row r="5" spans="1:6">
      <c r="A5" s="28">
        <v>2007</v>
      </c>
      <c r="B5" s="27">
        <v>1.3656387665198238E-2</v>
      </c>
      <c r="C5" s="27">
        <v>0.22268722466960353</v>
      </c>
      <c r="D5" s="27">
        <v>0.76365638766519828</v>
      </c>
      <c r="F5" s="29">
        <v>1</v>
      </c>
    </row>
    <row r="6" spans="1:6">
      <c r="A6" s="28">
        <v>2008</v>
      </c>
      <c r="B6" s="27">
        <v>1.7346938775510204E-2</v>
      </c>
      <c r="C6" s="27">
        <v>0.24938775510204081</v>
      </c>
      <c r="D6" s="27">
        <v>0.733265306122449</v>
      </c>
      <c r="F6" s="29">
        <v>1</v>
      </c>
    </row>
    <row r="7" spans="1:6">
      <c r="A7" s="28">
        <v>2009</v>
      </c>
      <c r="B7" s="27">
        <v>2.8767979987492184E-2</v>
      </c>
      <c r="C7" s="27">
        <v>0.31498853450072961</v>
      </c>
      <c r="D7" s="27">
        <v>0.65624348551177825</v>
      </c>
      <c r="F7" s="29">
        <v>1</v>
      </c>
    </row>
  </sheetData>
  <phoneticPr fontId="0" type="noConversion"/>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1:K26"/>
  <sheetViews>
    <sheetView workbookViewId="0">
      <selection activeCell="A11" sqref="A11"/>
    </sheetView>
  </sheetViews>
  <sheetFormatPr defaultRowHeight="15"/>
  <cols>
    <col min="1" max="1" width="35.7109375" customWidth="1"/>
  </cols>
  <sheetData>
    <row r="1" spans="1:11" ht="16.5" thickBot="1">
      <c r="A1" s="1" t="s">
        <v>263</v>
      </c>
    </row>
    <row r="2" spans="1:11" ht="15.75" thickBot="1">
      <c r="A2" s="329" t="s">
        <v>264</v>
      </c>
      <c r="B2" s="272" t="s">
        <v>109</v>
      </c>
      <c r="C2" s="277"/>
      <c r="D2" s="272" t="s">
        <v>110</v>
      </c>
      <c r="E2" s="277"/>
      <c r="F2" s="272" t="s">
        <v>111</v>
      </c>
      <c r="G2" s="277"/>
      <c r="H2" s="272" t="s">
        <v>112</v>
      </c>
      <c r="I2" s="277"/>
      <c r="J2" s="272" t="s">
        <v>113</v>
      </c>
      <c r="K2" s="277"/>
    </row>
    <row r="3" spans="1:11" ht="48.75" thickBot="1">
      <c r="A3" s="331"/>
      <c r="B3" s="166" t="s">
        <v>23</v>
      </c>
      <c r="C3" s="156" t="s">
        <v>31</v>
      </c>
      <c r="D3" s="156" t="s">
        <v>23</v>
      </c>
      <c r="E3" s="156" t="s">
        <v>31</v>
      </c>
      <c r="F3" s="156" t="s">
        <v>23</v>
      </c>
      <c r="G3" s="156" t="s">
        <v>31</v>
      </c>
      <c r="H3" s="156" t="s">
        <v>23</v>
      </c>
      <c r="I3" s="156" t="s">
        <v>31</v>
      </c>
      <c r="J3" s="156" t="s">
        <v>23</v>
      </c>
      <c r="K3" s="156" t="s">
        <v>31</v>
      </c>
    </row>
    <row r="4" spans="1:11" ht="15.75" thickBot="1">
      <c r="A4" s="167" t="s">
        <v>265</v>
      </c>
      <c r="B4" s="51">
        <v>210</v>
      </c>
      <c r="C4" s="142">
        <v>0.05</v>
      </c>
      <c r="D4" s="51">
        <v>165</v>
      </c>
      <c r="E4" s="142">
        <v>0.04</v>
      </c>
      <c r="F4" s="51">
        <v>280</v>
      </c>
      <c r="G4" s="142">
        <v>0.06</v>
      </c>
      <c r="H4" s="51">
        <v>330</v>
      </c>
      <c r="I4" s="142">
        <v>7.0000000000000007E-2</v>
      </c>
      <c r="J4" s="51">
        <v>505</v>
      </c>
      <c r="K4" s="142">
        <v>0.1</v>
      </c>
    </row>
    <row r="5" spans="1:11" ht="15.75" thickBot="1">
      <c r="A5" s="167" t="s">
        <v>266</v>
      </c>
      <c r="B5" s="51">
        <v>160</v>
      </c>
      <c r="C5" s="142">
        <v>0.04</v>
      </c>
      <c r="D5" s="51">
        <v>185</v>
      </c>
      <c r="E5" s="142">
        <v>0.05</v>
      </c>
      <c r="F5" s="51">
        <v>225</v>
      </c>
      <c r="G5" s="142">
        <v>0.05</v>
      </c>
      <c r="H5" s="51">
        <v>265</v>
      </c>
      <c r="I5" s="142">
        <v>0.05</v>
      </c>
      <c r="J5" s="51">
        <v>185</v>
      </c>
      <c r="K5" s="142">
        <v>0.04</v>
      </c>
    </row>
    <row r="6" spans="1:11" ht="15.75" thickBot="1">
      <c r="A6" s="167" t="s">
        <v>267</v>
      </c>
      <c r="B6" s="51">
        <v>95</v>
      </c>
      <c r="C6" s="142">
        <v>0.02</v>
      </c>
      <c r="D6" s="51">
        <v>130</v>
      </c>
      <c r="E6" s="142">
        <v>0.03</v>
      </c>
      <c r="F6" s="51">
        <v>145</v>
      </c>
      <c r="G6" s="142">
        <v>0.03</v>
      </c>
      <c r="H6" s="51">
        <v>125</v>
      </c>
      <c r="I6" s="142">
        <v>0.03</v>
      </c>
      <c r="J6" s="51">
        <v>155</v>
      </c>
      <c r="K6" s="142">
        <v>0.03</v>
      </c>
    </row>
    <row r="7" spans="1:11" ht="15.75" thickBot="1">
      <c r="A7" s="167" t="s">
        <v>268</v>
      </c>
      <c r="B7" s="51">
        <v>65</v>
      </c>
      <c r="C7" s="142">
        <v>0.02</v>
      </c>
      <c r="D7" s="51">
        <v>55</v>
      </c>
      <c r="E7" s="142">
        <v>0.01</v>
      </c>
      <c r="F7" s="51">
        <v>95</v>
      </c>
      <c r="G7" s="142">
        <v>0.02</v>
      </c>
      <c r="H7" s="51">
        <v>130</v>
      </c>
      <c r="I7" s="142">
        <v>0.03</v>
      </c>
      <c r="J7" s="51">
        <v>155</v>
      </c>
      <c r="K7" s="142">
        <v>0.03</v>
      </c>
    </row>
    <row r="8" spans="1:11" ht="15.75" thickBot="1">
      <c r="A8" s="167" t="s">
        <v>269</v>
      </c>
      <c r="B8" s="51">
        <v>20</v>
      </c>
      <c r="C8" s="142">
        <v>0</v>
      </c>
      <c r="D8" s="51">
        <v>15</v>
      </c>
      <c r="E8" s="142">
        <v>0</v>
      </c>
      <c r="F8" s="51">
        <v>65</v>
      </c>
      <c r="G8" s="142">
        <v>0.01</v>
      </c>
      <c r="H8" s="51">
        <v>85</v>
      </c>
      <c r="I8" s="142">
        <v>0.02</v>
      </c>
      <c r="J8" s="51">
        <v>110</v>
      </c>
      <c r="K8" s="142">
        <v>0.02</v>
      </c>
    </row>
    <row r="9" spans="1:11" ht="15.75" thickBot="1">
      <c r="A9" s="167" t="s">
        <v>270</v>
      </c>
      <c r="B9" s="51">
        <v>15</v>
      </c>
      <c r="C9" s="142">
        <v>0</v>
      </c>
      <c r="D9" s="51">
        <v>15</v>
      </c>
      <c r="E9" s="142">
        <v>0</v>
      </c>
      <c r="F9" s="51">
        <v>25</v>
      </c>
      <c r="G9" s="142">
        <v>0.01</v>
      </c>
      <c r="H9" s="51">
        <v>25</v>
      </c>
      <c r="I9" s="142">
        <v>0.01</v>
      </c>
      <c r="J9" s="51">
        <v>85</v>
      </c>
      <c r="K9" s="142">
        <v>0.02</v>
      </c>
    </row>
    <row r="10" spans="1:11" ht="15.75" thickBot="1">
      <c r="A10" s="167" t="s">
        <v>271</v>
      </c>
      <c r="B10" s="51">
        <v>35</v>
      </c>
      <c r="C10" s="142">
        <v>0.01</v>
      </c>
      <c r="D10" s="51">
        <v>30</v>
      </c>
      <c r="E10" s="142">
        <v>0.01</v>
      </c>
      <c r="F10" s="51">
        <v>55</v>
      </c>
      <c r="G10" s="142">
        <v>0.01</v>
      </c>
      <c r="H10" s="51">
        <v>50</v>
      </c>
      <c r="I10" s="142">
        <v>0.01</v>
      </c>
      <c r="J10" s="51">
        <v>80</v>
      </c>
      <c r="K10" s="142">
        <v>0.02</v>
      </c>
    </row>
    <row r="11" spans="1:11" ht="15.75" thickBot="1">
      <c r="A11" s="167" t="s">
        <v>272</v>
      </c>
      <c r="B11" s="51">
        <v>25</v>
      </c>
      <c r="C11" s="142">
        <v>0.01</v>
      </c>
      <c r="D11" s="51">
        <v>35</v>
      </c>
      <c r="E11" s="142">
        <v>0.01</v>
      </c>
      <c r="F11" s="51">
        <v>55</v>
      </c>
      <c r="G11" s="142">
        <v>0.01</v>
      </c>
      <c r="H11" s="51">
        <v>50</v>
      </c>
      <c r="I11" s="142">
        <v>0.01</v>
      </c>
      <c r="J11" s="51">
        <v>75</v>
      </c>
      <c r="K11" s="142">
        <v>0.01</v>
      </c>
    </row>
    <row r="12" spans="1:11" ht="15.75" thickBot="1">
      <c r="A12" s="167" t="s">
        <v>273</v>
      </c>
      <c r="B12" s="51">
        <v>30</v>
      </c>
      <c r="C12" s="142">
        <v>0.01</v>
      </c>
      <c r="D12" s="51">
        <v>25</v>
      </c>
      <c r="E12" s="142">
        <v>0.01</v>
      </c>
      <c r="F12" s="51">
        <v>55</v>
      </c>
      <c r="G12" s="142">
        <v>0.01</v>
      </c>
      <c r="H12" s="51">
        <v>85</v>
      </c>
      <c r="I12" s="142">
        <v>0.02</v>
      </c>
      <c r="J12" s="51">
        <v>75</v>
      </c>
      <c r="K12" s="142">
        <v>0.02</v>
      </c>
    </row>
    <row r="13" spans="1:11" ht="15.75" thickBot="1">
      <c r="A13" s="167" t="s">
        <v>274</v>
      </c>
      <c r="B13" s="51">
        <v>30</v>
      </c>
      <c r="C13" s="142">
        <v>0.01</v>
      </c>
      <c r="D13" s="51">
        <v>35</v>
      </c>
      <c r="E13" s="142">
        <v>0.01</v>
      </c>
      <c r="F13" s="51">
        <v>40</v>
      </c>
      <c r="G13" s="142">
        <v>0.01</v>
      </c>
      <c r="H13" s="51">
        <v>70</v>
      </c>
      <c r="I13" s="142">
        <v>0.01</v>
      </c>
      <c r="J13" s="51">
        <v>70</v>
      </c>
      <c r="K13" s="142">
        <v>0.01</v>
      </c>
    </row>
    <row r="14" spans="1:11" ht="15.75" thickBot="1">
      <c r="A14" s="167" t="s">
        <v>275</v>
      </c>
      <c r="B14" s="51">
        <v>15</v>
      </c>
      <c r="C14" s="142">
        <v>0</v>
      </c>
      <c r="D14" s="51">
        <v>20</v>
      </c>
      <c r="E14" s="142">
        <v>0</v>
      </c>
      <c r="F14" s="51">
        <v>70</v>
      </c>
      <c r="G14" s="142">
        <v>0.01</v>
      </c>
      <c r="H14" s="51">
        <v>60</v>
      </c>
      <c r="I14" s="142">
        <v>0.01</v>
      </c>
      <c r="J14" s="51">
        <v>60</v>
      </c>
      <c r="K14" s="142">
        <v>0.01</v>
      </c>
    </row>
    <row r="15" spans="1:11" ht="15.75" thickBot="1">
      <c r="A15" s="167" t="s">
        <v>276</v>
      </c>
      <c r="B15" s="51">
        <v>20</v>
      </c>
      <c r="C15" s="142">
        <v>0.01</v>
      </c>
      <c r="D15" s="51">
        <v>20</v>
      </c>
      <c r="E15" s="142">
        <v>0</v>
      </c>
      <c r="F15" s="51">
        <v>25</v>
      </c>
      <c r="G15" s="142">
        <v>0.01</v>
      </c>
      <c r="H15" s="51">
        <v>30</v>
      </c>
      <c r="I15" s="142">
        <v>0.01</v>
      </c>
      <c r="J15" s="51">
        <v>50</v>
      </c>
      <c r="K15" s="142">
        <v>0.01</v>
      </c>
    </row>
    <row r="16" spans="1:11" ht="15.75" thickBot="1">
      <c r="A16" s="167" t="s">
        <v>277</v>
      </c>
      <c r="B16" s="51">
        <v>40</v>
      </c>
      <c r="C16" s="142">
        <v>0.01</v>
      </c>
      <c r="D16" s="51">
        <v>45</v>
      </c>
      <c r="E16" s="142">
        <v>0.01</v>
      </c>
      <c r="F16" s="51">
        <v>75</v>
      </c>
      <c r="G16" s="142">
        <v>0.02</v>
      </c>
      <c r="H16" s="51">
        <v>60</v>
      </c>
      <c r="I16" s="142">
        <v>0.01</v>
      </c>
      <c r="J16" s="51">
        <v>50</v>
      </c>
      <c r="K16" s="142">
        <v>0.01</v>
      </c>
    </row>
    <row r="17" spans="1:11" ht="15.75" thickBot="1">
      <c r="A17" s="167" t="s">
        <v>278</v>
      </c>
      <c r="B17" s="51">
        <v>60</v>
      </c>
      <c r="C17" s="142">
        <v>0.02</v>
      </c>
      <c r="D17" s="51">
        <v>35</v>
      </c>
      <c r="E17" s="142">
        <v>0.01</v>
      </c>
      <c r="F17" s="51">
        <v>35</v>
      </c>
      <c r="G17" s="142">
        <v>0.01</v>
      </c>
      <c r="H17" s="51">
        <v>45</v>
      </c>
      <c r="I17" s="142">
        <v>0.01</v>
      </c>
      <c r="J17" s="51">
        <v>50</v>
      </c>
      <c r="K17" s="142">
        <v>0.01</v>
      </c>
    </row>
    <row r="18" spans="1:11" ht="15.75" thickBot="1">
      <c r="A18" s="167" t="s">
        <v>279</v>
      </c>
      <c r="B18" s="51">
        <v>55</v>
      </c>
      <c r="C18" s="142">
        <v>0.01</v>
      </c>
      <c r="D18" s="51">
        <v>55</v>
      </c>
      <c r="E18" s="142">
        <v>0.01</v>
      </c>
      <c r="F18" s="51">
        <v>50</v>
      </c>
      <c r="G18" s="142">
        <v>0.01</v>
      </c>
      <c r="H18" s="51">
        <v>45</v>
      </c>
      <c r="I18" s="142">
        <v>0.01</v>
      </c>
      <c r="J18" s="51">
        <v>45</v>
      </c>
      <c r="K18" s="142">
        <v>0.01</v>
      </c>
    </row>
    <row r="19" spans="1:11" ht="15.75" thickBot="1">
      <c r="A19" s="167" t="s">
        <v>280</v>
      </c>
      <c r="B19" s="51">
        <v>55</v>
      </c>
      <c r="C19" s="142">
        <v>0.01</v>
      </c>
      <c r="D19" s="51">
        <v>45</v>
      </c>
      <c r="E19" s="142">
        <v>0.01</v>
      </c>
      <c r="F19" s="51">
        <v>70</v>
      </c>
      <c r="G19" s="142">
        <v>0.02</v>
      </c>
      <c r="H19" s="51">
        <v>55</v>
      </c>
      <c r="I19" s="142">
        <v>0.01</v>
      </c>
      <c r="J19" s="51">
        <v>45</v>
      </c>
      <c r="K19" s="142">
        <v>0.01</v>
      </c>
    </row>
    <row r="20" spans="1:11" ht="15.75" thickBot="1">
      <c r="A20" s="167" t="s">
        <v>281</v>
      </c>
      <c r="B20" s="51">
        <v>75</v>
      </c>
      <c r="C20" s="142">
        <v>0.02</v>
      </c>
      <c r="D20" s="51">
        <v>40</v>
      </c>
      <c r="E20" s="142">
        <v>0.01</v>
      </c>
      <c r="F20" s="51">
        <v>55</v>
      </c>
      <c r="G20" s="142">
        <v>0.01</v>
      </c>
      <c r="H20" s="51">
        <v>55</v>
      </c>
      <c r="I20" s="142">
        <v>0.01</v>
      </c>
      <c r="J20" s="51">
        <v>45</v>
      </c>
      <c r="K20" s="142">
        <v>0.01</v>
      </c>
    </row>
    <row r="21" spans="1:11" ht="15.75" thickBot="1">
      <c r="A21" s="167" t="s">
        <v>282</v>
      </c>
      <c r="B21" s="51">
        <v>45</v>
      </c>
      <c r="C21" s="142">
        <v>0.01</v>
      </c>
      <c r="D21" s="51">
        <v>40</v>
      </c>
      <c r="E21" s="142">
        <v>0.01</v>
      </c>
      <c r="F21" s="51">
        <v>40</v>
      </c>
      <c r="G21" s="142">
        <v>0.01</v>
      </c>
      <c r="H21" s="51">
        <v>40</v>
      </c>
      <c r="I21" s="142">
        <v>0.01</v>
      </c>
      <c r="J21" s="51">
        <v>45</v>
      </c>
      <c r="K21" s="142">
        <v>0.01</v>
      </c>
    </row>
    <row r="22" spans="1:11" ht="15.75" thickBot="1">
      <c r="A22" s="167" t="s">
        <v>283</v>
      </c>
      <c r="B22" s="51">
        <v>40</v>
      </c>
      <c r="C22" s="142">
        <v>0.01</v>
      </c>
      <c r="D22" s="51">
        <v>55</v>
      </c>
      <c r="E22" s="142">
        <v>0.01</v>
      </c>
      <c r="F22" s="51">
        <v>35</v>
      </c>
      <c r="G22" s="142">
        <v>0.01</v>
      </c>
      <c r="H22" s="51">
        <v>30</v>
      </c>
      <c r="I22" s="142">
        <v>0.01</v>
      </c>
      <c r="J22" s="51">
        <v>40</v>
      </c>
      <c r="K22" s="142">
        <v>0.01</v>
      </c>
    </row>
    <row r="23" spans="1:11" ht="15.75" thickBot="1">
      <c r="A23" s="167" t="s">
        <v>284</v>
      </c>
      <c r="B23" s="51">
        <v>25</v>
      </c>
      <c r="C23" s="142">
        <v>0.01</v>
      </c>
      <c r="D23" s="51">
        <v>25</v>
      </c>
      <c r="E23" s="142">
        <v>0.01</v>
      </c>
      <c r="F23" s="51">
        <v>40</v>
      </c>
      <c r="G23" s="142">
        <v>0.01</v>
      </c>
      <c r="H23" s="51">
        <v>30</v>
      </c>
      <c r="I23" s="142">
        <v>0.01</v>
      </c>
      <c r="J23" s="51">
        <v>40</v>
      </c>
      <c r="K23" s="142">
        <v>0.01</v>
      </c>
    </row>
    <row r="24" spans="1:11" ht="35.25">
      <c r="A24" s="168"/>
    </row>
    <row r="26" spans="1:11" ht="35.25">
      <c r="A26" s="168"/>
    </row>
  </sheetData>
  <mergeCells count="6">
    <mergeCell ref="J2:K2"/>
    <mergeCell ref="A2:A3"/>
    <mergeCell ref="B2:C2"/>
    <mergeCell ref="D2:E2"/>
    <mergeCell ref="F2:G2"/>
    <mergeCell ref="H2:I2"/>
  </mergeCells>
  <phoneticPr fontId="0"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I13"/>
  <sheetViews>
    <sheetView topLeftCell="A2" workbookViewId="0">
      <selection activeCell="F13" sqref="F13"/>
    </sheetView>
  </sheetViews>
  <sheetFormatPr defaultRowHeight="15"/>
  <cols>
    <col min="2" max="2" width="18.85546875" customWidth="1"/>
  </cols>
  <sheetData>
    <row r="1" spans="1:9" ht="16.5" thickBot="1">
      <c r="A1" s="1" t="s">
        <v>285</v>
      </c>
    </row>
    <row r="2" spans="1:9" ht="30" customHeight="1" thickBot="1">
      <c r="A2" s="338" t="s">
        <v>286</v>
      </c>
      <c r="B2" s="339"/>
      <c r="C2" s="169" t="s">
        <v>3</v>
      </c>
      <c r="D2" s="169" t="s">
        <v>4</v>
      </c>
      <c r="E2" s="169" t="s">
        <v>5</v>
      </c>
      <c r="F2" s="169" t="s">
        <v>71</v>
      </c>
      <c r="G2" s="169" t="s">
        <v>72</v>
      </c>
    </row>
    <row r="3" spans="1:9" ht="30" customHeight="1" thickBot="1">
      <c r="A3" s="338" t="s">
        <v>287</v>
      </c>
      <c r="B3" s="340"/>
      <c r="C3" s="170">
        <v>100</v>
      </c>
      <c r="D3" s="170">
        <v>200</v>
      </c>
      <c r="E3" s="171">
        <v>1500</v>
      </c>
      <c r="F3" s="171">
        <v>2200</v>
      </c>
      <c r="G3" s="171">
        <v>3700</v>
      </c>
    </row>
    <row r="4" spans="1:9" ht="47.25" customHeight="1" thickBot="1">
      <c r="A4" s="341" t="s">
        <v>288</v>
      </c>
      <c r="B4" s="342"/>
      <c r="C4" s="333" t="s">
        <v>289</v>
      </c>
      <c r="D4" s="305"/>
      <c r="E4" s="305"/>
      <c r="F4" s="305"/>
      <c r="G4" s="334"/>
    </row>
    <row r="5" spans="1:9" ht="16.5" thickBot="1">
      <c r="A5" s="335"/>
      <c r="B5" s="172" t="s">
        <v>1</v>
      </c>
      <c r="C5" s="173">
        <v>0</v>
      </c>
      <c r="D5" s="173">
        <v>5</v>
      </c>
      <c r="E5" s="173">
        <v>10</v>
      </c>
      <c r="F5" s="173">
        <v>10</v>
      </c>
      <c r="G5" s="174">
        <v>0</v>
      </c>
    </row>
    <row r="6" spans="1:9" ht="16.5" thickBot="1">
      <c r="A6" s="336"/>
      <c r="B6" s="172" t="s">
        <v>2</v>
      </c>
      <c r="C6" s="173">
        <v>0</v>
      </c>
      <c r="D6" s="173">
        <v>10</v>
      </c>
      <c r="E6" s="173">
        <v>25</v>
      </c>
      <c r="F6" s="173">
        <v>10</v>
      </c>
      <c r="G6" s="174">
        <v>0</v>
      </c>
    </row>
    <row r="7" spans="1:9" ht="16.5" thickBot="1">
      <c r="A7" s="336"/>
      <c r="B7" s="172" t="s">
        <v>3</v>
      </c>
      <c r="C7" s="173">
        <v>0</v>
      </c>
      <c r="D7" s="173">
        <v>5</v>
      </c>
      <c r="E7" s="173">
        <v>150</v>
      </c>
      <c r="F7" s="173">
        <v>15</v>
      </c>
      <c r="G7" s="174">
        <v>0</v>
      </c>
    </row>
    <row r="8" spans="1:9" ht="16.5" thickBot="1">
      <c r="A8" s="336"/>
      <c r="B8" s="172" t="s">
        <v>4</v>
      </c>
      <c r="C8" s="173">
        <v>0</v>
      </c>
      <c r="D8" s="173">
        <v>0</v>
      </c>
      <c r="E8" s="173">
        <v>750</v>
      </c>
      <c r="F8" s="173">
        <v>260</v>
      </c>
      <c r="G8" s="174">
        <v>0</v>
      </c>
    </row>
    <row r="9" spans="1:9" ht="16.5" thickBot="1">
      <c r="A9" s="336"/>
      <c r="B9" s="172" t="s">
        <v>5</v>
      </c>
      <c r="C9" s="173">
        <v>0</v>
      </c>
      <c r="D9" s="173">
        <v>0</v>
      </c>
      <c r="E9" s="173">
        <v>150</v>
      </c>
      <c r="F9" s="173">
        <v>1040</v>
      </c>
      <c r="G9" s="174">
        <v>0</v>
      </c>
    </row>
    <row r="10" spans="1:9" ht="16.5" thickBot="1">
      <c r="A10" s="336"/>
      <c r="B10" s="172" t="s">
        <v>71</v>
      </c>
      <c r="C10" s="173"/>
      <c r="D10" s="173"/>
      <c r="E10" s="173"/>
      <c r="F10" s="173">
        <v>250</v>
      </c>
      <c r="G10" s="175">
        <v>0</v>
      </c>
    </row>
    <row r="11" spans="1:9" ht="16.5" thickBot="1">
      <c r="A11" s="336"/>
      <c r="B11" s="172" t="s">
        <v>96</v>
      </c>
      <c r="C11" s="173">
        <v>5</v>
      </c>
      <c r="D11" s="173">
        <v>20</v>
      </c>
      <c r="E11" s="173">
        <f>SUM(E5:E9)</f>
        <v>1085</v>
      </c>
      <c r="F11" s="173">
        <f>SUM(F5:F10)</f>
        <v>1585</v>
      </c>
      <c r="G11" s="174">
        <v>0</v>
      </c>
      <c r="I11" t="s">
        <v>79</v>
      </c>
    </row>
    <row r="12" spans="1:9" ht="16.5" thickBot="1">
      <c r="A12" s="337"/>
      <c r="B12" s="176" t="s">
        <v>259</v>
      </c>
      <c r="C12" s="177">
        <v>0.04</v>
      </c>
      <c r="D12" s="177">
        <v>7.0000000000000007E-2</v>
      </c>
      <c r="E12" s="177">
        <f>E11/E3</f>
        <v>0.72333333333333338</v>
      </c>
      <c r="F12" s="178">
        <f>F11/F3</f>
        <v>0.72045454545454546</v>
      </c>
      <c r="G12" s="179">
        <v>0</v>
      </c>
    </row>
    <row r="13" spans="1:9">
      <c r="A13" s="17"/>
    </row>
  </sheetData>
  <mergeCells count="5">
    <mergeCell ref="C4:G4"/>
    <mergeCell ref="A5:A12"/>
    <mergeCell ref="A2:B2"/>
    <mergeCell ref="A3:B3"/>
    <mergeCell ref="A4:B4"/>
  </mergeCells>
  <phoneticPr fontId="0"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J8"/>
  <sheetViews>
    <sheetView workbookViewId="0">
      <selection activeCell="B5" sqref="B5:J7"/>
    </sheetView>
  </sheetViews>
  <sheetFormatPr defaultRowHeight="15"/>
  <cols>
    <col min="1" max="1" width="17.140625" customWidth="1"/>
  </cols>
  <sheetData>
    <row r="1" spans="1:10" ht="16.5" thickBot="1">
      <c r="A1" s="1" t="s">
        <v>290</v>
      </c>
    </row>
    <row r="2" spans="1:10" ht="24.75" thickBot="1">
      <c r="A2" s="275" t="s">
        <v>291</v>
      </c>
      <c r="B2" s="275" t="s">
        <v>292</v>
      </c>
      <c r="C2" s="180" t="s">
        <v>5</v>
      </c>
      <c r="D2" s="180" t="s">
        <v>71</v>
      </c>
      <c r="E2" s="181" t="s">
        <v>115</v>
      </c>
      <c r="F2" s="272" t="s">
        <v>81</v>
      </c>
      <c r="G2" s="273"/>
      <c r="H2" s="273"/>
      <c r="I2" s="273"/>
      <c r="J2" s="274"/>
    </row>
    <row r="3" spans="1:10" ht="69.75">
      <c r="A3" s="343"/>
      <c r="B3" s="343"/>
      <c r="C3" s="275" t="s">
        <v>82</v>
      </c>
      <c r="D3" s="344" t="s">
        <v>82</v>
      </c>
      <c r="E3" s="344" t="s">
        <v>82</v>
      </c>
      <c r="F3" s="182" t="s">
        <v>293</v>
      </c>
      <c r="G3" s="275" t="s">
        <v>83</v>
      </c>
      <c r="H3" s="275" t="s">
        <v>295</v>
      </c>
      <c r="I3" s="182" t="s">
        <v>296</v>
      </c>
      <c r="J3" s="182" t="s">
        <v>298</v>
      </c>
    </row>
    <row r="4" spans="1:10" ht="59.25" thickBot="1">
      <c r="A4" s="276"/>
      <c r="B4" s="276"/>
      <c r="C4" s="276"/>
      <c r="D4" s="345"/>
      <c r="E4" s="345"/>
      <c r="F4" s="182" t="s">
        <v>294</v>
      </c>
      <c r="G4" s="276"/>
      <c r="H4" s="276"/>
      <c r="I4" s="182" t="s">
        <v>297</v>
      </c>
      <c r="J4" s="182" t="s">
        <v>299</v>
      </c>
    </row>
    <row r="5" spans="1:10" ht="15.75" thickBot="1">
      <c r="A5" s="183" t="s">
        <v>112</v>
      </c>
      <c r="B5" s="184">
        <v>49360</v>
      </c>
      <c r="C5" s="185">
        <v>700</v>
      </c>
      <c r="D5" s="185">
        <v>250</v>
      </c>
      <c r="E5" s="185">
        <v>0</v>
      </c>
      <c r="F5" s="185">
        <v>950</v>
      </c>
      <c r="G5" s="239">
        <v>0.02</v>
      </c>
      <c r="H5" s="239">
        <v>2.4E-2</v>
      </c>
      <c r="I5" s="239">
        <v>0.97599999999999998</v>
      </c>
      <c r="J5" s="185" t="s">
        <v>89</v>
      </c>
    </row>
    <row r="6" spans="1:10" ht="15.75" thickBot="1">
      <c r="A6" s="186" t="s">
        <v>113</v>
      </c>
      <c r="B6" s="102">
        <v>53815</v>
      </c>
      <c r="C6" s="75">
        <v>140</v>
      </c>
      <c r="D6" s="75">
        <v>1040</v>
      </c>
      <c r="E6" s="75">
        <v>1025</v>
      </c>
      <c r="F6" s="75">
        <v>1175</v>
      </c>
      <c r="G6" s="238">
        <f>F6/B6</f>
        <v>2.1834061135371178E-2</v>
      </c>
      <c r="H6" s="238">
        <v>2.1000000000000001E-2</v>
      </c>
      <c r="I6" s="238">
        <v>0.97899999999999998</v>
      </c>
      <c r="J6" s="75" t="s">
        <v>90</v>
      </c>
    </row>
    <row r="7" spans="1:10" ht="15.75" thickBot="1">
      <c r="A7" s="187" t="s">
        <v>114</v>
      </c>
      <c r="B7" s="102">
        <v>26430</v>
      </c>
      <c r="C7" s="102">
        <v>0</v>
      </c>
      <c r="D7" s="102">
        <v>250</v>
      </c>
      <c r="E7" s="102">
        <v>0</v>
      </c>
      <c r="F7" s="102"/>
      <c r="G7" s="198">
        <v>0.01</v>
      </c>
      <c r="H7" s="198">
        <v>0.01</v>
      </c>
      <c r="I7" s="198">
        <v>0.99</v>
      </c>
      <c r="J7" s="102" t="s">
        <v>300</v>
      </c>
    </row>
    <row r="8" spans="1:10">
      <c r="A8" s="17"/>
    </row>
  </sheetData>
  <mergeCells count="8">
    <mergeCell ref="A2:A4"/>
    <mergeCell ref="B2:B4"/>
    <mergeCell ref="F2:J2"/>
    <mergeCell ref="C3:C4"/>
    <mergeCell ref="D3:D4"/>
    <mergeCell ref="E3:E4"/>
    <mergeCell ref="G3:G4"/>
    <mergeCell ref="H3:H4"/>
  </mergeCells>
  <phoneticPr fontId="0"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M13"/>
  <sheetViews>
    <sheetView workbookViewId="0">
      <selection activeCell="N17" sqref="N17"/>
    </sheetView>
  </sheetViews>
  <sheetFormatPr defaultRowHeight="15"/>
  <cols>
    <col min="3" max="3" width="25.5703125" customWidth="1"/>
    <col min="9" max="9" width="10.7109375" bestFit="1" customWidth="1"/>
  </cols>
  <sheetData>
    <row r="1" spans="1:13" ht="16.5" thickBot="1">
      <c r="A1" s="1" t="s">
        <v>301</v>
      </c>
    </row>
    <row r="2" spans="1:13" ht="16.5" customHeight="1">
      <c r="A2" s="351" t="s">
        <v>302</v>
      </c>
      <c r="B2" s="352"/>
      <c r="C2" s="353"/>
      <c r="D2" s="349" t="s">
        <v>303</v>
      </c>
      <c r="E2" s="350"/>
      <c r="F2" s="350"/>
      <c r="G2" s="350"/>
      <c r="H2" s="350"/>
      <c r="I2" s="350"/>
      <c r="J2" s="350"/>
      <c r="K2" s="350"/>
    </row>
    <row r="3" spans="1:13" ht="30" customHeight="1">
      <c r="A3" s="354" t="s">
        <v>183</v>
      </c>
      <c r="B3" s="354" t="s">
        <v>0</v>
      </c>
      <c r="C3" s="191"/>
      <c r="D3" s="355" t="s">
        <v>113</v>
      </c>
      <c r="E3" s="355"/>
      <c r="F3" s="355" t="s">
        <v>114</v>
      </c>
      <c r="G3" s="355"/>
      <c r="H3" s="355" t="s">
        <v>115</v>
      </c>
      <c r="I3" s="355"/>
      <c r="J3" s="356" t="s">
        <v>304</v>
      </c>
      <c r="K3" s="356"/>
    </row>
    <row r="4" spans="1:13" ht="63" customHeight="1">
      <c r="A4" s="354"/>
      <c r="B4" s="354"/>
      <c r="C4" s="191"/>
      <c r="D4" s="192" t="s">
        <v>305</v>
      </c>
      <c r="E4" s="193" t="s">
        <v>259</v>
      </c>
      <c r="F4" s="192" t="s">
        <v>305</v>
      </c>
      <c r="G4" s="193" t="s">
        <v>259</v>
      </c>
      <c r="H4" s="192" t="s">
        <v>305</v>
      </c>
      <c r="I4" s="193" t="s">
        <v>259</v>
      </c>
      <c r="J4" s="192" t="s">
        <v>305</v>
      </c>
      <c r="K4" s="193" t="s">
        <v>259</v>
      </c>
    </row>
    <row r="5" spans="1:13">
      <c r="A5" s="346" t="s">
        <v>112</v>
      </c>
      <c r="B5" s="347">
        <v>44800</v>
      </c>
      <c r="C5" s="194" t="s">
        <v>306</v>
      </c>
      <c r="D5" s="195">
        <v>700</v>
      </c>
      <c r="E5" s="195">
        <v>1.6</v>
      </c>
      <c r="F5" s="195">
        <v>250</v>
      </c>
      <c r="G5" s="195">
        <v>0.6</v>
      </c>
      <c r="H5" s="195">
        <v>0</v>
      </c>
      <c r="I5" s="195">
        <v>0</v>
      </c>
      <c r="J5" s="195">
        <v>950</v>
      </c>
      <c r="K5" s="195">
        <v>1.9</v>
      </c>
    </row>
    <row r="6" spans="1:13">
      <c r="A6" s="346"/>
      <c r="B6" s="347"/>
      <c r="C6" s="194" t="s">
        <v>307</v>
      </c>
      <c r="D6" s="195">
        <v>50</v>
      </c>
      <c r="E6" s="195">
        <v>0.1</v>
      </c>
      <c r="F6" s="195">
        <v>10</v>
      </c>
      <c r="G6" s="195">
        <v>0</v>
      </c>
      <c r="H6" s="195">
        <v>0</v>
      </c>
      <c r="I6" s="195">
        <v>0</v>
      </c>
      <c r="J6" s="195">
        <v>60</v>
      </c>
      <c r="K6" s="195">
        <v>0.1</v>
      </c>
    </row>
    <row r="7" spans="1:13">
      <c r="A7" s="346"/>
      <c r="B7" s="347"/>
      <c r="C7" s="194" t="s">
        <v>308</v>
      </c>
      <c r="D7" s="195">
        <v>750</v>
      </c>
      <c r="E7" s="195">
        <v>1.7</v>
      </c>
      <c r="F7" s="195">
        <v>260</v>
      </c>
      <c r="G7" s="195">
        <v>0.6</v>
      </c>
      <c r="H7" s="195">
        <v>0</v>
      </c>
      <c r="I7" s="195">
        <v>0</v>
      </c>
      <c r="J7" s="195">
        <f>SUM(J5:J6)</f>
        <v>1010</v>
      </c>
      <c r="K7" s="236">
        <v>2</v>
      </c>
    </row>
    <row r="8" spans="1:13">
      <c r="A8" s="348"/>
      <c r="B8" s="348"/>
      <c r="C8" s="348"/>
      <c r="D8" s="348"/>
      <c r="E8" s="348"/>
      <c r="F8" s="348"/>
      <c r="G8" s="348"/>
      <c r="H8" s="348"/>
      <c r="I8" s="348"/>
      <c r="J8" s="348"/>
      <c r="K8" s="348"/>
    </row>
    <row r="9" spans="1:13">
      <c r="A9" s="346" t="s">
        <v>113</v>
      </c>
      <c r="B9" s="347">
        <v>53815</v>
      </c>
      <c r="C9" s="194" t="s">
        <v>306</v>
      </c>
      <c r="D9" s="195">
        <v>140</v>
      </c>
      <c r="E9" s="195">
        <v>0.3</v>
      </c>
      <c r="F9" s="195">
        <v>1025</v>
      </c>
      <c r="G9" s="195">
        <v>1.9</v>
      </c>
      <c r="H9" s="195">
        <v>10</v>
      </c>
      <c r="I9" s="237">
        <f>H9/B9</f>
        <v>1.8582179689677599E-4</v>
      </c>
      <c r="J9" s="195">
        <v>1175</v>
      </c>
      <c r="K9" s="195">
        <v>2.2000000000000002</v>
      </c>
    </row>
    <row r="10" spans="1:13">
      <c r="A10" s="346"/>
      <c r="B10" s="347"/>
      <c r="C10" s="194" t="s">
        <v>307</v>
      </c>
      <c r="D10" s="195">
        <v>10</v>
      </c>
      <c r="E10" s="195">
        <v>0</v>
      </c>
      <c r="F10" s="195">
        <v>15</v>
      </c>
      <c r="G10" s="195">
        <v>0</v>
      </c>
      <c r="H10" s="195">
        <v>0</v>
      </c>
      <c r="I10" s="195">
        <v>0</v>
      </c>
      <c r="J10" s="195">
        <f>F10+D10</f>
        <v>25</v>
      </c>
      <c r="K10" s="195">
        <v>0</v>
      </c>
    </row>
    <row r="11" spans="1:13">
      <c r="A11" s="346"/>
      <c r="B11" s="347"/>
      <c r="C11" s="194" t="s">
        <v>308</v>
      </c>
      <c r="D11" s="195">
        <v>150</v>
      </c>
      <c r="E11" s="195">
        <v>0.3</v>
      </c>
      <c r="F11" s="195">
        <v>1040</v>
      </c>
      <c r="G11" s="195">
        <v>1.9</v>
      </c>
      <c r="H11" s="195">
        <v>10</v>
      </c>
      <c r="I11" s="195">
        <v>0</v>
      </c>
      <c r="J11" s="195">
        <v>1200</v>
      </c>
      <c r="K11" s="195">
        <v>2.2000000000000002</v>
      </c>
    </row>
    <row r="12" spans="1:13">
      <c r="A12" s="49"/>
      <c r="B12" s="49"/>
      <c r="C12" s="49"/>
      <c r="D12" s="49"/>
      <c r="E12" s="49"/>
      <c r="F12" s="49"/>
      <c r="G12" s="49"/>
      <c r="H12" s="49"/>
      <c r="I12" s="49"/>
      <c r="J12" s="49"/>
      <c r="K12" s="49"/>
      <c r="M12" s="49"/>
    </row>
    <row r="13" spans="1:13" ht="16.5">
      <c r="A13" s="189"/>
      <c r="G13" s="235" t="s">
        <v>79</v>
      </c>
      <c r="I13" t="s">
        <v>79</v>
      </c>
      <c r="J13" t="s">
        <v>79</v>
      </c>
    </row>
  </sheetData>
  <mergeCells count="13">
    <mergeCell ref="H3:I3"/>
    <mergeCell ref="J3:K3"/>
    <mergeCell ref="D3:E3"/>
    <mergeCell ref="A9:A11"/>
    <mergeCell ref="B9:B11"/>
    <mergeCell ref="A8:K8"/>
    <mergeCell ref="B5:B7"/>
    <mergeCell ref="A5:A7"/>
    <mergeCell ref="D2:K2"/>
    <mergeCell ref="A2:C2"/>
    <mergeCell ref="A3:A4"/>
    <mergeCell ref="B3:B4"/>
    <mergeCell ref="F3:G3"/>
  </mergeCells>
  <phoneticPr fontId="0"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C19"/>
  <sheetViews>
    <sheetView workbookViewId="0">
      <selection activeCell="D2" sqref="D2"/>
    </sheetView>
  </sheetViews>
  <sheetFormatPr defaultRowHeight="15"/>
  <cols>
    <col min="1" max="1" width="52" customWidth="1"/>
    <col min="2" max="3" width="11.28515625" customWidth="1"/>
  </cols>
  <sheetData>
    <row r="1" spans="1:3" ht="16.5" thickBot="1">
      <c r="A1" s="1" t="s">
        <v>309</v>
      </c>
    </row>
    <row r="2" spans="1:3" ht="63.75" customHeight="1" thickBot="1">
      <c r="A2" s="270" t="s">
        <v>310</v>
      </c>
      <c r="B2" s="357" t="s">
        <v>311</v>
      </c>
      <c r="C2" s="358"/>
    </row>
    <row r="3" spans="1:3" ht="15.75" thickBot="1">
      <c r="A3" s="271"/>
      <c r="B3" s="73">
        <v>2008</v>
      </c>
      <c r="C3" s="73">
        <v>2009</v>
      </c>
    </row>
    <row r="4" spans="1:3" ht="15.75" thickBot="1">
      <c r="A4" s="101" t="s">
        <v>51</v>
      </c>
      <c r="B4" s="198">
        <v>0.95</v>
      </c>
      <c r="C4" s="198">
        <v>0.98399999999999999</v>
      </c>
    </row>
    <row r="5" spans="1:3" ht="15.75" thickBot="1">
      <c r="A5" s="101" t="s">
        <v>33</v>
      </c>
      <c r="B5" s="198">
        <v>8.9999999999999993E-3</v>
      </c>
      <c r="C5" s="198">
        <v>4.0000000000000001E-3</v>
      </c>
    </row>
    <row r="6" spans="1:3" ht="15.75" thickBot="1">
      <c r="A6" s="101" t="s">
        <v>49</v>
      </c>
      <c r="B6" s="198">
        <v>1E-3</v>
      </c>
      <c r="C6" s="198">
        <v>1E-3</v>
      </c>
    </row>
    <row r="7" spans="1:3" ht="15.75" thickBot="1">
      <c r="A7" s="101" t="s">
        <v>118</v>
      </c>
      <c r="B7" s="198">
        <v>1E-3</v>
      </c>
      <c r="C7" s="102" t="s">
        <v>312</v>
      </c>
    </row>
    <row r="8" spans="1:3" ht="15.75" thickBot="1">
      <c r="A8" s="101" t="s">
        <v>36</v>
      </c>
      <c r="B8" s="198">
        <v>1E-3</v>
      </c>
      <c r="C8" s="198">
        <v>1E-3</v>
      </c>
    </row>
    <row r="9" spans="1:3" ht="15.75" thickBot="1">
      <c r="A9" s="101" t="s">
        <v>37</v>
      </c>
      <c r="B9" s="198">
        <v>1E-3</v>
      </c>
      <c r="C9" s="102" t="s">
        <v>312</v>
      </c>
    </row>
    <row r="10" spans="1:3" ht="15.75" thickBot="1">
      <c r="A10" s="101" t="s">
        <v>32</v>
      </c>
      <c r="B10" s="198">
        <v>1.9E-2</v>
      </c>
      <c r="C10" s="198">
        <v>1E-3</v>
      </c>
    </row>
    <row r="11" spans="1:3" ht="15.75" thickBot="1">
      <c r="A11" s="101" t="s">
        <v>39</v>
      </c>
      <c r="B11" s="198">
        <v>1E-3</v>
      </c>
      <c r="C11" s="198">
        <v>3.0000000000000001E-3</v>
      </c>
    </row>
    <row r="12" spans="1:3" ht="15.75" thickBot="1">
      <c r="A12" s="101" t="s">
        <v>34</v>
      </c>
      <c r="B12" s="198">
        <v>1E-3</v>
      </c>
      <c r="C12" s="102" t="s">
        <v>312</v>
      </c>
    </row>
    <row r="13" spans="1:3" ht="15.75" thickBot="1">
      <c r="A13" s="101" t="s">
        <v>119</v>
      </c>
      <c r="B13" s="198">
        <v>1E-3</v>
      </c>
      <c r="C13" s="102" t="s">
        <v>312</v>
      </c>
    </row>
    <row r="14" spans="1:3" ht="15.75" thickBot="1">
      <c r="A14" s="101" t="s">
        <v>313</v>
      </c>
      <c r="B14" s="198">
        <v>5.0000000000000001E-3</v>
      </c>
      <c r="C14" s="198">
        <v>3.0000000000000001E-3</v>
      </c>
    </row>
    <row r="15" spans="1:3" ht="15.75" thickBot="1">
      <c r="A15" s="101" t="s">
        <v>50</v>
      </c>
      <c r="B15" s="198">
        <v>1E-3</v>
      </c>
      <c r="C15" s="102" t="s">
        <v>312</v>
      </c>
    </row>
    <row r="16" spans="1:3" ht="15.75" thickBot="1">
      <c r="A16" s="101" t="s">
        <v>57</v>
      </c>
      <c r="B16" s="198">
        <v>1E-3</v>
      </c>
      <c r="C16" s="198">
        <v>1E-3</v>
      </c>
    </row>
    <row r="17" spans="1:3" ht="15.75" thickBot="1">
      <c r="A17" s="101" t="s">
        <v>123</v>
      </c>
      <c r="B17" s="198">
        <v>1E-3</v>
      </c>
      <c r="C17" s="102" t="s">
        <v>312</v>
      </c>
    </row>
    <row r="18" spans="1:3" ht="15.75" thickBot="1">
      <c r="A18" s="101" t="s">
        <v>52</v>
      </c>
      <c r="B18" s="198">
        <v>2E-3</v>
      </c>
      <c r="C18" s="102" t="s">
        <v>312</v>
      </c>
    </row>
    <row r="19" spans="1:3" ht="15.75" thickBot="1">
      <c r="A19" s="196" t="s">
        <v>7</v>
      </c>
      <c r="B19" s="199">
        <v>1</v>
      </c>
      <c r="C19" s="197">
        <v>1</v>
      </c>
    </row>
  </sheetData>
  <mergeCells count="2">
    <mergeCell ref="A2:A3"/>
    <mergeCell ref="B2:C2"/>
  </mergeCells>
  <phoneticPr fontId="0"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E8"/>
  <sheetViews>
    <sheetView workbookViewId="0">
      <selection activeCell="B9" sqref="B9"/>
    </sheetView>
  </sheetViews>
  <sheetFormatPr defaultRowHeight="15"/>
  <cols>
    <col min="1" max="1" width="19.140625" customWidth="1"/>
    <col min="3" max="3" width="15.7109375" customWidth="1"/>
    <col min="4" max="4" width="14.42578125" customWidth="1"/>
  </cols>
  <sheetData>
    <row r="1" spans="1:5" ht="16.5" thickBot="1">
      <c r="A1" s="1" t="s">
        <v>314</v>
      </c>
    </row>
    <row r="2" spans="1:5" ht="93.75" customHeight="1" thickBot="1">
      <c r="A2" s="362" t="s">
        <v>315</v>
      </c>
      <c r="B2" s="290" t="s">
        <v>40</v>
      </c>
      <c r="C2" s="364" t="s">
        <v>316</v>
      </c>
      <c r="D2" s="292" t="s">
        <v>317</v>
      </c>
      <c r="E2" s="359"/>
    </row>
    <row r="3" spans="1:5" ht="16.5" thickBot="1">
      <c r="A3" s="363"/>
      <c r="B3" s="291"/>
      <c r="C3" s="365"/>
      <c r="D3" s="100" t="s">
        <v>305</v>
      </c>
      <c r="E3" s="100" t="s">
        <v>259</v>
      </c>
    </row>
    <row r="4" spans="1:5" ht="15.75" thickBot="1">
      <c r="A4" s="360" t="s">
        <v>112</v>
      </c>
      <c r="B4" s="200" t="s">
        <v>24</v>
      </c>
      <c r="C4" s="121">
        <v>20685</v>
      </c>
      <c r="D4" s="121">
        <v>590</v>
      </c>
      <c r="E4" s="201">
        <v>2.8500000000000001E-2</v>
      </c>
    </row>
    <row r="5" spans="1:5" ht="15.75" thickBot="1">
      <c r="A5" s="361"/>
      <c r="B5" s="200" t="s">
        <v>25</v>
      </c>
      <c r="C5" s="121">
        <v>21335</v>
      </c>
      <c r="D5" s="121">
        <v>365</v>
      </c>
      <c r="E5" s="201">
        <v>1.7100000000000001E-2</v>
      </c>
    </row>
    <row r="6" spans="1:5" ht="15.75" thickBot="1">
      <c r="A6" s="360" t="s">
        <v>113</v>
      </c>
      <c r="B6" s="200" t="s">
        <v>24</v>
      </c>
      <c r="C6" s="51">
        <v>27455</v>
      </c>
      <c r="D6" s="121">
        <v>800</v>
      </c>
      <c r="E6" s="201">
        <v>2.9100000000000001E-2</v>
      </c>
    </row>
    <row r="7" spans="1:5" ht="15.75" thickBot="1">
      <c r="A7" s="361"/>
      <c r="B7" s="200" t="s">
        <v>25</v>
      </c>
      <c r="C7" s="51">
        <v>26360</v>
      </c>
      <c r="D7" s="121">
        <v>390</v>
      </c>
      <c r="E7" s="201">
        <v>1.4800000000000001E-2</v>
      </c>
    </row>
    <row r="8" spans="1:5" ht="16.5">
      <c r="A8" s="189"/>
    </row>
  </sheetData>
  <mergeCells count="6">
    <mergeCell ref="D2:E2"/>
    <mergeCell ref="A4:A5"/>
    <mergeCell ref="A6:A7"/>
    <mergeCell ref="A2:A3"/>
    <mergeCell ref="B2:B3"/>
    <mergeCell ref="C2:C3"/>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9"/>
  <sheetViews>
    <sheetView workbookViewId="0">
      <selection activeCell="H12" sqref="H12"/>
    </sheetView>
  </sheetViews>
  <sheetFormatPr defaultRowHeight="15"/>
  <sheetData>
    <row r="1" spans="1:14" ht="16.5" thickBot="1">
      <c r="A1" s="1" t="s">
        <v>182</v>
      </c>
    </row>
    <row r="2" spans="1:14" ht="18" thickBot="1">
      <c r="A2" s="264" t="s">
        <v>183</v>
      </c>
      <c r="B2" s="264" t="s">
        <v>0</v>
      </c>
      <c r="C2" s="58" t="s">
        <v>1</v>
      </c>
      <c r="D2" s="58" t="s">
        <v>2</v>
      </c>
      <c r="E2" s="58" t="s">
        <v>3</v>
      </c>
      <c r="F2" s="58" t="s">
        <v>4</v>
      </c>
      <c r="G2" s="58" t="s">
        <v>5</v>
      </c>
      <c r="H2" s="58" t="s">
        <v>71</v>
      </c>
      <c r="I2" s="58" t="s">
        <v>72</v>
      </c>
      <c r="J2" s="256" t="s">
        <v>80</v>
      </c>
      <c r="K2" s="258"/>
      <c r="L2" s="256" t="s">
        <v>81</v>
      </c>
      <c r="M2" s="257"/>
      <c r="N2" s="266"/>
    </row>
    <row r="3" spans="1:14" ht="83.25" thickBot="1">
      <c r="A3" s="265"/>
      <c r="B3" s="265"/>
      <c r="C3" s="59" t="s">
        <v>82</v>
      </c>
      <c r="D3" s="59" t="s">
        <v>82</v>
      </c>
      <c r="E3" s="59" t="s">
        <v>82</v>
      </c>
      <c r="F3" s="59" t="s">
        <v>82</v>
      </c>
      <c r="G3" s="59" t="s">
        <v>82</v>
      </c>
      <c r="H3" s="60" t="s">
        <v>82</v>
      </c>
      <c r="I3" s="60" t="s">
        <v>82</v>
      </c>
      <c r="J3" s="59" t="s">
        <v>184</v>
      </c>
      <c r="K3" s="59" t="s">
        <v>185</v>
      </c>
      <c r="L3" s="59" t="s">
        <v>186</v>
      </c>
      <c r="M3" s="59" t="s">
        <v>185</v>
      </c>
      <c r="N3" s="59" t="s">
        <v>84</v>
      </c>
    </row>
    <row r="4" spans="1:14" ht="15.75" thickBot="1">
      <c r="A4" s="61" t="s">
        <v>109</v>
      </c>
      <c r="B4" s="62">
        <v>33285</v>
      </c>
      <c r="C4" s="62">
        <v>505</v>
      </c>
      <c r="D4" s="62">
        <v>1510</v>
      </c>
      <c r="E4" s="62">
        <v>1885</v>
      </c>
      <c r="F4" s="62">
        <v>830</v>
      </c>
      <c r="G4" s="62">
        <v>650</v>
      </c>
      <c r="H4" s="62">
        <v>520</v>
      </c>
      <c r="I4" s="62">
        <v>360</v>
      </c>
      <c r="J4" s="62">
        <v>3900</v>
      </c>
      <c r="K4" s="63">
        <v>0.11700000000000001</v>
      </c>
      <c r="L4" s="62">
        <v>6255</v>
      </c>
      <c r="M4" s="63">
        <v>0.188</v>
      </c>
      <c r="N4" s="64" t="s">
        <v>85</v>
      </c>
    </row>
    <row r="5" spans="1:14" ht="15.75" thickBot="1">
      <c r="A5" s="61" t="s">
        <v>110</v>
      </c>
      <c r="B5" s="62">
        <v>35525</v>
      </c>
      <c r="C5" s="65"/>
      <c r="D5" s="62">
        <v>475</v>
      </c>
      <c r="E5" s="62">
        <v>1525</v>
      </c>
      <c r="F5" s="62">
        <v>1995</v>
      </c>
      <c r="G5" s="62">
        <v>965</v>
      </c>
      <c r="H5" s="62">
        <v>685</v>
      </c>
      <c r="I5" s="62">
        <v>445</v>
      </c>
      <c r="J5" s="62">
        <v>3995</v>
      </c>
      <c r="K5" s="63">
        <v>0.112</v>
      </c>
      <c r="L5" s="62">
        <v>6090</v>
      </c>
      <c r="M5" s="63">
        <v>0.17100000000000001</v>
      </c>
      <c r="N5" s="62" t="s">
        <v>86</v>
      </c>
    </row>
    <row r="6" spans="1:14" ht="15.75" thickBot="1">
      <c r="A6" s="61" t="s">
        <v>111</v>
      </c>
      <c r="B6" s="62">
        <v>41370</v>
      </c>
      <c r="C6" s="66"/>
      <c r="D6" s="65"/>
      <c r="E6" s="62">
        <v>465</v>
      </c>
      <c r="F6" s="62">
        <v>1625</v>
      </c>
      <c r="G6" s="62">
        <v>2450</v>
      </c>
      <c r="H6" s="62">
        <v>1000</v>
      </c>
      <c r="I6" s="62">
        <v>620</v>
      </c>
      <c r="J6" s="62">
        <v>4540</v>
      </c>
      <c r="K6" s="63">
        <v>0.11</v>
      </c>
      <c r="L6" s="62">
        <v>6160</v>
      </c>
      <c r="M6" s="63">
        <v>0.14899999999999999</v>
      </c>
      <c r="N6" s="62" t="s">
        <v>87</v>
      </c>
    </row>
    <row r="7" spans="1:14" ht="15.75" thickBot="1">
      <c r="A7" s="61" t="s">
        <v>112</v>
      </c>
      <c r="B7" s="62">
        <v>49360</v>
      </c>
      <c r="C7" s="66"/>
      <c r="D7" s="66"/>
      <c r="E7" s="65"/>
      <c r="F7" s="62">
        <v>555</v>
      </c>
      <c r="G7" s="62">
        <v>2180</v>
      </c>
      <c r="H7" s="62">
        <v>2165</v>
      </c>
      <c r="I7" s="62">
        <v>990</v>
      </c>
      <c r="J7" s="62">
        <v>4900</v>
      </c>
      <c r="K7" s="63">
        <v>9.9000000000000005E-2</v>
      </c>
      <c r="L7" s="62">
        <v>5890</v>
      </c>
      <c r="M7" s="63">
        <v>0.11899999999999999</v>
      </c>
      <c r="N7" s="62" t="s">
        <v>88</v>
      </c>
    </row>
    <row r="8" spans="1:14" ht="15.75" thickBot="1">
      <c r="A8" s="61" t="s">
        <v>113</v>
      </c>
      <c r="B8" s="62">
        <v>53815</v>
      </c>
      <c r="C8" s="66"/>
      <c r="D8" s="66"/>
      <c r="E8" s="66"/>
      <c r="F8" s="65"/>
      <c r="G8" s="62">
        <v>755</v>
      </c>
      <c r="H8" s="62">
        <v>2350</v>
      </c>
      <c r="I8" s="62">
        <v>1990</v>
      </c>
      <c r="J8" s="62">
        <v>5095</v>
      </c>
      <c r="K8" s="63">
        <v>9.5000000000000001E-2</v>
      </c>
      <c r="L8" s="62">
        <v>5095</v>
      </c>
      <c r="M8" s="63">
        <v>9.5000000000000001E-2</v>
      </c>
      <c r="N8" s="62" t="s">
        <v>89</v>
      </c>
    </row>
    <row r="9" spans="1:14" ht="15.75" thickBot="1">
      <c r="A9" s="61" t="s">
        <v>114</v>
      </c>
      <c r="B9" s="62" t="s">
        <v>187</v>
      </c>
      <c r="C9" s="67"/>
      <c r="D9" s="67"/>
      <c r="E9" s="67"/>
      <c r="F9" s="67"/>
      <c r="G9" s="68"/>
      <c r="H9" s="62">
        <v>465</v>
      </c>
      <c r="I9" s="62">
        <v>2390</v>
      </c>
      <c r="J9" s="69" t="s">
        <v>47</v>
      </c>
      <c r="K9" s="69" t="s">
        <v>47</v>
      </c>
      <c r="L9" s="62">
        <v>2855</v>
      </c>
      <c r="M9" s="63">
        <v>0.108</v>
      </c>
      <c r="N9" s="62" t="s">
        <v>90</v>
      </c>
    </row>
  </sheetData>
  <mergeCells count="4">
    <mergeCell ref="A2:A3"/>
    <mergeCell ref="B2:B3"/>
    <mergeCell ref="J2:K2"/>
    <mergeCell ref="L2:N2"/>
  </mergeCells>
  <phoneticPr fontId="0"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G13"/>
  <sheetViews>
    <sheetView workbookViewId="0">
      <selection activeCell="D15" sqref="D15"/>
    </sheetView>
  </sheetViews>
  <sheetFormatPr defaultRowHeight="15"/>
  <cols>
    <col min="1" max="1" width="25.42578125" customWidth="1"/>
  </cols>
  <sheetData>
    <row r="1" spans="1:7" ht="16.5" thickBot="1">
      <c r="A1" s="1" t="s">
        <v>318</v>
      </c>
    </row>
    <row r="2" spans="1:7" ht="15.75" thickBot="1">
      <c r="A2" s="270" t="s">
        <v>60</v>
      </c>
      <c r="B2" s="272" t="s">
        <v>319</v>
      </c>
      <c r="C2" s="273"/>
      <c r="D2" s="277"/>
      <c r="E2" s="272" t="s">
        <v>113</v>
      </c>
      <c r="F2" s="273"/>
      <c r="G2" s="277"/>
    </row>
    <row r="3" spans="1:7" ht="78" thickBot="1">
      <c r="A3" s="271"/>
      <c r="B3" s="158" t="s">
        <v>320</v>
      </c>
      <c r="C3" s="158" t="s">
        <v>304</v>
      </c>
      <c r="D3" s="158" t="s">
        <v>321</v>
      </c>
      <c r="E3" s="158" t="s">
        <v>320</v>
      </c>
      <c r="F3" s="158" t="s">
        <v>304</v>
      </c>
      <c r="G3" s="158" t="s">
        <v>321</v>
      </c>
    </row>
    <row r="4" spans="1:7" ht="15.75" thickBot="1">
      <c r="A4" s="101" t="s">
        <v>13</v>
      </c>
      <c r="B4" s="102">
        <v>4695</v>
      </c>
      <c r="C4" s="102">
        <v>115</v>
      </c>
      <c r="D4" s="198">
        <v>2.4E-2</v>
      </c>
      <c r="E4" s="102">
        <v>4920</v>
      </c>
      <c r="F4" s="102">
        <v>145</v>
      </c>
      <c r="G4" s="198">
        <v>2.9000000000000001E-2</v>
      </c>
    </row>
    <row r="5" spans="1:7" ht="15.75" thickBot="1">
      <c r="A5" s="101" t="s">
        <v>14</v>
      </c>
      <c r="B5" s="102">
        <v>4120</v>
      </c>
      <c r="C5" s="102">
        <v>65</v>
      </c>
      <c r="D5" s="198">
        <v>1.6E-2</v>
      </c>
      <c r="E5" s="102">
        <v>4570</v>
      </c>
      <c r="F5" s="102">
        <v>75</v>
      </c>
      <c r="G5" s="198">
        <v>1.6E-2</v>
      </c>
    </row>
    <row r="6" spans="1:7" ht="15.75" thickBot="1">
      <c r="A6" s="101" t="s">
        <v>15</v>
      </c>
      <c r="B6" s="102">
        <v>3545</v>
      </c>
      <c r="C6" s="102">
        <v>30</v>
      </c>
      <c r="D6" s="198">
        <v>8.0000000000000002E-3</v>
      </c>
      <c r="E6" s="102">
        <v>3895</v>
      </c>
      <c r="F6" s="102">
        <v>40</v>
      </c>
      <c r="G6" s="198">
        <v>0.01</v>
      </c>
    </row>
    <row r="7" spans="1:7" ht="15.75" thickBot="1">
      <c r="A7" s="101" t="s">
        <v>16</v>
      </c>
      <c r="B7" s="102">
        <v>4205</v>
      </c>
      <c r="C7" s="102">
        <v>65</v>
      </c>
      <c r="D7" s="198">
        <v>1.4999999999999999E-2</v>
      </c>
      <c r="E7" s="102">
        <v>4010</v>
      </c>
      <c r="F7" s="102">
        <v>75</v>
      </c>
      <c r="G7" s="198">
        <v>1.9E-2</v>
      </c>
    </row>
    <row r="8" spans="1:7" ht="15.75" thickBot="1">
      <c r="A8" s="101" t="s">
        <v>17</v>
      </c>
      <c r="B8" s="102">
        <v>8095</v>
      </c>
      <c r="C8" s="102">
        <v>215</v>
      </c>
      <c r="D8" s="198">
        <v>2.7E-2</v>
      </c>
      <c r="E8" s="102">
        <v>9355</v>
      </c>
      <c r="F8" s="102">
        <v>280</v>
      </c>
      <c r="G8" s="198">
        <v>0.03</v>
      </c>
    </row>
    <row r="9" spans="1:7" ht="15.75" thickBot="1">
      <c r="A9" s="101" t="s">
        <v>18</v>
      </c>
      <c r="B9" s="102">
        <v>6600</v>
      </c>
      <c r="C9" s="102">
        <v>60</v>
      </c>
      <c r="D9" s="198">
        <v>8.9999999999999993E-3</v>
      </c>
      <c r="E9" s="102">
        <v>6805</v>
      </c>
      <c r="F9" s="102">
        <v>90</v>
      </c>
      <c r="G9" s="198">
        <v>1.2999999999999999E-2</v>
      </c>
    </row>
    <row r="10" spans="1:7" ht="15.75" thickBot="1">
      <c r="A10" s="101" t="s">
        <v>19</v>
      </c>
      <c r="B10" s="102">
        <v>5450</v>
      </c>
      <c r="C10" s="102">
        <v>155</v>
      </c>
      <c r="D10" s="198">
        <v>2.8000000000000001E-2</v>
      </c>
      <c r="E10" s="102">
        <v>6475</v>
      </c>
      <c r="F10" s="102">
        <v>185</v>
      </c>
      <c r="G10" s="198">
        <v>2.9000000000000001E-2</v>
      </c>
    </row>
    <row r="11" spans="1:7" ht="15.75" thickBot="1">
      <c r="A11" s="101" t="s">
        <v>20</v>
      </c>
      <c r="B11" s="102">
        <v>6085</v>
      </c>
      <c r="C11" s="102">
        <v>90</v>
      </c>
      <c r="D11" s="198">
        <v>1.4999999999999999E-2</v>
      </c>
      <c r="E11" s="102">
        <v>6440</v>
      </c>
      <c r="F11" s="102">
        <v>140</v>
      </c>
      <c r="G11" s="198">
        <v>2.1999999999999999E-2</v>
      </c>
    </row>
    <row r="12" spans="1:7" ht="15.75" thickBot="1">
      <c r="A12" s="101" t="s">
        <v>21</v>
      </c>
      <c r="B12" s="102">
        <v>5955</v>
      </c>
      <c r="C12" s="102">
        <v>140</v>
      </c>
      <c r="D12" s="198">
        <v>2.4E-2</v>
      </c>
      <c r="E12" s="102">
        <v>6835</v>
      </c>
      <c r="F12" s="102">
        <v>150</v>
      </c>
      <c r="G12" s="198">
        <v>2.1999999999999999E-2</v>
      </c>
    </row>
    <row r="13" spans="1:7">
      <c r="A13" s="17"/>
    </row>
  </sheetData>
  <mergeCells count="3">
    <mergeCell ref="A2:A3"/>
    <mergeCell ref="B2:D2"/>
    <mergeCell ref="E2:G2"/>
  </mergeCells>
  <phoneticPr fontId="0"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I4"/>
  <sheetViews>
    <sheetView workbookViewId="0">
      <selection activeCell="M3" sqref="M3"/>
    </sheetView>
  </sheetViews>
  <sheetFormatPr defaultRowHeight="15"/>
  <cols>
    <col min="1" max="1" width="22.28515625" customWidth="1"/>
    <col min="2" max="2" width="10.5703125" customWidth="1"/>
    <col min="4" max="4" width="7.140625" customWidth="1"/>
  </cols>
  <sheetData>
    <row r="1" spans="1:9" ht="15.75">
      <c r="A1" s="1" t="s">
        <v>365</v>
      </c>
    </row>
    <row r="2" spans="1:9" ht="60" customHeight="1">
      <c r="A2" s="366"/>
      <c r="B2" s="370" t="s">
        <v>364</v>
      </c>
      <c r="C2" s="371"/>
      <c r="D2" s="368" t="s">
        <v>11</v>
      </c>
      <c r="E2" s="369"/>
      <c r="F2" s="367" t="s">
        <v>30</v>
      </c>
      <c r="G2" s="367"/>
      <c r="H2" s="366" t="s">
        <v>12</v>
      </c>
      <c r="I2" s="366"/>
    </row>
    <row r="3" spans="1:9" ht="58.5">
      <c r="A3" s="366"/>
      <c r="B3" s="31" t="s">
        <v>134</v>
      </c>
      <c r="C3" s="31" t="s">
        <v>133</v>
      </c>
      <c r="D3" s="31" t="s">
        <v>134</v>
      </c>
      <c r="E3" s="31" t="s">
        <v>133</v>
      </c>
      <c r="F3" s="31" t="s">
        <v>134</v>
      </c>
      <c r="G3" s="31" t="s">
        <v>133</v>
      </c>
      <c r="H3" s="31" t="s">
        <v>134</v>
      </c>
      <c r="I3" s="31" t="s">
        <v>133</v>
      </c>
    </row>
    <row r="4" spans="1:9" ht="15" customHeight="1">
      <c r="A4" s="25" t="s">
        <v>7</v>
      </c>
      <c r="B4" s="4">
        <f>D4+F4+H4</f>
        <v>0.1171964189148591</v>
      </c>
      <c r="C4" s="4">
        <f>E4+G4+I4</f>
        <v>0.18797692723667608</v>
      </c>
      <c r="D4" s="4">
        <v>3.5961064711890887E-2</v>
      </c>
      <c r="E4" s="4">
        <v>5.257465601153638E-2</v>
      </c>
      <c r="F4" s="4">
        <v>3.0132788559754851E-2</v>
      </c>
      <c r="G4" s="4">
        <v>3.5420296821486508E-2</v>
      </c>
      <c r="H4" s="4">
        <v>5.110256564321336E-2</v>
      </c>
      <c r="I4" s="4">
        <v>9.9981974403653182E-2</v>
      </c>
    </row>
  </sheetData>
  <mergeCells count="5">
    <mergeCell ref="A2:A3"/>
    <mergeCell ref="F2:G2"/>
    <mergeCell ref="H2:I2"/>
    <mergeCell ref="D2:E2"/>
    <mergeCell ref="B2:C2"/>
  </mergeCells>
  <phoneticPr fontId="0" type="noConversion"/>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dimension ref="A1:F16"/>
  <sheetViews>
    <sheetView topLeftCell="A7" workbookViewId="0">
      <selection activeCell="B18" sqref="B18"/>
    </sheetView>
  </sheetViews>
  <sheetFormatPr defaultRowHeight="15"/>
  <cols>
    <col min="1" max="1" width="14.85546875" customWidth="1"/>
    <col min="2" max="2" width="34.28515625" customWidth="1"/>
  </cols>
  <sheetData>
    <row r="1" spans="1:6" ht="16.5" thickBot="1">
      <c r="A1" s="1" t="s">
        <v>322</v>
      </c>
    </row>
    <row r="2" spans="1:6" ht="30.75" thickBot="1">
      <c r="A2" s="325" t="s">
        <v>94</v>
      </c>
      <c r="B2" s="373"/>
      <c r="C2" s="163" t="s">
        <v>8</v>
      </c>
      <c r="D2" s="163" t="s">
        <v>9</v>
      </c>
      <c r="E2" s="163" t="s">
        <v>10</v>
      </c>
      <c r="F2" s="163" t="s">
        <v>7</v>
      </c>
    </row>
    <row r="3" spans="1:6" ht="30" customHeight="1" thickBot="1">
      <c r="A3" s="325" t="s">
        <v>107</v>
      </c>
      <c r="B3" s="373"/>
      <c r="C3" s="202">
        <v>22380</v>
      </c>
      <c r="D3" s="202">
        <v>10705</v>
      </c>
      <c r="E3" s="202">
        <v>185</v>
      </c>
      <c r="F3" s="202">
        <v>33275</v>
      </c>
    </row>
    <row r="4" spans="1:6" ht="15.75" thickBot="1">
      <c r="A4" s="308" t="s">
        <v>323</v>
      </c>
      <c r="B4" s="308" t="s">
        <v>95</v>
      </c>
      <c r="C4" s="202">
        <v>4550</v>
      </c>
      <c r="D4" s="202">
        <v>1670</v>
      </c>
      <c r="E4" s="202">
        <v>30</v>
      </c>
      <c r="F4" s="202">
        <v>6245</v>
      </c>
    </row>
    <row r="5" spans="1:6" ht="15.75" thickBot="1">
      <c r="A5" s="372"/>
      <c r="B5" s="309"/>
      <c r="C5" s="206">
        <v>0.20300000000000001</v>
      </c>
      <c r="D5" s="206">
        <v>0.156</v>
      </c>
      <c r="E5" s="206">
        <v>0.155</v>
      </c>
      <c r="F5" s="206">
        <v>0.188</v>
      </c>
    </row>
    <row r="6" spans="1:6" ht="38.25" customHeight="1" thickBot="1">
      <c r="A6" s="372"/>
      <c r="B6" s="204" t="s">
        <v>324</v>
      </c>
      <c r="C6" s="203">
        <v>0.59</v>
      </c>
      <c r="D6" s="203">
        <v>0.59</v>
      </c>
      <c r="E6" s="203">
        <v>0.5</v>
      </c>
      <c r="F6" s="203">
        <v>0.64</v>
      </c>
    </row>
    <row r="7" spans="1:6" ht="40.5" customHeight="1" thickBot="1">
      <c r="A7" s="309"/>
      <c r="B7" s="204" t="s">
        <v>325</v>
      </c>
      <c r="C7" s="203">
        <v>0.41</v>
      </c>
      <c r="D7" s="203">
        <v>0.41</v>
      </c>
      <c r="E7" s="203">
        <v>0.5</v>
      </c>
      <c r="F7" s="203">
        <v>0.36</v>
      </c>
    </row>
    <row r="8" spans="1:6" ht="44.25" customHeight="1" thickBot="1">
      <c r="A8" s="374" t="s">
        <v>326</v>
      </c>
      <c r="B8" s="374" t="s">
        <v>327</v>
      </c>
      <c r="C8" s="52">
        <v>3795</v>
      </c>
      <c r="D8" s="52">
        <v>1250</v>
      </c>
      <c r="E8" s="52">
        <v>25</v>
      </c>
      <c r="F8" s="52">
        <v>5070</v>
      </c>
    </row>
    <row r="9" spans="1:6" ht="15.75" thickBot="1">
      <c r="A9" s="375"/>
      <c r="B9" s="376"/>
      <c r="C9" s="207">
        <v>0.16900000000000001</v>
      </c>
      <c r="D9" s="207">
        <v>0.11700000000000001</v>
      </c>
      <c r="E9" s="207">
        <v>0.13900000000000001</v>
      </c>
      <c r="F9" s="207">
        <v>0.152</v>
      </c>
    </row>
    <row r="10" spans="1:6" ht="29.25" thickBot="1">
      <c r="A10" s="375"/>
      <c r="B10" s="205" t="s">
        <v>324</v>
      </c>
      <c r="C10" s="208">
        <v>0.59</v>
      </c>
      <c r="D10" s="208">
        <v>0.5</v>
      </c>
      <c r="E10" s="208">
        <v>0.65</v>
      </c>
      <c r="F10" s="208">
        <v>0.56999999999999995</v>
      </c>
    </row>
    <row r="11" spans="1:6" ht="29.25" thickBot="1">
      <c r="A11" s="376"/>
      <c r="B11" s="205" t="s">
        <v>325</v>
      </c>
      <c r="C11" s="208">
        <v>0.41</v>
      </c>
      <c r="D11" s="208">
        <v>0.5</v>
      </c>
      <c r="E11" s="208">
        <v>0.35</v>
      </c>
      <c r="F11" s="208">
        <v>0.43</v>
      </c>
    </row>
    <row r="12" spans="1:6" ht="44.25" customHeight="1" thickBot="1">
      <c r="A12" s="308" t="s">
        <v>328</v>
      </c>
      <c r="B12" s="308" t="s">
        <v>327</v>
      </c>
      <c r="C12" s="202">
        <v>755</v>
      </c>
      <c r="D12" s="202">
        <v>415</v>
      </c>
      <c r="E12" s="202">
        <v>5</v>
      </c>
      <c r="F12" s="202">
        <v>1175</v>
      </c>
    </row>
    <row r="13" spans="1:6" ht="15.75" thickBot="1">
      <c r="A13" s="372"/>
      <c r="B13" s="309"/>
      <c r="C13" s="206">
        <v>3.4000000000000002E-2</v>
      </c>
      <c r="D13" s="206">
        <v>3.9E-2</v>
      </c>
      <c r="E13" s="206">
        <v>1.6E-2</v>
      </c>
      <c r="F13" s="206">
        <v>3.5000000000000003E-2</v>
      </c>
    </row>
    <row r="14" spans="1:6" ht="29.25" thickBot="1">
      <c r="A14" s="372"/>
      <c r="B14" s="204" t="s">
        <v>324</v>
      </c>
      <c r="C14" s="203">
        <v>0.87</v>
      </c>
      <c r="D14" s="203">
        <v>0.85</v>
      </c>
      <c r="E14" s="203">
        <v>0.85</v>
      </c>
      <c r="F14" s="203">
        <v>0.85</v>
      </c>
    </row>
    <row r="15" spans="1:6" ht="29.25" thickBot="1">
      <c r="A15" s="309"/>
      <c r="B15" s="204" t="s">
        <v>325</v>
      </c>
      <c r="C15" s="203">
        <v>0.15</v>
      </c>
      <c r="D15" s="203">
        <v>0.15</v>
      </c>
      <c r="E15" s="203">
        <v>0.15</v>
      </c>
      <c r="F15" s="203">
        <v>0.15</v>
      </c>
    </row>
    <row r="16" spans="1:6" ht="15.75">
      <c r="A16" s="1"/>
    </row>
  </sheetData>
  <mergeCells count="8">
    <mergeCell ref="A12:A15"/>
    <mergeCell ref="B12:B13"/>
    <mergeCell ref="A2:B2"/>
    <mergeCell ref="A3:B3"/>
    <mergeCell ref="A4:A7"/>
    <mergeCell ref="B4:B5"/>
    <mergeCell ref="A8:A11"/>
    <mergeCell ref="B8:B9"/>
  </mergeCells>
  <phoneticPr fontId="0"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
  <sheetViews>
    <sheetView workbookViewId="0">
      <selection activeCell="R14" sqref="R14"/>
    </sheetView>
  </sheetViews>
  <sheetFormatPr defaultRowHeight="15"/>
  <sheetData>
    <row r="1" spans="1:1" ht="15.75">
      <c r="A1" s="1" t="s">
        <v>366</v>
      </c>
    </row>
  </sheetData>
  <phoneticPr fontId="0" type="noConversion"/>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dimension ref="A1:L21"/>
  <sheetViews>
    <sheetView workbookViewId="0">
      <selection activeCell="P3" sqref="P3"/>
    </sheetView>
  </sheetViews>
  <sheetFormatPr defaultRowHeight="15"/>
  <cols>
    <col min="1" max="1" width="36.28515625" customWidth="1"/>
  </cols>
  <sheetData>
    <row r="1" spans="1:12" ht="16.5" thickBot="1">
      <c r="A1" s="1" t="s">
        <v>329</v>
      </c>
    </row>
    <row r="2" spans="1:12" ht="38.25" customHeight="1" thickBot="1">
      <c r="A2" s="377" t="s">
        <v>26</v>
      </c>
      <c r="B2" s="379" t="s">
        <v>330</v>
      </c>
      <c r="C2" s="380"/>
      <c r="D2" s="381" t="s">
        <v>331</v>
      </c>
      <c r="E2" s="382"/>
      <c r="F2" s="382"/>
      <c r="G2" s="382"/>
      <c r="H2" s="382"/>
      <c r="I2" s="382"/>
      <c r="J2" s="382"/>
      <c r="K2" s="382"/>
      <c r="L2" s="383"/>
    </row>
    <row r="3" spans="1:12" ht="110.25" thickBot="1">
      <c r="A3" s="378"/>
      <c r="B3" s="209" t="s">
        <v>210</v>
      </c>
      <c r="C3" s="210" t="s">
        <v>332</v>
      </c>
      <c r="D3" s="209" t="s">
        <v>13</v>
      </c>
      <c r="E3" s="209" t="s">
        <v>14</v>
      </c>
      <c r="F3" s="209" t="s">
        <v>15</v>
      </c>
      <c r="G3" s="209" t="s">
        <v>16</v>
      </c>
      <c r="H3" s="209" t="s">
        <v>17</v>
      </c>
      <c r="I3" s="209" t="s">
        <v>18</v>
      </c>
      <c r="J3" s="209" t="s">
        <v>19</v>
      </c>
      <c r="K3" s="209" t="s">
        <v>20</v>
      </c>
      <c r="L3" s="209" t="s">
        <v>333</v>
      </c>
    </row>
    <row r="4" spans="1:12" ht="15.75" thickBot="1">
      <c r="A4" s="190" t="s">
        <v>37</v>
      </c>
      <c r="B4" s="211">
        <v>3930</v>
      </c>
      <c r="C4" s="212">
        <v>0.04</v>
      </c>
      <c r="D4" s="212">
        <v>0.04</v>
      </c>
      <c r="E4" s="212">
        <v>0.05</v>
      </c>
      <c r="F4" s="212">
        <v>0.02</v>
      </c>
      <c r="G4" s="212">
        <v>0.08</v>
      </c>
      <c r="H4" s="212">
        <v>0.04</v>
      </c>
      <c r="I4" s="212">
        <v>0.03</v>
      </c>
      <c r="J4" s="212">
        <v>0.01</v>
      </c>
      <c r="K4" s="212">
        <v>0.04</v>
      </c>
      <c r="L4" s="212">
        <v>0.03</v>
      </c>
    </row>
    <row r="5" spans="1:12" ht="15.75" thickBot="1">
      <c r="A5" s="190" t="s">
        <v>32</v>
      </c>
      <c r="B5" s="213">
        <v>3500</v>
      </c>
      <c r="C5" s="214">
        <v>0.47</v>
      </c>
      <c r="D5" s="214">
        <v>0.49</v>
      </c>
      <c r="E5" s="214">
        <v>0.36</v>
      </c>
      <c r="F5" s="214">
        <v>0.35</v>
      </c>
      <c r="G5" s="214">
        <v>0.53</v>
      </c>
      <c r="H5" s="214">
        <v>0.54</v>
      </c>
      <c r="I5" s="214">
        <v>0.42</v>
      </c>
      <c r="J5" s="214">
        <v>0.41</v>
      </c>
      <c r="K5" s="214">
        <v>0.51</v>
      </c>
      <c r="L5" s="214">
        <v>0.47</v>
      </c>
    </row>
    <row r="6" spans="1:12" ht="15.75" thickBot="1">
      <c r="A6" s="190" t="s">
        <v>35</v>
      </c>
      <c r="B6" s="213">
        <v>2775</v>
      </c>
      <c r="C6" s="214">
        <v>0.09</v>
      </c>
      <c r="D6" s="214">
        <v>0.06</v>
      </c>
      <c r="E6" s="214">
        <v>0.11</v>
      </c>
      <c r="F6" s="214">
        <v>0.26</v>
      </c>
      <c r="G6" s="214">
        <v>0.1</v>
      </c>
      <c r="H6" s="214">
        <v>0.1</v>
      </c>
      <c r="I6" s="214">
        <v>7.0000000000000007E-2</v>
      </c>
      <c r="J6" s="214">
        <v>0.05</v>
      </c>
      <c r="K6" s="214">
        <v>0.13</v>
      </c>
      <c r="L6" s="214">
        <v>0.08</v>
      </c>
    </row>
    <row r="7" spans="1:12" ht="15.75" thickBot="1">
      <c r="A7" s="190" t="s">
        <v>49</v>
      </c>
      <c r="B7" s="213">
        <v>2570</v>
      </c>
      <c r="C7" s="214">
        <v>0.22</v>
      </c>
      <c r="D7" s="215">
        <v>0.21</v>
      </c>
      <c r="E7" s="215">
        <v>0.25</v>
      </c>
      <c r="F7" s="215">
        <v>0.2</v>
      </c>
      <c r="G7" s="215">
        <v>0.44</v>
      </c>
      <c r="H7" s="215">
        <v>0.24</v>
      </c>
      <c r="I7" s="215">
        <v>0.18</v>
      </c>
      <c r="J7" s="215">
        <v>0.2</v>
      </c>
      <c r="K7" s="215">
        <v>0.23</v>
      </c>
      <c r="L7" s="215">
        <v>0.19</v>
      </c>
    </row>
    <row r="8" spans="1:12" ht="15.75" thickBot="1">
      <c r="A8" s="190" t="s">
        <v>33</v>
      </c>
      <c r="B8" s="213">
        <v>2350</v>
      </c>
      <c r="C8" s="214">
        <v>0.23</v>
      </c>
      <c r="D8" s="214">
        <v>0.18</v>
      </c>
      <c r="E8" s="214">
        <v>0.16</v>
      </c>
      <c r="F8" s="214">
        <v>0.14000000000000001</v>
      </c>
      <c r="G8" s="214">
        <v>0.28000000000000003</v>
      </c>
      <c r="H8" s="214">
        <v>0.24</v>
      </c>
      <c r="I8" s="214">
        <v>0.15</v>
      </c>
      <c r="J8" s="214">
        <v>0.22</v>
      </c>
      <c r="K8" s="214">
        <v>0.25</v>
      </c>
      <c r="L8" s="214">
        <v>0.24</v>
      </c>
    </row>
    <row r="9" spans="1:12" ht="15.75" thickBot="1">
      <c r="A9" s="190" t="s">
        <v>36</v>
      </c>
      <c r="B9" s="213">
        <v>2165</v>
      </c>
      <c r="C9" s="214">
        <v>0.12</v>
      </c>
      <c r="D9" s="214">
        <v>0.13</v>
      </c>
      <c r="E9" s="214">
        <v>0.13</v>
      </c>
      <c r="F9" s="214">
        <v>0.06</v>
      </c>
      <c r="G9" s="214">
        <v>0.14000000000000001</v>
      </c>
      <c r="H9" s="214">
        <v>0.12</v>
      </c>
      <c r="I9" s="214">
        <v>0.1</v>
      </c>
      <c r="J9" s="214">
        <v>0.13</v>
      </c>
      <c r="K9" s="214">
        <v>0.12</v>
      </c>
      <c r="L9" s="214">
        <v>0.11</v>
      </c>
    </row>
    <row r="10" spans="1:12" ht="15.75" thickBot="1">
      <c r="A10" s="190" t="s">
        <v>38</v>
      </c>
      <c r="B10" s="213">
        <v>1850</v>
      </c>
      <c r="C10" s="214">
        <v>0.09</v>
      </c>
      <c r="D10" s="214">
        <v>0.09</v>
      </c>
      <c r="E10" s="214">
        <v>0.05</v>
      </c>
      <c r="F10" s="214">
        <v>0.02</v>
      </c>
      <c r="G10" s="214">
        <v>0.11</v>
      </c>
      <c r="H10" s="214">
        <v>0.09</v>
      </c>
      <c r="I10" s="214">
        <v>0.08</v>
      </c>
      <c r="J10" s="214">
        <v>0.09</v>
      </c>
      <c r="K10" s="214">
        <v>0.1</v>
      </c>
      <c r="L10" s="214">
        <v>0.1</v>
      </c>
    </row>
    <row r="11" spans="1:12" ht="15.75" thickBot="1">
      <c r="A11" s="190" t="s">
        <v>39</v>
      </c>
      <c r="B11" s="213">
        <v>1410</v>
      </c>
      <c r="C11" s="214">
        <v>7.0000000000000007E-2</v>
      </c>
      <c r="D11" s="214">
        <v>0.06</v>
      </c>
      <c r="E11" s="214">
        <v>0.04</v>
      </c>
      <c r="F11" s="214">
        <v>0.09</v>
      </c>
      <c r="G11" s="214">
        <v>0.12</v>
      </c>
      <c r="H11" s="214">
        <v>0.08</v>
      </c>
      <c r="I11" s="214">
        <v>0.09</v>
      </c>
      <c r="J11" s="214">
        <v>0.03</v>
      </c>
      <c r="K11" s="214">
        <v>0.09</v>
      </c>
      <c r="L11" s="214">
        <v>0.05</v>
      </c>
    </row>
    <row r="12" spans="1:12" ht="15.75" thickBot="1">
      <c r="A12" s="190" t="s">
        <v>51</v>
      </c>
      <c r="B12" s="213">
        <v>1335</v>
      </c>
      <c r="C12" s="214">
        <v>0.69</v>
      </c>
      <c r="D12" s="214">
        <v>0.6</v>
      </c>
      <c r="E12" s="214">
        <v>0.44</v>
      </c>
      <c r="F12" s="214">
        <v>0.32</v>
      </c>
      <c r="G12" s="214">
        <v>0.82</v>
      </c>
      <c r="H12" s="214">
        <v>0.85</v>
      </c>
      <c r="I12" s="214">
        <v>0.56999999999999995</v>
      </c>
      <c r="J12" s="214">
        <v>0.87</v>
      </c>
      <c r="K12" s="214">
        <v>0.64</v>
      </c>
      <c r="L12" s="214">
        <v>0.83</v>
      </c>
    </row>
    <row r="13" spans="1:12" ht="15.75" thickBot="1">
      <c r="A13" s="190" t="s">
        <v>57</v>
      </c>
      <c r="B13" s="213">
        <v>1300</v>
      </c>
      <c r="C13" s="214">
        <v>0.02</v>
      </c>
      <c r="D13" s="214">
        <v>0.03</v>
      </c>
      <c r="E13" s="214">
        <v>0.04</v>
      </c>
      <c r="F13" s="214">
        <v>0</v>
      </c>
      <c r="G13" s="214">
        <v>0.04</v>
      </c>
      <c r="H13" s="214">
        <v>0.02</v>
      </c>
      <c r="I13" s="214">
        <v>0.01</v>
      </c>
      <c r="J13" s="214">
        <v>0.01</v>
      </c>
      <c r="K13" s="214">
        <v>0.03</v>
      </c>
      <c r="L13" s="214">
        <v>0.01</v>
      </c>
    </row>
    <row r="14" spans="1:12" ht="15.75" thickBot="1">
      <c r="A14" s="190" t="s">
        <v>34</v>
      </c>
      <c r="B14" s="213">
        <v>1175</v>
      </c>
      <c r="C14" s="214">
        <v>0.36</v>
      </c>
      <c r="D14" s="214">
        <v>0.25</v>
      </c>
      <c r="E14" s="214">
        <v>0.12</v>
      </c>
      <c r="F14" s="214">
        <v>0.6</v>
      </c>
      <c r="G14" s="214">
        <v>0.51</v>
      </c>
      <c r="H14" s="214">
        <v>0.43</v>
      </c>
      <c r="I14" s="214">
        <v>0.2</v>
      </c>
      <c r="J14" s="214">
        <v>0.25</v>
      </c>
      <c r="K14" s="214">
        <v>0.47</v>
      </c>
      <c r="L14" s="214">
        <v>0.32</v>
      </c>
    </row>
    <row r="15" spans="1:12" ht="15.75" thickBot="1">
      <c r="A15" s="190" t="s">
        <v>117</v>
      </c>
      <c r="B15" s="213">
        <v>1125</v>
      </c>
      <c r="C15" s="214">
        <v>0.04</v>
      </c>
      <c r="D15" s="214">
        <v>0.02</v>
      </c>
      <c r="E15" s="214">
        <v>0.03</v>
      </c>
      <c r="F15" s="214">
        <v>7.0000000000000007E-2</v>
      </c>
      <c r="G15" s="214">
        <v>0.04</v>
      </c>
      <c r="H15" s="214">
        <v>0.04</v>
      </c>
      <c r="I15" s="214">
        <v>7.0000000000000007E-2</v>
      </c>
      <c r="J15" s="214">
        <v>0.04</v>
      </c>
      <c r="K15" s="214">
        <v>0.04</v>
      </c>
      <c r="L15" s="214">
        <v>0.03</v>
      </c>
    </row>
    <row r="16" spans="1:12" ht="15.75" thickBot="1">
      <c r="A16" s="190" t="s">
        <v>52</v>
      </c>
      <c r="B16" s="213">
        <v>950</v>
      </c>
      <c r="C16" s="214">
        <v>0.04</v>
      </c>
      <c r="D16" s="214">
        <v>0.04</v>
      </c>
      <c r="E16" s="214">
        <v>0.1</v>
      </c>
      <c r="F16" s="214">
        <v>0.03</v>
      </c>
      <c r="G16" s="214">
        <v>0</v>
      </c>
      <c r="H16" s="214">
        <v>0.05</v>
      </c>
      <c r="I16" s="214">
        <v>0.04</v>
      </c>
      <c r="J16" s="214">
        <v>0.02</v>
      </c>
      <c r="K16" s="214">
        <v>0.1</v>
      </c>
      <c r="L16" s="214">
        <v>0.02</v>
      </c>
    </row>
    <row r="17" spans="1:12" ht="15.75" thickBot="1">
      <c r="A17" s="190" t="s">
        <v>56</v>
      </c>
      <c r="B17" s="213">
        <v>520</v>
      </c>
      <c r="C17" s="214">
        <v>0.19</v>
      </c>
      <c r="D17" s="214">
        <v>0.16</v>
      </c>
      <c r="E17" s="214">
        <v>0</v>
      </c>
      <c r="F17" s="214">
        <v>7.0000000000000007E-2</v>
      </c>
      <c r="G17" s="214">
        <v>0.19</v>
      </c>
      <c r="H17" s="214">
        <v>0.24</v>
      </c>
      <c r="I17" s="214">
        <v>0.09</v>
      </c>
      <c r="J17" s="214">
        <v>0.15</v>
      </c>
      <c r="K17" s="214">
        <v>0.24</v>
      </c>
      <c r="L17" s="214">
        <v>0.22</v>
      </c>
    </row>
    <row r="18" spans="1:12" ht="15.75" thickBot="1">
      <c r="A18" s="190" t="s">
        <v>58</v>
      </c>
      <c r="B18" s="213">
        <v>470</v>
      </c>
      <c r="C18" s="214">
        <v>0.22</v>
      </c>
      <c r="D18" s="214">
        <v>0.26</v>
      </c>
      <c r="E18" s="214">
        <v>0.17</v>
      </c>
      <c r="F18" s="214">
        <v>0.11</v>
      </c>
      <c r="G18" s="214">
        <v>0.28000000000000003</v>
      </c>
      <c r="H18" s="214">
        <v>0.25</v>
      </c>
      <c r="I18" s="214">
        <v>0.2</v>
      </c>
      <c r="J18" s="214">
        <v>0.4</v>
      </c>
      <c r="K18" s="214">
        <v>0.17</v>
      </c>
      <c r="L18" s="214">
        <v>0.19</v>
      </c>
    </row>
    <row r="19" spans="1:12" ht="15.75" thickBot="1">
      <c r="A19" s="190" t="s">
        <v>118</v>
      </c>
      <c r="B19" s="213">
        <v>470</v>
      </c>
      <c r="C19" s="214">
        <v>0.41</v>
      </c>
      <c r="D19" s="214">
        <v>0.25</v>
      </c>
      <c r="E19" s="214">
        <v>0.34</v>
      </c>
      <c r="F19" s="214">
        <v>0.15</v>
      </c>
      <c r="G19" s="214">
        <v>0.13</v>
      </c>
      <c r="H19" s="214">
        <v>0.44</v>
      </c>
      <c r="I19" s="214">
        <v>0.17</v>
      </c>
      <c r="J19" s="214">
        <v>0.64</v>
      </c>
      <c r="K19" s="214">
        <v>0.39</v>
      </c>
      <c r="L19" s="214">
        <v>0.22</v>
      </c>
    </row>
    <row r="20" spans="1:12" ht="15.75" thickBot="1">
      <c r="A20" s="190" t="s">
        <v>59</v>
      </c>
      <c r="B20" s="213">
        <v>435</v>
      </c>
      <c r="C20" s="214">
        <v>0.06</v>
      </c>
      <c r="D20" s="214">
        <v>0.05</v>
      </c>
      <c r="E20" s="214">
        <v>0.08</v>
      </c>
      <c r="F20" s="214">
        <v>0.04</v>
      </c>
      <c r="G20" s="214">
        <v>0.05</v>
      </c>
      <c r="H20" s="214">
        <v>0.1</v>
      </c>
      <c r="I20" s="214">
        <v>0.04</v>
      </c>
      <c r="J20" s="214">
        <v>0.06</v>
      </c>
      <c r="K20" s="214">
        <v>7.0000000000000007E-2</v>
      </c>
      <c r="L20" s="214">
        <v>7.0000000000000007E-2</v>
      </c>
    </row>
    <row r="21" spans="1:12" ht="15.75" thickBot="1">
      <c r="A21" s="190" t="s">
        <v>55</v>
      </c>
      <c r="B21" s="213">
        <v>305</v>
      </c>
      <c r="C21" s="214">
        <v>0.18</v>
      </c>
      <c r="D21" s="214">
        <v>0.12</v>
      </c>
      <c r="E21" s="214">
        <v>0.21</v>
      </c>
      <c r="F21" s="214">
        <v>0.38</v>
      </c>
      <c r="G21" s="214">
        <v>0.43</v>
      </c>
      <c r="H21" s="214">
        <v>0.14000000000000001</v>
      </c>
      <c r="I21" s="214">
        <v>0.12</v>
      </c>
      <c r="J21" s="214">
        <v>0.22</v>
      </c>
      <c r="K21" s="214">
        <v>0.08</v>
      </c>
      <c r="L21" s="214">
        <v>0.24</v>
      </c>
    </row>
  </sheetData>
  <mergeCells count="3">
    <mergeCell ref="A2:A3"/>
    <mergeCell ref="B2:C2"/>
    <mergeCell ref="D2:L2"/>
  </mergeCells>
  <phoneticPr fontId="0"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H24"/>
  <sheetViews>
    <sheetView topLeftCell="A4" workbookViewId="0">
      <selection activeCell="C4" sqref="C4:H24"/>
    </sheetView>
  </sheetViews>
  <sheetFormatPr defaultRowHeight="15"/>
  <cols>
    <col min="1" max="1" width="40.28515625" customWidth="1"/>
  </cols>
  <sheetData>
    <row r="1" spans="1:8" ht="16.5" thickBot="1">
      <c r="A1" s="1" t="s">
        <v>367</v>
      </c>
    </row>
    <row r="2" spans="1:8" ht="15.75" thickBot="1">
      <c r="A2" s="243" t="s">
        <v>26</v>
      </c>
      <c r="B2" s="379" t="s">
        <v>116</v>
      </c>
      <c r="C2" s="384"/>
      <c r="D2" s="384"/>
      <c r="E2" s="380"/>
      <c r="F2" s="385" t="s">
        <v>368</v>
      </c>
      <c r="G2" s="386"/>
      <c r="H2" s="387"/>
    </row>
    <row r="3" spans="1:8" ht="63" thickBot="1">
      <c r="A3" s="244"/>
      <c r="B3" s="84" t="s">
        <v>369</v>
      </c>
      <c r="C3" s="84" t="s">
        <v>370</v>
      </c>
      <c r="D3" s="84" t="s">
        <v>371</v>
      </c>
      <c r="E3" s="84" t="s">
        <v>372</v>
      </c>
      <c r="F3" s="245" t="s">
        <v>373</v>
      </c>
      <c r="G3" s="84" t="s">
        <v>374</v>
      </c>
      <c r="H3" s="84" t="s">
        <v>375</v>
      </c>
    </row>
    <row r="4" spans="1:8" ht="15.75" thickBot="1">
      <c r="A4" s="112" t="s">
        <v>37</v>
      </c>
      <c r="B4" s="246">
        <v>4005</v>
      </c>
      <c r="C4" s="247">
        <v>0.12</v>
      </c>
      <c r="D4" s="247">
        <v>0.01</v>
      </c>
      <c r="E4" s="248">
        <v>3.6999999999999998E-2</v>
      </c>
      <c r="F4" s="247">
        <v>0.40799999999999997</v>
      </c>
      <c r="G4" s="247">
        <v>4.1000000000000002E-2</v>
      </c>
      <c r="H4" s="247">
        <v>0.55100000000000005</v>
      </c>
    </row>
    <row r="5" spans="1:8" ht="15.75" thickBot="1">
      <c r="A5" s="112" t="s">
        <v>32</v>
      </c>
      <c r="B5" s="246">
        <v>3550</v>
      </c>
      <c r="C5" s="247">
        <v>0.107</v>
      </c>
      <c r="D5" s="247">
        <v>0.372</v>
      </c>
      <c r="E5" s="248">
        <v>0.47299999999999998</v>
      </c>
      <c r="F5" s="247">
        <v>0.59599999999999997</v>
      </c>
      <c r="G5" s="247">
        <v>1.0999999999999999E-2</v>
      </c>
      <c r="H5" s="247">
        <v>0.39300000000000002</v>
      </c>
    </row>
    <row r="6" spans="1:8" ht="15.75" thickBot="1">
      <c r="A6" s="112" t="s">
        <v>35</v>
      </c>
      <c r="B6" s="246">
        <v>2795</v>
      </c>
      <c r="C6" s="247">
        <v>8.4000000000000005E-2</v>
      </c>
      <c r="D6" s="247">
        <v>5.0999999999999997E-2</v>
      </c>
      <c r="E6" s="248">
        <v>8.8999999999999996E-2</v>
      </c>
      <c r="F6" s="247">
        <v>0.32400000000000001</v>
      </c>
      <c r="G6" s="247">
        <v>0.02</v>
      </c>
      <c r="H6" s="247">
        <v>0.65600000000000003</v>
      </c>
    </row>
    <row r="7" spans="1:8" ht="15.75" thickBot="1">
      <c r="A7" s="112" t="s">
        <v>49</v>
      </c>
      <c r="B7" s="246">
        <v>2570</v>
      </c>
      <c r="C7" s="247">
        <v>7.6999999999999999E-2</v>
      </c>
      <c r="D7" s="247">
        <v>6.0999999999999999E-2</v>
      </c>
      <c r="E7" s="249">
        <v>0.221</v>
      </c>
      <c r="F7" s="250">
        <v>0.185</v>
      </c>
      <c r="G7" s="247">
        <v>8.8999999999999996E-2</v>
      </c>
      <c r="H7" s="247">
        <v>0.72499999999999998</v>
      </c>
    </row>
    <row r="8" spans="1:8" ht="15.75" thickBot="1">
      <c r="A8" s="112" t="s">
        <v>33</v>
      </c>
      <c r="B8" s="246">
        <v>2375</v>
      </c>
      <c r="C8" s="247">
        <v>7.0999999999999994E-2</v>
      </c>
      <c r="D8" s="247">
        <v>0.108</v>
      </c>
      <c r="E8" s="248">
        <v>0.22700000000000001</v>
      </c>
      <c r="F8" s="247">
        <v>0.21</v>
      </c>
      <c r="G8" s="247">
        <v>0.13600000000000001</v>
      </c>
      <c r="H8" s="247">
        <v>0.65400000000000003</v>
      </c>
    </row>
    <row r="9" spans="1:8" ht="15.75" thickBot="1">
      <c r="A9" s="112" t="s">
        <v>36</v>
      </c>
      <c r="B9" s="246">
        <v>2190</v>
      </c>
      <c r="C9" s="247">
        <v>6.6000000000000003E-2</v>
      </c>
      <c r="D9" s="247">
        <v>6.5000000000000002E-2</v>
      </c>
      <c r="E9" s="248">
        <v>0.12</v>
      </c>
      <c r="F9" s="247">
        <v>0.114</v>
      </c>
      <c r="G9" s="247">
        <v>6.0999999999999999E-2</v>
      </c>
      <c r="H9" s="247">
        <v>0.82599999999999996</v>
      </c>
    </row>
    <row r="10" spans="1:8" ht="15.75" thickBot="1">
      <c r="A10" s="112" t="s">
        <v>38</v>
      </c>
      <c r="B10" s="246">
        <v>1870</v>
      </c>
      <c r="C10" s="247">
        <v>5.6000000000000001E-2</v>
      </c>
      <c r="D10" s="247">
        <v>3.7999999999999999E-2</v>
      </c>
      <c r="E10" s="248">
        <v>8.6999999999999994E-2</v>
      </c>
      <c r="F10" s="247">
        <v>0.13</v>
      </c>
      <c r="G10" s="247">
        <v>4.2999999999999997E-2</v>
      </c>
      <c r="H10" s="247">
        <v>0.82699999999999996</v>
      </c>
    </row>
    <row r="11" spans="1:8" ht="15.75" thickBot="1">
      <c r="A11" s="112" t="s">
        <v>39</v>
      </c>
      <c r="B11" s="246">
        <v>1425</v>
      </c>
      <c r="C11" s="247">
        <v>4.2999999999999997E-2</v>
      </c>
      <c r="D11" s="247">
        <v>1.2999999999999999E-2</v>
      </c>
      <c r="E11" s="248">
        <v>7.1999999999999995E-2</v>
      </c>
      <c r="F11" s="247">
        <v>0.30099999999999999</v>
      </c>
      <c r="G11" s="247">
        <v>0.17499999999999999</v>
      </c>
      <c r="H11" s="247">
        <v>0.52400000000000002</v>
      </c>
    </row>
    <row r="12" spans="1:8" ht="15.75" thickBot="1">
      <c r="A12" s="112" t="s">
        <v>51</v>
      </c>
      <c r="B12" s="246">
        <v>1350</v>
      </c>
      <c r="C12" s="247">
        <v>4.1000000000000002E-2</v>
      </c>
      <c r="D12" s="247">
        <v>0.66600000000000004</v>
      </c>
      <c r="E12" s="248">
        <v>0.69399999999999995</v>
      </c>
      <c r="F12" s="247">
        <v>3.0000000000000001E-3</v>
      </c>
      <c r="G12" s="247">
        <v>0.94899999999999995</v>
      </c>
      <c r="H12" s="247">
        <v>4.8000000000000001E-2</v>
      </c>
    </row>
    <row r="13" spans="1:8" ht="15.75" thickBot="1">
      <c r="A13" s="112" t="s">
        <v>57</v>
      </c>
      <c r="B13" s="246">
        <v>1320</v>
      </c>
      <c r="C13" s="247">
        <v>0.04</v>
      </c>
      <c r="D13" s="247">
        <v>5.0000000000000001E-3</v>
      </c>
      <c r="E13" s="248">
        <v>2.3E-2</v>
      </c>
      <c r="F13" s="247">
        <v>0.22600000000000001</v>
      </c>
      <c r="G13" s="247">
        <v>0.129</v>
      </c>
      <c r="H13" s="247">
        <v>0.64500000000000002</v>
      </c>
    </row>
    <row r="14" spans="1:8" ht="15.75" thickBot="1">
      <c r="A14" s="112" t="s">
        <v>34</v>
      </c>
      <c r="B14" s="246">
        <v>1185</v>
      </c>
      <c r="C14" s="247">
        <v>3.5999999999999997E-2</v>
      </c>
      <c r="D14" s="247">
        <v>0.251</v>
      </c>
      <c r="E14" s="248">
        <v>0.36</v>
      </c>
      <c r="F14" s="247">
        <v>1.6E-2</v>
      </c>
      <c r="G14" s="247">
        <v>6.6000000000000003E-2</v>
      </c>
      <c r="H14" s="247">
        <v>0.91800000000000004</v>
      </c>
    </row>
    <row r="15" spans="1:8" ht="15.75" thickBot="1">
      <c r="A15" s="112" t="s">
        <v>117</v>
      </c>
      <c r="B15" s="246">
        <v>1125</v>
      </c>
      <c r="C15" s="247">
        <v>3.4000000000000002E-2</v>
      </c>
      <c r="D15" s="247">
        <v>2.1000000000000001E-2</v>
      </c>
      <c r="E15" s="248">
        <v>4.3999999999999997E-2</v>
      </c>
      <c r="F15" s="247">
        <v>0.28599999999999998</v>
      </c>
      <c r="G15" s="247">
        <v>0.20399999999999999</v>
      </c>
      <c r="H15" s="247">
        <v>0.51</v>
      </c>
    </row>
    <row r="16" spans="1:8" ht="15.75" thickBot="1">
      <c r="A16" s="112" t="s">
        <v>52</v>
      </c>
      <c r="B16" s="246">
        <v>965</v>
      </c>
      <c r="C16" s="247">
        <v>2.9000000000000001E-2</v>
      </c>
      <c r="D16" s="247">
        <v>0.02</v>
      </c>
      <c r="E16" s="248">
        <v>4.2999999999999997E-2</v>
      </c>
      <c r="F16" s="247">
        <v>0.36599999999999999</v>
      </c>
      <c r="G16" s="247">
        <v>0.19500000000000001</v>
      </c>
      <c r="H16" s="247">
        <v>0.439</v>
      </c>
    </row>
    <row r="17" spans="1:8" ht="15.75" thickBot="1">
      <c r="A17" s="112" t="s">
        <v>56</v>
      </c>
      <c r="B17" s="246">
        <v>520</v>
      </c>
      <c r="C17" s="247">
        <v>1.6E-2</v>
      </c>
      <c r="D17" s="247">
        <v>0.09</v>
      </c>
      <c r="E17" s="248">
        <v>0.192</v>
      </c>
      <c r="F17" s="247">
        <v>7.0000000000000007E-2</v>
      </c>
      <c r="G17" s="247">
        <v>0.22</v>
      </c>
      <c r="H17" s="247">
        <v>0.71</v>
      </c>
    </row>
    <row r="18" spans="1:8" ht="15.75" thickBot="1">
      <c r="A18" s="112" t="s">
        <v>58</v>
      </c>
      <c r="B18" s="246">
        <v>485</v>
      </c>
      <c r="C18" s="247">
        <v>1.4999999999999999E-2</v>
      </c>
      <c r="D18" s="247">
        <v>7.3999999999999996E-2</v>
      </c>
      <c r="E18" s="248">
        <v>0.215</v>
      </c>
      <c r="F18" s="247">
        <v>0.183</v>
      </c>
      <c r="G18" s="247">
        <v>1.9E-2</v>
      </c>
      <c r="H18" s="247">
        <v>0.79800000000000004</v>
      </c>
    </row>
    <row r="19" spans="1:8" ht="15.75" thickBot="1">
      <c r="A19" s="112" t="s">
        <v>118</v>
      </c>
      <c r="B19" s="246">
        <v>470</v>
      </c>
      <c r="C19" s="247">
        <v>1.4E-2</v>
      </c>
      <c r="D19" s="247">
        <v>0.18099999999999999</v>
      </c>
      <c r="E19" s="248">
        <v>0.41199999999999998</v>
      </c>
      <c r="F19" s="247">
        <v>0.22800000000000001</v>
      </c>
      <c r="G19" s="247">
        <v>5.0000000000000001E-3</v>
      </c>
      <c r="H19" s="247">
        <v>0.76700000000000002</v>
      </c>
    </row>
    <row r="20" spans="1:8" ht="15.75" thickBot="1">
      <c r="A20" s="112" t="s">
        <v>59</v>
      </c>
      <c r="B20" s="246">
        <v>445</v>
      </c>
      <c r="C20" s="247">
        <v>1.2999999999999999E-2</v>
      </c>
      <c r="D20" s="247">
        <v>2.7E-2</v>
      </c>
      <c r="E20" s="248">
        <v>6.5000000000000002E-2</v>
      </c>
      <c r="F20" s="247">
        <v>6.9000000000000006E-2</v>
      </c>
      <c r="G20" s="247">
        <v>0</v>
      </c>
      <c r="H20" s="247">
        <v>0.93100000000000005</v>
      </c>
    </row>
    <row r="21" spans="1:8" ht="15.75" thickBot="1">
      <c r="A21" s="112" t="s">
        <v>376</v>
      </c>
      <c r="B21" s="246">
        <v>435</v>
      </c>
      <c r="C21" s="247">
        <v>1.2999999999999999E-2</v>
      </c>
      <c r="D21" s="247">
        <v>5.0000000000000001E-3</v>
      </c>
      <c r="E21" s="248">
        <v>4.2000000000000003E-2</v>
      </c>
      <c r="F21" s="247">
        <v>0.33300000000000002</v>
      </c>
      <c r="G21" s="247">
        <v>0</v>
      </c>
      <c r="H21" s="247">
        <v>0.66700000000000004</v>
      </c>
    </row>
    <row r="22" spans="1:8" ht="15.75" thickBot="1">
      <c r="A22" s="112" t="s">
        <v>120</v>
      </c>
      <c r="B22" s="246">
        <v>405</v>
      </c>
      <c r="C22" s="247">
        <v>1.2E-2</v>
      </c>
      <c r="D22" s="247">
        <v>0.10100000000000001</v>
      </c>
      <c r="E22" s="248">
        <v>0.17499999999999999</v>
      </c>
      <c r="F22" s="247">
        <v>0.32400000000000001</v>
      </c>
      <c r="G22" s="247">
        <v>0</v>
      </c>
      <c r="H22" s="247">
        <v>0.67600000000000005</v>
      </c>
    </row>
    <row r="23" spans="1:8" ht="15.75" thickBot="1">
      <c r="A23" s="112" t="s">
        <v>377</v>
      </c>
      <c r="B23" s="246">
        <v>330</v>
      </c>
      <c r="C23" s="247">
        <v>0.01</v>
      </c>
      <c r="D23" s="247">
        <v>8.9999999999999993E-3</v>
      </c>
      <c r="E23" s="248">
        <v>0.04</v>
      </c>
      <c r="F23" s="247">
        <v>0.23100000000000001</v>
      </c>
      <c r="G23" s="247">
        <v>0</v>
      </c>
      <c r="H23" s="247">
        <v>0.76900000000000002</v>
      </c>
    </row>
    <row r="24" spans="1:8" ht="15.75" thickBot="1">
      <c r="A24" s="112" t="s">
        <v>378</v>
      </c>
      <c r="B24" s="246">
        <v>305</v>
      </c>
      <c r="C24" s="247">
        <v>8.9999999999999993E-3</v>
      </c>
      <c r="D24" s="247">
        <v>0.105</v>
      </c>
      <c r="E24" s="248">
        <v>0.17599999999999999</v>
      </c>
      <c r="F24" s="247">
        <v>0.14799999999999999</v>
      </c>
      <c r="G24" s="247">
        <v>3.6999999999999998E-2</v>
      </c>
      <c r="H24" s="247">
        <v>0.81499999999999995</v>
      </c>
    </row>
  </sheetData>
  <mergeCells count="2">
    <mergeCell ref="B2:E2"/>
    <mergeCell ref="F2:H2"/>
  </mergeCells>
  <phoneticPr fontId="0"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S17"/>
  <sheetViews>
    <sheetView workbookViewId="0">
      <selection activeCell="AC8" sqref="AC8"/>
    </sheetView>
  </sheetViews>
  <sheetFormatPr defaultColWidth="9.140625" defaultRowHeight="15"/>
  <cols>
    <col min="1" max="1" width="32.7109375" customWidth="1"/>
    <col min="2" max="17" width="9.140625" hidden="1" customWidth="1"/>
    <col min="18" max="19" width="9.140625" customWidth="1"/>
  </cols>
  <sheetData>
    <row r="1" spans="1:19" ht="15.75">
      <c r="A1" s="1" t="s">
        <v>340</v>
      </c>
    </row>
    <row r="2" spans="1:19">
      <c r="A2" s="36" t="s">
        <v>339</v>
      </c>
      <c r="B2" s="37" t="s">
        <v>109</v>
      </c>
      <c r="C2" s="37" t="s">
        <v>110</v>
      </c>
      <c r="D2" s="37" t="s">
        <v>111</v>
      </c>
      <c r="E2" s="37" t="s">
        <v>112</v>
      </c>
      <c r="F2" s="37" t="s">
        <v>113</v>
      </c>
      <c r="G2" s="37" t="s">
        <v>114</v>
      </c>
      <c r="H2" s="37" t="s">
        <v>115</v>
      </c>
      <c r="I2" s="37" t="s">
        <v>7</v>
      </c>
      <c r="J2" s="219" t="s">
        <v>23</v>
      </c>
      <c r="K2" s="37" t="s">
        <v>109</v>
      </c>
      <c r="L2" s="37" t="s">
        <v>110</v>
      </c>
      <c r="M2" s="37" t="s">
        <v>111</v>
      </c>
      <c r="N2" s="37" t="s">
        <v>112</v>
      </c>
      <c r="O2" s="37" t="s">
        <v>113</v>
      </c>
      <c r="P2" s="37" t="s">
        <v>114</v>
      </c>
      <c r="Q2" s="37" t="s">
        <v>115</v>
      </c>
      <c r="R2" s="219" t="s">
        <v>338</v>
      </c>
      <c r="S2" s="219" t="s">
        <v>337</v>
      </c>
    </row>
    <row r="3" spans="1:19">
      <c r="A3" t="s">
        <v>32</v>
      </c>
      <c r="B3" s="218">
        <v>205</v>
      </c>
      <c r="C3" s="218">
        <v>223</v>
      </c>
      <c r="D3" s="218">
        <v>894</v>
      </c>
      <c r="E3" s="218">
        <v>174</v>
      </c>
      <c r="F3" s="218">
        <v>93</v>
      </c>
      <c r="G3" s="218">
        <v>53</v>
      </c>
      <c r="H3" s="218">
        <v>36</v>
      </c>
      <c r="I3" s="218">
        <v>1678</v>
      </c>
      <c r="J3">
        <f t="shared" ref="J3:J17" si="0">MROUND(I3,5)</f>
        <v>1680</v>
      </c>
      <c r="K3" s="34">
        <f t="shared" ref="K3:K17" si="1">B3/$I3</f>
        <v>0.12216924910607867</v>
      </c>
      <c r="L3" s="34">
        <f t="shared" ref="L3:L17" si="2">C3/$I3</f>
        <v>0.13289630512514899</v>
      </c>
      <c r="M3" s="34">
        <f t="shared" ref="M3:M17" si="3">D3/$I3</f>
        <v>0.53277711561382601</v>
      </c>
      <c r="N3" s="34">
        <f t="shared" ref="N3:N17" si="4">E3/$I3</f>
        <v>0.10369487485101311</v>
      </c>
      <c r="O3" s="34">
        <f t="shared" ref="O3:O17" si="5">F3/$I3</f>
        <v>5.5423122765196661E-2</v>
      </c>
      <c r="P3" s="34">
        <f t="shared" ref="P3:P17" si="6">G3/$I3</f>
        <v>3.1585220500595951E-2</v>
      </c>
      <c r="Q3" s="34">
        <f t="shared" ref="Q3:Q17" si="7">H3/$I3</f>
        <v>2.1454112038140644E-2</v>
      </c>
      <c r="R3" s="30">
        <f t="shared" ref="R3:R17" si="8">SUM(K3:M3)</f>
        <v>0.78784266984505369</v>
      </c>
      <c r="S3" s="30">
        <f t="shared" ref="S3:S17" si="9">SUM(N3:Q3)</f>
        <v>0.21215733015494637</v>
      </c>
    </row>
    <row r="4" spans="1:19">
      <c r="A4" t="s">
        <v>51</v>
      </c>
      <c r="B4" s="218">
        <v>86</v>
      </c>
      <c r="C4" s="218">
        <v>697</v>
      </c>
      <c r="D4" s="218">
        <v>118</v>
      </c>
      <c r="E4" s="218">
        <v>17</v>
      </c>
      <c r="F4" s="218">
        <v>13</v>
      </c>
      <c r="G4" s="218">
        <v>5</v>
      </c>
      <c r="H4" s="218">
        <v>2</v>
      </c>
      <c r="I4" s="218">
        <v>938</v>
      </c>
      <c r="J4">
        <f t="shared" si="0"/>
        <v>940</v>
      </c>
      <c r="K4" s="34">
        <f t="shared" si="1"/>
        <v>9.1684434968017064E-2</v>
      </c>
      <c r="L4" s="34">
        <f t="shared" si="2"/>
        <v>0.74307036247334757</v>
      </c>
      <c r="M4" s="34">
        <f t="shared" si="3"/>
        <v>0.1257995735607676</v>
      </c>
      <c r="N4" s="34">
        <f t="shared" si="4"/>
        <v>1.8123667377398719E-2</v>
      </c>
      <c r="O4" s="34">
        <f t="shared" si="5"/>
        <v>1.3859275053304905E-2</v>
      </c>
      <c r="P4" s="34">
        <f t="shared" si="6"/>
        <v>5.3304904051172707E-3</v>
      </c>
      <c r="Q4" s="34">
        <f t="shared" si="7"/>
        <v>2.1321961620469083E-3</v>
      </c>
      <c r="R4" s="30">
        <f t="shared" si="8"/>
        <v>0.96055437100213226</v>
      </c>
      <c r="S4" s="30">
        <f t="shared" si="9"/>
        <v>3.9445628997867806E-2</v>
      </c>
    </row>
    <row r="5" spans="1:19">
      <c r="A5" t="s">
        <v>33</v>
      </c>
      <c r="B5" s="218">
        <v>35</v>
      </c>
      <c r="C5" s="218">
        <v>101</v>
      </c>
      <c r="D5" s="218">
        <v>121</v>
      </c>
      <c r="E5" s="218">
        <v>101</v>
      </c>
      <c r="F5" s="218">
        <v>68</v>
      </c>
      <c r="G5" s="218">
        <v>66</v>
      </c>
      <c r="H5" s="218">
        <v>46</v>
      </c>
      <c r="I5" s="218">
        <v>538</v>
      </c>
      <c r="J5">
        <f t="shared" si="0"/>
        <v>540</v>
      </c>
      <c r="K5" s="34">
        <f t="shared" si="1"/>
        <v>6.5055762081784388E-2</v>
      </c>
      <c r="L5" s="34">
        <f t="shared" si="2"/>
        <v>0.18773234200743494</v>
      </c>
      <c r="M5" s="34">
        <f t="shared" si="3"/>
        <v>0.22490706319702602</v>
      </c>
      <c r="N5" s="34">
        <f t="shared" si="4"/>
        <v>0.18773234200743494</v>
      </c>
      <c r="O5" s="34">
        <f t="shared" si="5"/>
        <v>0.12639405204460966</v>
      </c>
      <c r="P5" s="34">
        <f t="shared" si="6"/>
        <v>0.12267657992565056</v>
      </c>
      <c r="Q5" s="34">
        <f t="shared" si="7"/>
        <v>8.5501858736059477E-2</v>
      </c>
      <c r="R5" s="30">
        <f t="shared" si="8"/>
        <v>0.47769516728624534</v>
      </c>
      <c r="S5" s="30">
        <f t="shared" si="9"/>
        <v>0.52230483271375461</v>
      </c>
    </row>
    <row r="6" spans="1:19">
      <c r="A6" t="s">
        <v>34</v>
      </c>
      <c r="B6" s="218">
        <v>14</v>
      </c>
      <c r="C6" s="218">
        <v>143</v>
      </c>
      <c r="D6" s="218">
        <v>141</v>
      </c>
      <c r="E6" s="218">
        <v>48</v>
      </c>
      <c r="F6" s="218">
        <v>34</v>
      </c>
      <c r="G6" s="218">
        <v>28</v>
      </c>
      <c r="H6" s="218">
        <v>19</v>
      </c>
      <c r="I6" s="218">
        <v>427</v>
      </c>
      <c r="J6">
        <f t="shared" si="0"/>
        <v>425</v>
      </c>
      <c r="K6" s="34">
        <f t="shared" si="1"/>
        <v>3.2786885245901641E-2</v>
      </c>
      <c r="L6" s="34">
        <f t="shared" si="2"/>
        <v>0.33489461358313816</v>
      </c>
      <c r="M6" s="34">
        <f t="shared" si="3"/>
        <v>0.33021077283372363</v>
      </c>
      <c r="N6" s="34">
        <f t="shared" si="4"/>
        <v>0.11241217798594848</v>
      </c>
      <c r="O6" s="34">
        <f t="shared" si="5"/>
        <v>7.9625292740046844E-2</v>
      </c>
      <c r="P6" s="34">
        <f t="shared" si="6"/>
        <v>6.5573770491803282E-2</v>
      </c>
      <c r="Q6" s="34">
        <f t="shared" si="7"/>
        <v>4.449648711943794E-2</v>
      </c>
      <c r="R6" s="30">
        <f t="shared" si="8"/>
        <v>0.69789227166276335</v>
      </c>
      <c r="S6" s="30">
        <f t="shared" si="9"/>
        <v>0.30210772833723654</v>
      </c>
    </row>
    <row r="7" spans="1:19">
      <c r="A7" t="s">
        <v>121</v>
      </c>
      <c r="B7" s="218">
        <v>8</v>
      </c>
      <c r="C7" s="218">
        <v>24</v>
      </c>
      <c r="D7" s="218">
        <v>88</v>
      </c>
      <c r="E7" s="218">
        <v>107</v>
      </c>
      <c r="F7" s="218">
        <v>100</v>
      </c>
      <c r="G7" s="218">
        <v>59</v>
      </c>
      <c r="H7" s="218"/>
      <c r="I7" s="218">
        <v>386</v>
      </c>
      <c r="J7">
        <f t="shared" si="0"/>
        <v>385</v>
      </c>
      <c r="K7" s="34">
        <f t="shared" si="1"/>
        <v>2.072538860103627E-2</v>
      </c>
      <c r="L7" s="34">
        <f t="shared" si="2"/>
        <v>6.2176165803108807E-2</v>
      </c>
      <c r="M7" s="34">
        <f t="shared" si="3"/>
        <v>0.22797927461139897</v>
      </c>
      <c r="N7" s="34">
        <f t="shared" si="4"/>
        <v>0.27720207253886009</v>
      </c>
      <c r="O7" s="34">
        <f t="shared" si="5"/>
        <v>0.25906735751295334</v>
      </c>
      <c r="P7" s="34">
        <f t="shared" si="6"/>
        <v>0.15284974093264247</v>
      </c>
      <c r="Q7" s="34">
        <f t="shared" si="7"/>
        <v>0</v>
      </c>
      <c r="R7" s="30">
        <f t="shared" si="8"/>
        <v>0.31088082901554404</v>
      </c>
      <c r="S7" s="30">
        <f t="shared" si="9"/>
        <v>0.68911917098445585</v>
      </c>
    </row>
    <row r="8" spans="1:19">
      <c r="A8" t="s">
        <v>36</v>
      </c>
      <c r="B8" s="218">
        <v>28</v>
      </c>
      <c r="C8" s="218">
        <v>49</v>
      </c>
      <c r="D8" s="218">
        <v>65</v>
      </c>
      <c r="E8" s="218">
        <v>44</v>
      </c>
      <c r="F8" s="218">
        <v>37</v>
      </c>
      <c r="G8" s="218">
        <v>24</v>
      </c>
      <c r="H8" s="218">
        <v>17</v>
      </c>
      <c r="I8" s="218">
        <v>264</v>
      </c>
      <c r="J8">
        <f t="shared" si="0"/>
        <v>265</v>
      </c>
      <c r="K8" s="34">
        <f t="shared" si="1"/>
        <v>0.10606060606060606</v>
      </c>
      <c r="L8" s="34">
        <f t="shared" si="2"/>
        <v>0.18560606060606061</v>
      </c>
      <c r="M8" s="34">
        <f t="shared" si="3"/>
        <v>0.24621212121212122</v>
      </c>
      <c r="N8" s="34">
        <f t="shared" si="4"/>
        <v>0.16666666666666666</v>
      </c>
      <c r="O8" s="34">
        <f t="shared" si="5"/>
        <v>0.14015151515151514</v>
      </c>
      <c r="P8" s="34">
        <f t="shared" si="6"/>
        <v>9.0909090909090912E-2</v>
      </c>
      <c r="Q8" s="34">
        <f t="shared" si="7"/>
        <v>6.4393939393939392E-2</v>
      </c>
      <c r="R8" s="30">
        <f t="shared" si="8"/>
        <v>0.53787878787878785</v>
      </c>
      <c r="S8" s="30">
        <f t="shared" si="9"/>
        <v>0.4621212121212121</v>
      </c>
    </row>
    <row r="9" spans="1:19">
      <c r="A9" t="s">
        <v>35</v>
      </c>
      <c r="B9" s="218">
        <v>11</v>
      </c>
      <c r="C9" s="218">
        <v>41</v>
      </c>
      <c r="D9" s="218">
        <v>91</v>
      </c>
      <c r="E9" s="218">
        <v>51</v>
      </c>
      <c r="F9" s="218">
        <v>32</v>
      </c>
      <c r="G9" s="218">
        <v>18</v>
      </c>
      <c r="H9" s="218">
        <v>6</v>
      </c>
      <c r="I9" s="218">
        <v>250</v>
      </c>
      <c r="J9">
        <f t="shared" si="0"/>
        <v>250</v>
      </c>
      <c r="K9" s="34">
        <f t="shared" si="1"/>
        <v>4.3999999999999997E-2</v>
      </c>
      <c r="L9" s="34">
        <f t="shared" si="2"/>
        <v>0.16400000000000001</v>
      </c>
      <c r="M9" s="34">
        <f t="shared" si="3"/>
        <v>0.36399999999999999</v>
      </c>
      <c r="N9" s="34">
        <f t="shared" si="4"/>
        <v>0.20399999999999999</v>
      </c>
      <c r="O9" s="34">
        <f t="shared" si="5"/>
        <v>0.128</v>
      </c>
      <c r="P9" s="34">
        <f t="shared" si="6"/>
        <v>7.1999999999999995E-2</v>
      </c>
      <c r="Q9" s="34">
        <f t="shared" si="7"/>
        <v>2.4E-2</v>
      </c>
      <c r="R9" s="30">
        <f t="shared" si="8"/>
        <v>0.57200000000000006</v>
      </c>
      <c r="S9" s="30">
        <f t="shared" si="9"/>
        <v>0.42799999999999999</v>
      </c>
    </row>
    <row r="10" spans="1:19">
      <c r="A10" t="s">
        <v>38</v>
      </c>
      <c r="B10" s="218">
        <v>9</v>
      </c>
      <c r="C10" s="218">
        <v>30</v>
      </c>
      <c r="D10" s="218">
        <v>33</v>
      </c>
      <c r="E10" s="218">
        <v>21</v>
      </c>
      <c r="F10" s="218">
        <v>21</v>
      </c>
      <c r="G10" s="218">
        <v>26</v>
      </c>
      <c r="H10" s="218">
        <v>22</v>
      </c>
      <c r="I10" s="218">
        <v>162</v>
      </c>
      <c r="J10">
        <f t="shared" si="0"/>
        <v>160</v>
      </c>
      <c r="K10" s="34">
        <f t="shared" si="1"/>
        <v>5.5555555555555552E-2</v>
      </c>
      <c r="L10" s="34">
        <f t="shared" si="2"/>
        <v>0.18518518518518517</v>
      </c>
      <c r="M10" s="34">
        <f t="shared" si="3"/>
        <v>0.20370370370370369</v>
      </c>
      <c r="N10" s="34">
        <f t="shared" si="4"/>
        <v>0.12962962962962962</v>
      </c>
      <c r="O10" s="34">
        <f t="shared" si="5"/>
        <v>0.12962962962962962</v>
      </c>
      <c r="P10" s="34">
        <f t="shared" si="6"/>
        <v>0.16049382716049382</v>
      </c>
      <c r="Q10" s="34">
        <f t="shared" si="7"/>
        <v>0.13580246913580246</v>
      </c>
      <c r="R10" s="30">
        <f t="shared" si="8"/>
        <v>0.44444444444444442</v>
      </c>
      <c r="S10" s="30">
        <f t="shared" si="9"/>
        <v>0.55555555555555558</v>
      </c>
    </row>
    <row r="11" spans="1:19">
      <c r="A11" t="s">
        <v>37</v>
      </c>
      <c r="B11" s="218">
        <v>8</v>
      </c>
      <c r="C11" s="218">
        <v>13</v>
      </c>
      <c r="D11" s="218">
        <v>19</v>
      </c>
      <c r="E11" s="218">
        <v>22</v>
      </c>
      <c r="F11" s="218">
        <v>27</v>
      </c>
      <c r="G11" s="218">
        <v>32</v>
      </c>
      <c r="H11" s="218">
        <v>26</v>
      </c>
      <c r="I11" s="218">
        <v>147</v>
      </c>
      <c r="J11">
        <f t="shared" si="0"/>
        <v>145</v>
      </c>
      <c r="K11" s="34">
        <f t="shared" si="1"/>
        <v>5.4421768707482991E-2</v>
      </c>
      <c r="L11" s="34">
        <f t="shared" si="2"/>
        <v>8.8435374149659865E-2</v>
      </c>
      <c r="M11" s="34">
        <f t="shared" si="3"/>
        <v>0.12925170068027211</v>
      </c>
      <c r="N11" s="34">
        <f t="shared" si="4"/>
        <v>0.14965986394557823</v>
      </c>
      <c r="O11" s="34">
        <f t="shared" si="5"/>
        <v>0.18367346938775511</v>
      </c>
      <c r="P11" s="34">
        <f t="shared" si="6"/>
        <v>0.21768707482993196</v>
      </c>
      <c r="Q11" s="34">
        <f t="shared" si="7"/>
        <v>0.17687074829931973</v>
      </c>
      <c r="R11" s="30">
        <f t="shared" si="8"/>
        <v>0.27210884353741494</v>
      </c>
      <c r="S11" s="30">
        <f t="shared" si="9"/>
        <v>0.72789115646258506</v>
      </c>
    </row>
    <row r="12" spans="1:19">
      <c r="A12" t="s">
        <v>58</v>
      </c>
      <c r="B12" s="218"/>
      <c r="C12" s="218">
        <v>1</v>
      </c>
      <c r="D12" s="218">
        <v>35</v>
      </c>
      <c r="E12" s="218">
        <v>31</v>
      </c>
      <c r="F12" s="218">
        <v>18</v>
      </c>
      <c r="G12" s="218">
        <v>14</v>
      </c>
      <c r="H12" s="218">
        <v>5</v>
      </c>
      <c r="I12" s="218">
        <v>104</v>
      </c>
      <c r="J12">
        <f t="shared" si="0"/>
        <v>105</v>
      </c>
      <c r="K12" s="34">
        <f t="shared" si="1"/>
        <v>0</v>
      </c>
      <c r="L12" s="34">
        <f t="shared" si="2"/>
        <v>9.6153846153846159E-3</v>
      </c>
      <c r="M12" s="34">
        <f t="shared" si="3"/>
        <v>0.33653846153846156</v>
      </c>
      <c r="N12" s="34">
        <f t="shared" si="4"/>
        <v>0.29807692307692307</v>
      </c>
      <c r="O12" s="34">
        <f t="shared" si="5"/>
        <v>0.17307692307692307</v>
      </c>
      <c r="P12" s="34">
        <f t="shared" si="6"/>
        <v>0.13461538461538461</v>
      </c>
      <c r="Q12" s="34">
        <f t="shared" si="7"/>
        <v>4.807692307692308E-2</v>
      </c>
      <c r="R12" s="30">
        <f t="shared" si="8"/>
        <v>0.3461538461538462</v>
      </c>
      <c r="S12" s="30">
        <f t="shared" si="9"/>
        <v>0.65384615384615385</v>
      </c>
    </row>
    <row r="13" spans="1:19">
      <c r="A13" t="s">
        <v>39</v>
      </c>
      <c r="B13" s="218">
        <v>2</v>
      </c>
      <c r="C13" s="218">
        <v>6</v>
      </c>
      <c r="D13" s="218">
        <v>11</v>
      </c>
      <c r="E13" s="218">
        <v>18</v>
      </c>
      <c r="F13" s="218">
        <v>27</v>
      </c>
      <c r="G13" s="218">
        <v>23</v>
      </c>
      <c r="H13" s="218">
        <v>16</v>
      </c>
      <c r="I13" s="218">
        <v>103</v>
      </c>
      <c r="J13">
        <f t="shared" si="0"/>
        <v>105</v>
      </c>
      <c r="K13" s="34">
        <f t="shared" si="1"/>
        <v>1.9417475728155338E-2</v>
      </c>
      <c r="L13" s="34">
        <f t="shared" si="2"/>
        <v>5.8252427184466021E-2</v>
      </c>
      <c r="M13" s="34">
        <f t="shared" si="3"/>
        <v>0.10679611650485436</v>
      </c>
      <c r="N13" s="34">
        <f t="shared" si="4"/>
        <v>0.17475728155339806</v>
      </c>
      <c r="O13" s="34">
        <f t="shared" si="5"/>
        <v>0.26213592233009708</v>
      </c>
      <c r="P13" s="34">
        <f t="shared" si="6"/>
        <v>0.22330097087378642</v>
      </c>
      <c r="Q13" s="34">
        <f t="shared" si="7"/>
        <v>0.1553398058252427</v>
      </c>
      <c r="R13" s="30">
        <f t="shared" si="8"/>
        <v>0.1844660194174757</v>
      </c>
      <c r="S13" s="30">
        <f t="shared" si="9"/>
        <v>0.81553398058252435</v>
      </c>
    </row>
    <row r="14" spans="1:19">
      <c r="A14" t="s">
        <v>56</v>
      </c>
      <c r="B14" s="218">
        <v>21</v>
      </c>
      <c r="C14" s="218">
        <v>4</v>
      </c>
      <c r="D14" s="218">
        <v>22</v>
      </c>
      <c r="E14" s="218">
        <v>18</v>
      </c>
      <c r="F14" s="218">
        <v>14</v>
      </c>
      <c r="G14" s="218">
        <v>15</v>
      </c>
      <c r="H14" s="218">
        <v>6</v>
      </c>
      <c r="I14" s="218">
        <v>100</v>
      </c>
      <c r="J14">
        <f t="shared" si="0"/>
        <v>100</v>
      </c>
      <c r="K14" s="34">
        <f t="shared" si="1"/>
        <v>0.21</v>
      </c>
      <c r="L14" s="34">
        <f t="shared" si="2"/>
        <v>0.04</v>
      </c>
      <c r="M14" s="34">
        <f t="shared" si="3"/>
        <v>0.22</v>
      </c>
      <c r="N14" s="34">
        <f t="shared" si="4"/>
        <v>0.18</v>
      </c>
      <c r="O14" s="34">
        <f t="shared" si="5"/>
        <v>0.14000000000000001</v>
      </c>
      <c r="P14" s="34">
        <f t="shared" si="6"/>
        <v>0.15</v>
      </c>
      <c r="Q14" s="34">
        <f t="shared" si="7"/>
        <v>0.06</v>
      </c>
      <c r="R14" s="30">
        <f t="shared" si="8"/>
        <v>0.47</v>
      </c>
      <c r="S14" s="30">
        <f t="shared" si="9"/>
        <v>0.53</v>
      </c>
    </row>
    <row r="15" spans="1:19">
      <c r="A15" t="s">
        <v>122</v>
      </c>
      <c r="B15" s="218">
        <v>1</v>
      </c>
      <c r="C15" s="218">
        <v>10</v>
      </c>
      <c r="D15" s="218">
        <v>3</v>
      </c>
      <c r="E15" s="218">
        <v>5</v>
      </c>
      <c r="F15" s="218">
        <v>10</v>
      </c>
      <c r="G15" s="218">
        <v>20</v>
      </c>
      <c r="H15" s="218">
        <v>27</v>
      </c>
      <c r="I15" s="218">
        <v>76</v>
      </c>
      <c r="J15">
        <f t="shared" si="0"/>
        <v>75</v>
      </c>
      <c r="K15" s="34">
        <f t="shared" si="1"/>
        <v>1.3157894736842105E-2</v>
      </c>
      <c r="L15" s="34">
        <f t="shared" si="2"/>
        <v>0.13157894736842105</v>
      </c>
      <c r="M15" s="34">
        <f t="shared" si="3"/>
        <v>3.9473684210526314E-2</v>
      </c>
      <c r="N15" s="34">
        <f t="shared" si="4"/>
        <v>6.5789473684210523E-2</v>
      </c>
      <c r="O15" s="34">
        <f t="shared" si="5"/>
        <v>0.13157894736842105</v>
      </c>
      <c r="P15" s="34">
        <f t="shared" si="6"/>
        <v>0.26315789473684209</v>
      </c>
      <c r="Q15" s="34">
        <f t="shared" si="7"/>
        <v>0.35526315789473684</v>
      </c>
      <c r="R15" s="30">
        <f t="shared" si="8"/>
        <v>0.18421052631578949</v>
      </c>
      <c r="S15" s="30">
        <f t="shared" si="9"/>
        <v>0.81578947368421051</v>
      </c>
    </row>
    <row r="16" spans="1:19">
      <c r="A16" t="s">
        <v>120</v>
      </c>
      <c r="B16" s="218">
        <v>7</v>
      </c>
      <c r="C16" s="218">
        <v>8</v>
      </c>
      <c r="D16" s="218">
        <v>26</v>
      </c>
      <c r="E16" s="218">
        <v>12</v>
      </c>
      <c r="F16" s="218">
        <v>10</v>
      </c>
      <c r="G16" s="218">
        <v>8</v>
      </c>
      <c r="H16" s="218"/>
      <c r="I16" s="218">
        <v>71</v>
      </c>
      <c r="J16">
        <f t="shared" si="0"/>
        <v>70</v>
      </c>
      <c r="K16" s="34">
        <f t="shared" si="1"/>
        <v>9.8591549295774641E-2</v>
      </c>
      <c r="L16" s="34">
        <f t="shared" si="2"/>
        <v>0.11267605633802817</v>
      </c>
      <c r="M16" s="34">
        <f t="shared" si="3"/>
        <v>0.36619718309859156</v>
      </c>
      <c r="N16" s="34">
        <f t="shared" si="4"/>
        <v>0.16901408450704225</v>
      </c>
      <c r="O16" s="34">
        <f t="shared" si="5"/>
        <v>0.14084507042253522</v>
      </c>
      <c r="P16" s="34">
        <f t="shared" si="6"/>
        <v>0.11267605633802817</v>
      </c>
      <c r="Q16" s="34">
        <f t="shared" si="7"/>
        <v>0</v>
      </c>
      <c r="R16" s="30">
        <f t="shared" si="8"/>
        <v>0.57746478873239437</v>
      </c>
      <c r="S16" s="30">
        <f t="shared" si="9"/>
        <v>0.42253521126760568</v>
      </c>
    </row>
    <row r="17" spans="1:19">
      <c r="A17" t="s">
        <v>55</v>
      </c>
      <c r="B17" s="218">
        <v>3</v>
      </c>
      <c r="C17" s="218">
        <v>20</v>
      </c>
      <c r="D17" s="218">
        <v>9</v>
      </c>
      <c r="E17" s="218">
        <v>8</v>
      </c>
      <c r="F17" s="218">
        <v>7</v>
      </c>
      <c r="G17" s="218">
        <v>2</v>
      </c>
      <c r="H17" s="218">
        <v>5</v>
      </c>
      <c r="I17" s="218">
        <v>54</v>
      </c>
      <c r="J17">
        <f t="shared" si="0"/>
        <v>55</v>
      </c>
      <c r="K17" s="34">
        <f t="shared" si="1"/>
        <v>5.5555555555555552E-2</v>
      </c>
      <c r="L17" s="34">
        <f t="shared" si="2"/>
        <v>0.37037037037037035</v>
      </c>
      <c r="M17" s="34">
        <f t="shared" si="3"/>
        <v>0.16666666666666666</v>
      </c>
      <c r="N17" s="34">
        <f t="shared" si="4"/>
        <v>0.14814814814814814</v>
      </c>
      <c r="O17" s="34">
        <f t="shared" si="5"/>
        <v>0.12962962962962962</v>
      </c>
      <c r="P17" s="34">
        <f t="shared" si="6"/>
        <v>3.7037037037037035E-2</v>
      </c>
      <c r="Q17" s="34">
        <f t="shared" si="7"/>
        <v>9.2592592592592587E-2</v>
      </c>
      <c r="R17" s="30">
        <f t="shared" si="8"/>
        <v>0.59259259259259256</v>
      </c>
      <c r="S17" s="30">
        <f t="shared" si="9"/>
        <v>0.40740740740740744</v>
      </c>
    </row>
  </sheetData>
  <phoneticPr fontId="0" type="noConversion"/>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dimension ref="A1:E20"/>
  <sheetViews>
    <sheetView workbookViewId="0">
      <selection activeCell="E19" sqref="E19"/>
    </sheetView>
  </sheetViews>
  <sheetFormatPr defaultRowHeight="15"/>
  <cols>
    <col min="1" max="1" width="43.42578125" customWidth="1"/>
    <col min="2" max="2" width="16.42578125" customWidth="1"/>
    <col min="3" max="3" width="15.7109375" customWidth="1"/>
    <col min="4" max="4" width="14.5703125" customWidth="1"/>
    <col min="5" max="5" width="18.85546875" customWidth="1"/>
  </cols>
  <sheetData>
    <row r="1" spans="1:5" ht="16.5" thickBot="1">
      <c r="A1" s="1" t="s">
        <v>334</v>
      </c>
    </row>
    <row r="2" spans="1:5" ht="16.5" thickBot="1">
      <c r="A2" s="216" t="s">
        <v>26</v>
      </c>
      <c r="B2" s="165" t="s">
        <v>135</v>
      </c>
      <c r="C2" s="165" t="s">
        <v>136</v>
      </c>
      <c r="D2" s="165" t="s">
        <v>137</v>
      </c>
      <c r="E2" s="165" t="s">
        <v>7</v>
      </c>
    </row>
    <row r="3" spans="1:5" ht="15.75" thickBot="1">
      <c r="A3" s="217" t="s">
        <v>32</v>
      </c>
      <c r="B3" s="122">
        <v>9.0999999999999998E-2</v>
      </c>
      <c r="C3" s="122">
        <v>0.90200000000000002</v>
      </c>
      <c r="D3" s="122">
        <v>7.0000000000000001E-3</v>
      </c>
      <c r="E3" s="122">
        <v>1</v>
      </c>
    </row>
    <row r="4" spans="1:5" ht="15.75" thickBot="1">
      <c r="A4" s="217" t="s">
        <v>51</v>
      </c>
      <c r="B4" s="122">
        <v>2.9000000000000001E-2</v>
      </c>
      <c r="C4" s="122">
        <v>0.96599999999999997</v>
      </c>
      <c r="D4" s="122">
        <v>5.0000000000000001E-3</v>
      </c>
      <c r="E4" s="122">
        <v>1</v>
      </c>
    </row>
    <row r="5" spans="1:5" ht="15.75" thickBot="1">
      <c r="A5" s="217" t="s">
        <v>33</v>
      </c>
      <c r="B5" s="122">
        <v>0.25900000000000001</v>
      </c>
      <c r="C5" s="122">
        <v>0.72099999999999997</v>
      </c>
      <c r="D5" s="122">
        <v>2.1000000000000001E-2</v>
      </c>
      <c r="E5" s="122">
        <v>1</v>
      </c>
    </row>
    <row r="6" spans="1:5" ht="15.75" thickBot="1">
      <c r="A6" s="217" t="s">
        <v>34</v>
      </c>
      <c r="B6" s="122">
        <v>0.79200000000000004</v>
      </c>
      <c r="C6" s="122">
        <v>0.19600000000000001</v>
      </c>
      <c r="D6" s="122">
        <v>1.2E-2</v>
      </c>
      <c r="E6" s="122">
        <v>1</v>
      </c>
    </row>
    <row r="7" spans="1:5" ht="15.75" thickBot="1">
      <c r="A7" s="217" t="s">
        <v>335</v>
      </c>
      <c r="B7" s="122">
        <v>0.33700000000000002</v>
      </c>
      <c r="C7" s="122">
        <v>0.66100000000000003</v>
      </c>
      <c r="D7" s="122">
        <v>3.0000000000000001E-3</v>
      </c>
      <c r="E7" s="122">
        <v>1</v>
      </c>
    </row>
    <row r="8" spans="1:5" ht="15.75" thickBot="1">
      <c r="A8" s="217" t="s">
        <v>36</v>
      </c>
      <c r="B8" s="122">
        <v>0.375</v>
      </c>
      <c r="C8" s="122">
        <v>0.57999999999999996</v>
      </c>
      <c r="D8" s="122">
        <v>4.4999999999999998E-2</v>
      </c>
      <c r="E8" s="122">
        <v>1</v>
      </c>
    </row>
    <row r="9" spans="1:5" ht="15.75" thickBot="1">
      <c r="A9" s="217" t="s">
        <v>35</v>
      </c>
      <c r="B9" s="122">
        <v>0.23699999999999999</v>
      </c>
      <c r="C9" s="122">
        <v>0.747</v>
      </c>
      <c r="D9" s="122">
        <v>1.6E-2</v>
      </c>
      <c r="E9" s="122">
        <v>1</v>
      </c>
    </row>
    <row r="10" spans="1:5" ht="15.75" thickBot="1">
      <c r="A10" s="217" t="s">
        <v>336</v>
      </c>
      <c r="B10" s="122">
        <v>0.26400000000000001</v>
      </c>
      <c r="C10" s="122">
        <v>0.73599999999999999</v>
      </c>
      <c r="D10" s="122">
        <v>0</v>
      </c>
      <c r="E10" s="122">
        <v>1</v>
      </c>
    </row>
    <row r="11" spans="1:5" ht="15.75" thickBot="1">
      <c r="A11" s="217" t="s">
        <v>49</v>
      </c>
      <c r="B11" s="122">
        <v>0.29199999999999998</v>
      </c>
      <c r="C11" s="122">
        <v>0.70799999999999996</v>
      </c>
      <c r="D11" s="122">
        <v>0</v>
      </c>
      <c r="E11" s="122">
        <v>1</v>
      </c>
    </row>
    <row r="12" spans="1:5" ht="15.75" thickBot="1">
      <c r="A12" s="217" t="s">
        <v>38</v>
      </c>
      <c r="B12" s="122">
        <v>0.40600000000000003</v>
      </c>
      <c r="C12" s="122">
        <v>0.55000000000000004</v>
      </c>
      <c r="D12" s="122">
        <v>4.3999999999999997E-2</v>
      </c>
      <c r="E12" s="122">
        <v>1</v>
      </c>
    </row>
    <row r="13" spans="1:5" ht="15.75" thickBot="1">
      <c r="A13" s="217" t="s">
        <v>37</v>
      </c>
      <c r="B13" s="122">
        <v>0.24</v>
      </c>
      <c r="C13" s="122">
        <v>0.71899999999999997</v>
      </c>
      <c r="D13" s="122">
        <v>4.1000000000000002E-2</v>
      </c>
      <c r="E13" s="122">
        <v>1</v>
      </c>
    </row>
    <row r="14" spans="1:5" ht="15.75" thickBot="1">
      <c r="A14" s="217" t="s">
        <v>58</v>
      </c>
      <c r="B14" s="122">
        <v>0.67</v>
      </c>
      <c r="C14" s="122">
        <v>0.26200000000000001</v>
      </c>
      <c r="D14" s="122">
        <v>6.8000000000000005E-2</v>
      </c>
      <c r="E14" s="122">
        <v>1</v>
      </c>
    </row>
    <row r="15" spans="1:5" ht="15.75" thickBot="1">
      <c r="A15" s="217" t="s">
        <v>39</v>
      </c>
      <c r="B15" s="122">
        <v>0.37</v>
      </c>
      <c r="C15" s="122">
        <v>0.63</v>
      </c>
      <c r="D15" s="122">
        <v>0</v>
      </c>
      <c r="E15" s="122">
        <v>1</v>
      </c>
    </row>
    <row r="16" spans="1:5" ht="15.75" thickBot="1">
      <c r="A16" s="217" t="s">
        <v>56</v>
      </c>
      <c r="B16" s="122">
        <v>0.51</v>
      </c>
      <c r="C16" s="122">
        <v>0.46899999999999997</v>
      </c>
      <c r="D16" s="122">
        <v>0.02</v>
      </c>
      <c r="E16" s="122">
        <v>1</v>
      </c>
    </row>
    <row r="17" spans="1:5" ht="15.75" thickBot="1">
      <c r="A17" s="217" t="s">
        <v>122</v>
      </c>
      <c r="B17" s="122">
        <v>7.9000000000000001E-2</v>
      </c>
      <c r="C17" s="122">
        <v>0.92100000000000004</v>
      </c>
      <c r="D17" s="122">
        <v>0</v>
      </c>
      <c r="E17" s="122">
        <v>1</v>
      </c>
    </row>
    <row r="18" spans="1:5" ht="15.75" thickBot="1">
      <c r="A18" s="217" t="s">
        <v>120</v>
      </c>
      <c r="B18" s="122">
        <v>0.28199999999999997</v>
      </c>
      <c r="C18" s="122">
        <v>0.67600000000000005</v>
      </c>
      <c r="D18" s="122">
        <v>4.2000000000000003E-2</v>
      </c>
      <c r="E18" s="122">
        <v>1</v>
      </c>
    </row>
    <row r="19" spans="1:5" ht="15.75" thickBot="1">
      <c r="A19" s="217" t="s">
        <v>55</v>
      </c>
      <c r="B19" s="122">
        <v>0.68500000000000005</v>
      </c>
      <c r="C19" s="122">
        <v>0.29599999999999999</v>
      </c>
      <c r="D19" s="122">
        <v>1.9E-2</v>
      </c>
      <c r="E19" s="122">
        <v>1</v>
      </c>
    </row>
    <row r="20" spans="1:5" ht="18">
      <c r="A20" s="154"/>
    </row>
  </sheetData>
  <phoneticPr fontId="0"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C8"/>
  <sheetViews>
    <sheetView workbookViewId="0">
      <selection activeCell="M18" sqref="M18"/>
    </sheetView>
  </sheetViews>
  <sheetFormatPr defaultColWidth="9.140625" defaultRowHeight="15"/>
  <cols>
    <col min="1" max="1" width="26.5703125" customWidth="1"/>
  </cols>
  <sheetData>
    <row r="1" spans="1:3" ht="15.75">
      <c r="A1" s="1" t="s">
        <v>342</v>
      </c>
    </row>
    <row r="2" spans="1:3">
      <c r="C2" t="s">
        <v>79</v>
      </c>
    </row>
    <row r="3" spans="1:3">
      <c r="A3" t="s">
        <v>126</v>
      </c>
      <c r="B3" t="s">
        <v>343</v>
      </c>
      <c r="C3" t="s">
        <v>101</v>
      </c>
    </row>
    <row r="4" spans="1:3">
      <c r="A4" t="s">
        <v>341</v>
      </c>
      <c r="B4" s="34">
        <v>0.12360400714264096</v>
      </c>
      <c r="C4" s="34">
        <v>0.20494613124387856</v>
      </c>
    </row>
    <row r="5" spans="1:3">
      <c r="A5" t="s">
        <v>255</v>
      </c>
      <c r="B5" s="34">
        <v>0.24073121273569201</v>
      </c>
      <c r="C5" s="34">
        <v>0.19172743273824491</v>
      </c>
    </row>
    <row r="6" spans="1:3">
      <c r="A6" t="s">
        <v>64</v>
      </c>
      <c r="B6" s="34">
        <v>0.11697587845404195</v>
      </c>
      <c r="C6" s="34">
        <v>0.11513583441138421</v>
      </c>
    </row>
    <row r="7" spans="1:3">
      <c r="A7" t="s">
        <v>65</v>
      </c>
      <c r="B7" s="34">
        <v>4.0192488120819589E-2</v>
      </c>
      <c r="C7" s="34">
        <v>0.37274096385542171</v>
      </c>
    </row>
    <row r="8" spans="1:3">
      <c r="A8" t="s">
        <v>256</v>
      </c>
      <c r="B8" s="34">
        <v>0.49</v>
      </c>
      <c r="C8" s="34">
        <v>0.18452682186234817</v>
      </c>
    </row>
  </sheetData>
  <phoneticPr fontId="0" type="noConversion"/>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dimension ref="A1:H11"/>
  <sheetViews>
    <sheetView workbookViewId="0">
      <selection activeCell="B15" sqref="B15"/>
    </sheetView>
  </sheetViews>
  <sheetFormatPr defaultRowHeight="15"/>
  <cols>
    <col min="1" max="1" width="27.5703125" customWidth="1"/>
    <col min="2" max="2" width="14.140625" customWidth="1"/>
  </cols>
  <sheetData>
    <row r="1" spans="1:8" ht="16.5" thickBot="1">
      <c r="A1" s="1" t="s">
        <v>344</v>
      </c>
    </row>
    <row r="2" spans="1:8" ht="45" customHeight="1" thickBot="1">
      <c r="A2" s="329" t="s">
        <v>61</v>
      </c>
      <c r="B2" s="388" t="s">
        <v>345</v>
      </c>
      <c r="C2" s="389"/>
      <c r="D2" s="220"/>
      <c r="E2" s="357" t="s">
        <v>346</v>
      </c>
      <c r="F2" s="392"/>
      <c r="G2" s="393"/>
      <c r="H2" s="49"/>
    </row>
    <row r="3" spans="1:8" ht="29.25" customHeight="1" thickBot="1">
      <c r="A3" s="330"/>
      <c r="B3" s="390"/>
      <c r="C3" s="391"/>
      <c r="D3" s="308"/>
      <c r="E3" s="329" t="s">
        <v>347</v>
      </c>
      <c r="F3" s="308" t="s">
        <v>348</v>
      </c>
      <c r="G3" s="329" t="s">
        <v>12</v>
      </c>
      <c r="H3" s="49"/>
    </row>
    <row r="4" spans="1:8" ht="60.75" thickBot="1">
      <c r="A4" s="331"/>
      <c r="B4" s="221" t="s">
        <v>349</v>
      </c>
      <c r="C4" s="221" t="s">
        <v>350</v>
      </c>
      <c r="D4" s="372"/>
      <c r="E4" s="331"/>
      <c r="F4" s="309"/>
      <c r="G4" s="331"/>
      <c r="H4" s="49"/>
    </row>
    <row r="5" spans="1:8" ht="15.75" thickBot="1">
      <c r="A5" s="50" t="s">
        <v>62</v>
      </c>
      <c r="B5" s="143">
        <v>0.20499999999999999</v>
      </c>
      <c r="C5" s="143">
        <v>0.129</v>
      </c>
      <c r="D5" s="372"/>
      <c r="E5" s="143">
        <v>0.41099999999999998</v>
      </c>
      <c r="F5" s="143">
        <v>9.9000000000000005E-2</v>
      </c>
      <c r="G5" s="143">
        <v>0.49</v>
      </c>
      <c r="H5" s="49"/>
    </row>
    <row r="6" spans="1:8" ht="15.75" thickBot="1">
      <c r="A6" s="50" t="s">
        <v>255</v>
      </c>
      <c r="B6" s="143">
        <v>0.192</v>
      </c>
      <c r="C6" s="143">
        <v>0.13400000000000001</v>
      </c>
      <c r="D6" s="372"/>
      <c r="E6" s="143">
        <v>0.25900000000000001</v>
      </c>
      <c r="F6" s="143">
        <v>0.247</v>
      </c>
      <c r="G6" s="143">
        <v>0.49399999999999999</v>
      </c>
      <c r="H6" s="49"/>
    </row>
    <row r="7" spans="1:8" ht="15.75" thickBot="1">
      <c r="A7" s="50" t="s">
        <v>64</v>
      </c>
      <c r="B7" s="143">
        <v>0.115</v>
      </c>
      <c r="C7" s="143">
        <v>7.0000000000000007E-2</v>
      </c>
      <c r="D7" s="372"/>
      <c r="E7" s="143">
        <v>0.31</v>
      </c>
      <c r="F7" s="143">
        <v>8.7999999999999995E-2</v>
      </c>
      <c r="G7" s="143">
        <v>0.60199999999999998</v>
      </c>
      <c r="H7" s="49"/>
    </row>
    <row r="8" spans="1:8" ht="15.75" thickBot="1">
      <c r="A8" s="50" t="s">
        <v>65</v>
      </c>
      <c r="B8" s="143">
        <v>0.373</v>
      </c>
      <c r="C8" s="143">
        <v>0.19700000000000001</v>
      </c>
      <c r="D8" s="372"/>
      <c r="E8" s="143">
        <v>0.16400000000000001</v>
      </c>
      <c r="F8" s="143">
        <v>9.7000000000000003E-2</v>
      </c>
      <c r="G8" s="143">
        <v>0.73899999999999999</v>
      </c>
      <c r="H8" s="49"/>
    </row>
    <row r="9" spans="1:8" ht="15.75" thickBot="1">
      <c r="A9" s="50" t="s">
        <v>256</v>
      </c>
      <c r="B9" s="143">
        <v>0.185</v>
      </c>
      <c r="C9" s="143">
        <v>0.111</v>
      </c>
      <c r="D9" s="372"/>
      <c r="E9" s="143">
        <v>0.27</v>
      </c>
      <c r="F9" s="143">
        <v>0.216</v>
      </c>
      <c r="G9" s="143">
        <v>0.51400000000000001</v>
      </c>
      <c r="H9" s="49"/>
    </row>
    <row r="10" spans="1:8" ht="15.75" thickBot="1">
      <c r="A10" s="50" t="s">
        <v>48</v>
      </c>
      <c r="B10" s="143">
        <v>0.155</v>
      </c>
      <c r="C10" s="143">
        <v>9.4E-2</v>
      </c>
      <c r="D10" s="372"/>
      <c r="E10" s="143">
        <v>0.105</v>
      </c>
      <c r="F10" s="143">
        <v>5.2999999999999999E-2</v>
      </c>
      <c r="G10" s="143">
        <v>0.84199999999999997</v>
      </c>
      <c r="H10" s="49"/>
    </row>
    <row r="11" spans="1:8" ht="15.75" thickBot="1">
      <c r="A11" s="50" t="s">
        <v>7</v>
      </c>
      <c r="B11" s="143">
        <v>0.188</v>
      </c>
      <c r="C11" s="143">
        <v>0.11700000000000001</v>
      </c>
      <c r="D11" s="309"/>
      <c r="E11" s="143">
        <v>0.28000000000000003</v>
      </c>
      <c r="F11" s="143">
        <v>0.188</v>
      </c>
      <c r="G11" s="143">
        <v>0.53200000000000003</v>
      </c>
      <c r="H11" s="49"/>
    </row>
  </sheetData>
  <mergeCells count="7">
    <mergeCell ref="A2:A4"/>
    <mergeCell ref="B2:C3"/>
    <mergeCell ref="E2:G2"/>
    <mergeCell ref="E3:E4"/>
    <mergeCell ref="F3:F4"/>
    <mergeCell ref="G3:G4"/>
    <mergeCell ref="D3:D11"/>
  </mergeCells>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5"/>
  <sheetViews>
    <sheetView workbookViewId="0">
      <selection activeCell="J5" sqref="J5"/>
    </sheetView>
  </sheetViews>
  <sheetFormatPr defaultRowHeight="15"/>
  <sheetData>
    <row r="1" spans="1:6" ht="16.5" thickBot="1">
      <c r="A1" t="s">
        <v>188</v>
      </c>
      <c r="B1" s="19" t="s">
        <v>1</v>
      </c>
      <c r="C1" s="19" t="s">
        <v>2</v>
      </c>
      <c r="D1" s="19" t="s">
        <v>3</v>
      </c>
      <c r="E1" s="19" t="s">
        <v>4</v>
      </c>
      <c r="F1" s="19" t="s">
        <v>5</v>
      </c>
    </row>
    <row r="2" spans="1:6" ht="16.5" thickBot="1">
      <c r="A2" s="20" t="s">
        <v>8</v>
      </c>
      <c r="B2" s="21">
        <v>0.12944015012734014</v>
      </c>
      <c r="C2" s="21">
        <v>0.12694117157250512</v>
      </c>
      <c r="D2" s="21">
        <v>0.13786034057152421</v>
      </c>
      <c r="E2" s="21">
        <v>0.13202420649623317</v>
      </c>
      <c r="F2" s="21">
        <v>0.12139409372505797</v>
      </c>
    </row>
    <row r="3" spans="1:6" ht="16.5" thickBot="1">
      <c r="A3" s="22" t="s">
        <v>9</v>
      </c>
      <c r="B3" s="21">
        <v>9.1630861199327479E-2</v>
      </c>
      <c r="C3" s="21">
        <v>8.1833347967336906E-2</v>
      </c>
      <c r="D3" s="21">
        <v>8.4602224123182204E-2</v>
      </c>
      <c r="E3" s="21">
        <v>8.6498243265852426E-2</v>
      </c>
      <c r="F3" s="21">
        <v>8.1331701976946363E-2</v>
      </c>
    </row>
    <row r="4" spans="1:6" ht="16.5" thickBot="1">
      <c r="A4" s="22" t="s">
        <v>10</v>
      </c>
      <c r="B4" s="21">
        <v>9.0909090909090912E-2</v>
      </c>
      <c r="C4" s="21">
        <v>7.9646017699115043E-2</v>
      </c>
      <c r="D4" s="21">
        <v>4.3154246100519933E-2</v>
      </c>
      <c r="E4" s="21">
        <v>4.9973296711680784E-2</v>
      </c>
      <c r="F4" s="21">
        <v>5.3115082679138129E-2</v>
      </c>
    </row>
    <row r="5" spans="1:6" ht="16.5" thickBot="1">
      <c r="A5" s="23" t="s">
        <v>7</v>
      </c>
      <c r="B5" s="21">
        <v>0.11705836388772015</v>
      </c>
      <c r="C5" s="21">
        <v>0.11232791869598266</v>
      </c>
      <c r="D5" s="21">
        <v>0.10959599622833104</v>
      </c>
      <c r="E5" s="21">
        <v>9.9205705949100331E-2</v>
      </c>
      <c r="F5" s="21">
        <v>9.4640799791875715E-2</v>
      </c>
    </row>
  </sheetData>
  <phoneticPr fontId="0" type="noConversion"/>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dimension ref="A1:H18"/>
  <sheetViews>
    <sheetView workbookViewId="0">
      <selection activeCell="I5" sqref="I5"/>
    </sheetView>
  </sheetViews>
  <sheetFormatPr defaultRowHeight="15"/>
  <cols>
    <col min="1" max="1" width="42.28515625" customWidth="1"/>
  </cols>
  <sheetData>
    <row r="1" spans="1:8" ht="16.5" thickBot="1">
      <c r="A1" s="1" t="s">
        <v>351</v>
      </c>
    </row>
    <row r="2" spans="1:8" ht="42" thickBot="1">
      <c r="A2" s="222" t="s">
        <v>26</v>
      </c>
      <c r="B2" s="180" t="s">
        <v>23</v>
      </c>
      <c r="C2" s="180" t="s">
        <v>53</v>
      </c>
      <c r="D2" s="180" t="s">
        <v>54</v>
      </c>
      <c r="E2" s="180" t="s">
        <v>27</v>
      </c>
      <c r="F2" s="180" t="s">
        <v>28</v>
      </c>
      <c r="G2" s="180" t="s">
        <v>125</v>
      </c>
      <c r="H2" s="180" t="s">
        <v>7</v>
      </c>
    </row>
    <row r="3" spans="1:8" ht="15.75" thickBot="1">
      <c r="A3" s="101" t="s">
        <v>32</v>
      </c>
      <c r="B3" s="102">
        <v>1675</v>
      </c>
      <c r="C3" s="198">
        <v>6.4000000000000001E-2</v>
      </c>
      <c r="D3" s="198">
        <v>0.125</v>
      </c>
      <c r="E3" s="198">
        <v>1.0999999999999999E-2</v>
      </c>
      <c r="F3" s="198">
        <v>0.78300000000000003</v>
      </c>
      <c r="G3" s="198">
        <v>1.7000000000000001E-2</v>
      </c>
      <c r="H3" s="198">
        <v>1</v>
      </c>
    </row>
    <row r="4" spans="1:8" ht="15.75" thickBot="1">
      <c r="A4" s="101" t="s">
        <v>51</v>
      </c>
      <c r="B4" s="102">
        <v>940</v>
      </c>
      <c r="C4" s="198">
        <v>2.5999999999999999E-2</v>
      </c>
      <c r="D4" s="198">
        <v>1E-3</v>
      </c>
      <c r="E4" s="198">
        <v>0.94899999999999995</v>
      </c>
      <c r="F4" s="198">
        <v>2.5000000000000001E-2</v>
      </c>
      <c r="G4" s="198">
        <v>0</v>
      </c>
      <c r="H4" s="198">
        <v>1</v>
      </c>
    </row>
    <row r="5" spans="1:8" ht="15.75" thickBot="1">
      <c r="A5" s="101" t="s">
        <v>33</v>
      </c>
      <c r="B5" s="102">
        <v>520</v>
      </c>
      <c r="C5" s="198">
        <v>0.34399999999999997</v>
      </c>
      <c r="D5" s="198">
        <v>0.12</v>
      </c>
      <c r="E5" s="198">
        <v>0.13900000000000001</v>
      </c>
      <c r="F5" s="198">
        <v>0.38900000000000001</v>
      </c>
      <c r="G5" s="198">
        <v>8.0000000000000002E-3</v>
      </c>
      <c r="H5" s="198">
        <v>1</v>
      </c>
    </row>
    <row r="6" spans="1:8" ht="15.75" thickBot="1">
      <c r="A6" s="101" t="s">
        <v>335</v>
      </c>
      <c r="B6" s="102">
        <v>455</v>
      </c>
      <c r="C6" s="198">
        <v>0.186</v>
      </c>
      <c r="D6" s="198">
        <v>0.51900000000000002</v>
      </c>
      <c r="E6" s="198">
        <v>9.1999999999999998E-2</v>
      </c>
      <c r="F6" s="198">
        <v>0.20200000000000001</v>
      </c>
      <c r="G6" s="198">
        <v>2E-3</v>
      </c>
      <c r="H6" s="198">
        <v>1</v>
      </c>
    </row>
    <row r="7" spans="1:8" ht="15.75" thickBot="1">
      <c r="A7" s="101" t="s">
        <v>34</v>
      </c>
      <c r="B7" s="102">
        <v>420</v>
      </c>
      <c r="C7" s="198">
        <v>0.13300000000000001</v>
      </c>
      <c r="D7" s="198">
        <v>3.5999999999999997E-2</v>
      </c>
      <c r="E7" s="198">
        <v>6.6000000000000003E-2</v>
      </c>
      <c r="F7" s="198">
        <v>0.75800000000000001</v>
      </c>
      <c r="G7" s="198">
        <v>7.0000000000000001E-3</v>
      </c>
      <c r="H7" s="198">
        <v>1</v>
      </c>
    </row>
    <row r="8" spans="1:8" ht="15.75" thickBot="1">
      <c r="A8" s="101" t="s">
        <v>36</v>
      </c>
      <c r="B8" s="102">
        <v>260</v>
      </c>
      <c r="C8" s="198">
        <v>0.44400000000000001</v>
      </c>
      <c r="D8" s="198">
        <v>0.14599999999999999</v>
      </c>
      <c r="E8" s="198">
        <v>6.0999999999999999E-2</v>
      </c>
      <c r="F8" s="198">
        <v>0.33300000000000002</v>
      </c>
      <c r="G8" s="198">
        <v>1.4999999999999999E-2</v>
      </c>
      <c r="H8" s="198">
        <v>1</v>
      </c>
    </row>
    <row r="9" spans="1:8" ht="15.75" thickBot="1">
      <c r="A9" s="101" t="s">
        <v>35</v>
      </c>
      <c r="B9" s="102">
        <v>250</v>
      </c>
      <c r="C9" s="198">
        <v>0.12</v>
      </c>
      <c r="D9" s="198">
        <v>0.13200000000000001</v>
      </c>
      <c r="E9" s="198">
        <v>0.02</v>
      </c>
      <c r="F9" s="198">
        <v>0.57599999999999996</v>
      </c>
      <c r="G9" s="198">
        <v>0.152</v>
      </c>
      <c r="H9" s="198">
        <v>1</v>
      </c>
    </row>
    <row r="10" spans="1:8" ht="15.75" thickBot="1">
      <c r="A10" s="101" t="s">
        <v>336</v>
      </c>
      <c r="B10" s="102">
        <v>190</v>
      </c>
      <c r="C10" s="198">
        <v>0.377</v>
      </c>
      <c r="D10" s="198">
        <v>0.23599999999999999</v>
      </c>
      <c r="E10" s="198">
        <v>5.0000000000000001E-3</v>
      </c>
      <c r="F10" s="198">
        <v>0.36099999999999999</v>
      </c>
      <c r="G10" s="198">
        <v>2.1000000000000001E-2</v>
      </c>
      <c r="H10" s="198">
        <v>1</v>
      </c>
    </row>
    <row r="11" spans="1:8" ht="15.75" thickBot="1">
      <c r="A11" s="101" t="s">
        <v>38</v>
      </c>
      <c r="B11" s="102">
        <v>160</v>
      </c>
      <c r="C11" s="198">
        <v>0.48399999999999999</v>
      </c>
      <c r="D11" s="198">
        <v>0.14000000000000001</v>
      </c>
      <c r="E11" s="198">
        <v>4.4999999999999998E-2</v>
      </c>
      <c r="F11" s="198">
        <v>0.28000000000000003</v>
      </c>
      <c r="G11" s="198">
        <v>5.0999999999999997E-2</v>
      </c>
      <c r="H11" s="198">
        <v>1</v>
      </c>
    </row>
    <row r="12" spans="1:8" ht="15.75" thickBot="1">
      <c r="A12" s="101" t="s">
        <v>37</v>
      </c>
      <c r="B12" s="102">
        <v>150</v>
      </c>
      <c r="C12" s="198">
        <v>0.20399999999999999</v>
      </c>
      <c r="D12" s="198">
        <v>0.13600000000000001</v>
      </c>
      <c r="E12" s="198">
        <v>4.1000000000000002E-2</v>
      </c>
      <c r="F12" s="198">
        <v>0.57099999999999995</v>
      </c>
      <c r="G12" s="198">
        <v>4.8000000000000001E-2</v>
      </c>
      <c r="H12" s="198">
        <v>1</v>
      </c>
    </row>
    <row r="13" spans="1:8" ht="15.75" thickBot="1">
      <c r="A13" s="101" t="s">
        <v>58</v>
      </c>
      <c r="B13" s="102">
        <v>105</v>
      </c>
      <c r="C13" s="198">
        <v>0.51900000000000002</v>
      </c>
      <c r="D13" s="198">
        <v>0.32700000000000001</v>
      </c>
      <c r="E13" s="198">
        <v>1.9E-2</v>
      </c>
      <c r="F13" s="198">
        <v>0.115</v>
      </c>
      <c r="G13" s="198">
        <v>1.9E-2</v>
      </c>
      <c r="H13" s="198">
        <v>1</v>
      </c>
    </row>
    <row r="14" spans="1:8" ht="15.75" thickBot="1">
      <c r="A14" s="101" t="s">
        <v>39</v>
      </c>
      <c r="B14" s="102">
        <v>100</v>
      </c>
      <c r="C14" s="198">
        <v>0.253</v>
      </c>
      <c r="D14" s="198">
        <v>7.0999999999999994E-2</v>
      </c>
      <c r="E14" s="198">
        <v>0.182</v>
      </c>
      <c r="F14" s="198">
        <v>0.495</v>
      </c>
      <c r="G14" s="198">
        <v>0</v>
      </c>
      <c r="H14" s="198">
        <v>1</v>
      </c>
    </row>
    <row r="15" spans="1:8" ht="15.75" thickBot="1">
      <c r="A15" s="101" t="s">
        <v>56</v>
      </c>
      <c r="B15" s="102">
        <v>95</v>
      </c>
      <c r="C15" s="198">
        <v>0.128</v>
      </c>
      <c r="D15" s="198">
        <v>3.2000000000000001E-2</v>
      </c>
      <c r="E15" s="198">
        <v>0.23400000000000001</v>
      </c>
      <c r="F15" s="198">
        <v>0.60599999999999998</v>
      </c>
      <c r="G15" s="198">
        <v>0</v>
      </c>
      <c r="H15" s="198">
        <v>1</v>
      </c>
    </row>
    <row r="16" spans="1:8" ht="15.75" thickBot="1">
      <c r="A16" s="101" t="s">
        <v>122</v>
      </c>
      <c r="B16" s="102">
        <v>80</v>
      </c>
      <c r="C16" s="198">
        <v>9.1999999999999998E-2</v>
      </c>
      <c r="D16" s="198">
        <v>7.9000000000000001E-2</v>
      </c>
      <c r="E16" s="198">
        <v>0</v>
      </c>
      <c r="F16" s="198">
        <v>0.81599999999999995</v>
      </c>
      <c r="G16" s="198">
        <v>1.2999999999999999E-2</v>
      </c>
      <c r="H16" s="198">
        <v>1</v>
      </c>
    </row>
    <row r="17" spans="1:8" ht="15.75" thickBot="1">
      <c r="A17" s="101" t="s">
        <v>120</v>
      </c>
      <c r="B17" s="102">
        <v>70</v>
      </c>
      <c r="C17" s="198">
        <v>0.25700000000000001</v>
      </c>
      <c r="D17" s="198">
        <v>0.51400000000000001</v>
      </c>
      <c r="E17" s="198">
        <v>0</v>
      </c>
      <c r="F17" s="198">
        <v>0.2</v>
      </c>
      <c r="G17" s="198">
        <v>2.9000000000000001E-2</v>
      </c>
      <c r="H17" s="198">
        <v>1</v>
      </c>
    </row>
    <row r="18" spans="1:8" ht="15.75" thickBot="1">
      <c r="A18" s="101" t="s">
        <v>55</v>
      </c>
      <c r="B18" s="102">
        <v>50</v>
      </c>
      <c r="C18" s="198">
        <v>0.51900000000000002</v>
      </c>
      <c r="D18" s="198">
        <v>0.23100000000000001</v>
      </c>
      <c r="E18" s="198">
        <v>3.7999999999999999E-2</v>
      </c>
      <c r="F18" s="198">
        <v>0.17299999999999999</v>
      </c>
      <c r="G18" s="198">
        <v>3.7999999999999999E-2</v>
      </c>
      <c r="H18" s="198">
        <v>1</v>
      </c>
    </row>
  </sheetData>
  <phoneticPr fontId="0"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I9"/>
  <sheetViews>
    <sheetView workbookViewId="0"/>
  </sheetViews>
  <sheetFormatPr defaultColWidth="9.140625" defaultRowHeight="15"/>
  <cols>
    <col min="2" max="2" width="11.7109375" customWidth="1"/>
  </cols>
  <sheetData>
    <row r="1" spans="1:9">
      <c r="A1" s="5" t="s">
        <v>363</v>
      </c>
    </row>
    <row r="3" spans="1:9">
      <c r="A3" s="36" t="s">
        <v>108</v>
      </c>
      <c r="B3" s="36" t="s">
        <v>109</v>
      </c>
      <c r="C3" s="36" t="s">
        <v>110</v>
      </c>
      <c r="D3" s="36" t="s">
        <v>111</v>
      </c>
      <c r="E3" s="36" t="s">
        <v>112</v>
      </c>
      <c r="F3" s="36" t="s">
        <v>113</v>
      </c>
      <c r="G3" s="36" t="s">
        <v>114</v>
      </c>
      <c r="H3" s="36" t="s">
        <v>115</v>
      </c>
      <c r="I3" s="36" t="s">
        <v>7</v>
      </c>
    </row>
    <row r="4" spans="1:9">
      <c r="A4" s="28" t="s">
        <v>138</v>
      </c>
      <c r="B4" s="26">
        <v>166</v>
      </c>
      <c r="C4" s="26">
        <v>778</v>
      </c>
      <c r="D4" s="26">
        <v>600</v>
      </c>
      <c r="E4" s="26">
        <v>393</v>
      </c>
      <c r="F4" s="26">
        <v>345</v>
      </c>
      <c r="G4" s="26">
        <v>260</v>
      </c>
      <c r="H4" s="26">
        <v>180</v>
      </c>
      <c r="I4" s="26">
        <v>2722</v>
      </c>
    </row>
    <row r="5" spans="1:9">
      <c r="A5" s="28" t="s">
        <v>139</v>
      </c>
      <c r="B5" s="26">
        <v>337</v>
      </c>
      <c r="C5" s="26">
        <v>731</v>
      </c>
      <c r="D5" s="26">
        <v>1283</v>
      </c>
      <c r="E5" s="26">
        <v>437</v>
      </c>
      <c r="F5" s="26">
        <v>300</v>
      </c>
      <c r="G5" s="26">
        <v>257</v>
      </c>
      <c r="H5" s="26">
        <v>178</v>
      </c>
      <c r="I5" s="26">
        <v>3523</v>
      </c>
    </row>
    <row r="6" spans="1:9">
      <c r="A6" s="32" t="s">
        <v>7</v>
      </c>
      <c r="B6" s="33">
        <v>503</v>
      </c>
      <c r="C6" s="33">
        <v>1509</v>
      </c>
      <c r="D6" s="33">
        <v>1883</v>
      </c>
      <c r="E6" s="33">
        <v>830</v>
      </c>
      <c r="F6" s="33">
        <v>645</v>
      </c>
      <c r="G6" s="33">
        <v>517</v>
      </c>
      <c r="H6" s="33">
        <v>358</v>
      </c>
      <c r="I6" s="33">
        <v>6245</v>
      </c>
    </row>
    <row r="7" spans="1:9" ht="45">
      <c r="B7" s="35" t="s">
        <v>141</v>
      </c>
      <c r="C7" s="35" t="s">
        <v>140</v>
      </c>
    </row>
    <row r="8" spans="1:9">
      <c r="A8" t="s">
        <v>24</v>
      </c>
      <c r="B8" s="34">
        <f>SUM(B4:D4)/I4</f>
        <v>0.56722997795738428</v>
      </c>
      <c r="C8" s="34">
        <f>SUM(E4:H4)/I4</f>
        <v>0.43277002204261572</v>
      </c>
    </row>
    <row r="9" spans="1:9">
      <c r="A9" t="s">
        <v>25</v>
      </c>
      <c r="B9" s="34">
        <f>SUM(B5:D5)/I5</f>
        <v>0.66732898098211746</v>
      </c>
      <c r="C9" s="34">
        <f>SUM(E5:H5)/I5</f>
        <v>0.33267101901788249</v>
      </c>
    </row>
  </sheetData>
  <phoneticPr fontId="0" type="noConversion"/>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dimension ref="A1:G9"/>
  <sheetViews>
    <sheetView workbookViewId="0">
      <selection activeCell="A12" sqref="A12"/>
    </sheetView>
  </sheetViews>
  <sheetFormatPr defaultRowHeight="15"/>
  <cols>
    <col min="1" max="1" width="40" customWidth="1"/>
    <col min="2" max="2" width="11" customWidth="1"/>
    <col min="3" max="3" width="4.85546875" customWidth="1"/>
    <col min="4" max="4" width="11.28515625" customWidth="1"/>
    <col min="5" max="5" width="13.42578125" customWidth="1"/>
    <col min="6" max="6" width="23.42578125" customWidth="1"/>
    <col min="7" max="7" width="16" customWidth="1"/>
  </cols>
  <sheetData>
    <row r="1" spans="1:7" ht="16.5" thickBot="1">
      <c r="A1" s="1" t="s">
        <v>352</v>
      </c>
    </row>
    <row r="2" spans="1:7" ht="15.75" thickBot="1">
      <c r="A2" s="297" t="s">
        <v>142</v>
      </c>
      <c r="B2" s="395" t="s">
        <v>353</v>
      </c>
      <c r="C2" s="226"/>
      <c r="D2" s="397" t="s">
        <v>145</v>
      </c>
      <c r="E2" s="398"/>
      <c r="F2" s="397" t="s">
        <v>144</v>
      </c>
      <c r="G2" s="398"/>
    </row>
    <row r="3" spans="1:7" ht="60.75" thickBot="1">
      <c r="A3" s="394"/>
      <c r="B3" s="396"/>
      <c r="C3" s="224"/>
      <c r="D3" s="223" t="s">
        <v>146</v>
      </c>
      <c r="E3" s="223" t="s">
        <v>143</v>
      </c>
      <c r="F3" s="74" t="s">
        <v>141</v>
      </c>
      <c r="G3" s="74" t="s">
        <v>140</v>
      </c>
    </row>
    <row r="4" spans="1:7" ht="15.75" thickBot="1">
      <c r="A4" s="167" t="s">
        <v>102</v>
      </c>
      <c r="B4" s="142">
        <v>0.22</v>
      </c>
      <c r="C4" s="227"/>
      <c r="D4" s="142">
        <v>0.1</v>
      </c>
      <c r="E4" s="142">
        <v>0.16</v>
      </c>
      <c r="F4" s="225">
        <v>0.62</v>
      </c>
      <c r="G4" s="225">
        <v>0.38</v>
      </c>
    </row>
    <row r="5" spans="1:7" ht="15.75" thickBot="1">
      <c r="A5" s="167" t="s">
        <v>103</v>
      </c>
      <c r="B5" s="142">
        <v>0.24</v>
      </c>
      <c r="C5" s="227"/>
      <c r="D5" s="142">
        <v>0.12</v>
      </c>
      <c r="E5" s="142">
        <v>0.19</v>
      </c>
      <c r="F5" s="225">
        <v>0.6</v>
      </c>
      <c r="G5" s="225">
        <v>0.4</v>
      </c>
    </row>
    <row r="6" spans="1:7" ht="15.75" thickBot="1">
      <c r="A6" s="167" t="s">
        <v>104</v>
      </c>
      <c r="B6" s="142">
        <v>0.21</v>
      </c>
      <c r="C6" s="227"/>
      <c r="D6" s="142">
        <v>0.12</v>
      </c>
      <c r="E6" s="142">
        <v>0.19</v>
      </c>
      <c r="F6" s="225">
        <v>0.63</v>
      </c>
      <c r="G6" s="225">
        <v>0.37</v>
      </c>
    </row>
    <row r="7" spans="1:7" ht="15.75" thickBot="1">
      <c r="A7" s="167" t="s">
        <v>105</v>
      </c>
      <c r="B7" s="142">
        <v>0.19</v>
      </c>
      <c r="C7" s="227"/>
      <c r="D7" s="142">
        <v>0.12</v>
      </c>
      <c r="E7" s="142">
        <v>0.19</v>
      </c>
      <c r="F7" s="225">
        <v>0.63</v>
      </c>
      <c r="G7" s="225">
        <v>0.37</v>
      </c>
    </row>
    <row r="8" spans="1:7" ht="15.75" thickBot="1">
      <c r="A8" s="167" t="s">
        <v>106</v>
      </c>
      <c r="B8" s="142">
        <v>0.15</v>
      </c>
      <c r="C8" s="227"/>
      <c r="D8" s="142">
        <v>0.13</v>
      </c>
      <c r="E8" s="142">
        <v>0.2</v>
      </c>
      <c r="F8" s="225">
        <v>0.64</v>
      </c>
      <c r="G8" s="225">
        <v>0.36</v>
      </c>
    </row>
    <row r="9" spans="1:7">
      <c r="A9" s="17"/>
    </row>
  </sheetData>
  <mergeCells count="4">
    <mergeCell ref="A2:A3"/>
    <mergeCell ref="B2:B3"/>
    <mergeCell ref="D2:E2"/>
    <mergeCell ref="F2:G2"/>
  </mergeCells>
  <phoneticPr fontId="0"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G9"/>
  <sheetViews>
    <sheetView workbookViewId="0">
      <selection activeCell="C16" sqref="C16"/>
    </sheetView>
  </sheetViews>
  <sheetFormatPr defaultRowHeight="15"/>
  <cols>
    <col min="1" max="1" width="39.5703125" customWidth="1"/>
    <col min="2" max="2" width="14.42578125" customWidth="1"/>
    <col min="3" max="3" width="14.140625" customWidth="1"/>
    <col min="7" max="7" width="14.28515625" customWidth="1"/>
  </cols>
  <sheetData>
    <row r="1" spans="1:7" ht="16.5" thickBot="1">
      <c r="A1" s="1" t="s">
        <v>354</v>
      </c>
    </row>
    <row r="2" spans="1:7" ht="16.5" thickBot="1">
      <c r="A2" s="290" t="s">
        <v>147</v>
      </c>
      <c r="B2" s="399" t="s">
        <v>355</v>
      </c>
      <c r="C2" s="400"/>
      <c r="D2" s="400"/>
      <c r="E2" s="400"/>
      <c r="F2" s="400"/>
      <c r="G2" s="401"/>
    </row>
    <row r="3" spans="1:7" ht="32.25" thickBot="1">
      <c r="A3" s="291"/>
      <c r="B3" s="230" t="s">
        <v>53</v>
      </c>
      <c r="C3" s="230" t="s">
        <v>54</v>
      </c>
      <c r="D3" s="230" t="s">
        <v>27</v>
      </c>
      <c r="E3" s="230" t="s">
        <v>28</v>
      </c>
      <c r="F3" s="230" t="s">
        <v>125</v>
      </c>
      <c r="G3" s="230" t="s">
        <v>7</v>
      </c>
    </row>
    <row r="4" spans="1:7" ht="16.5" thickBot="1">
      <c r="A4" s="116" t="s">
        <v>251</v>
      </c>
      <c r="B4" s="201">
        <v>0.14899999999999999</v>
      </c>
      <c r="C4" s="201">
        <v>0.13800000000000001</v>
      </c>
      <c r="D4" s="201">
        <v>0.214</v>
      </c>
      <c r="E4" s="201">
        <v>0.48399999999999999</v>
      </c>
      <c r="F4" s="201">
        <v>1.4999999999999999E-2</v>
      </c>
      <c r="G4" s="201">
        <v>1</v>
      </c>
    </row>
    <row r="5" spans="1:7" ht="16.5" thickBot="1">
      <c r="A5" s="116" t="s">
        <v>103</v>
      </c>
      <c r="B5" s="201">
        <v>0.19500000000000001</v>
      </c>
      <c r="C5" s="201">
        <v>0.15</v>
      </c>
      <c r="D5" s="201">
        <v>0.184</v>
      </c>
      <c r="E5" s="201">
        <v>0.45600000000000002</v>
      </c>
      <c r="F5" s="201">
        <v>1.4999999999999999E-2</v>
      </c>
      <c r="G5" s="201">
        <v>1</v>
      </c>
    </row>
    <row r="6" spans="1:7" ht="16.5" thickBot="1">
      <c r="A6" s="116" t="s">
        <v>104</v>
      </c>
      <c r="B6" s="201">
        <v>0.17499999999999999</v>
      </c>
      <c r="C6" s="201">
        <v>0.157</v>
      </c>
      <c r="D6" s="201">
        <v>0.19400000000000001</v>
      </c>
      <c r="E6" s="201">
        <v>0.45400000000000001</v>
      </c>
      <c r="F6" s="201">
        <v>0.02</v>
      </c>
      <c r="G6" s="201">
        <v>1</v>
      </c>
    </row>
    <row r="7" spans="1:7" ht="16.5" thickBot="1">
      <c r="A7" s="116" t="s">
        <v>105</v>
      </c>
      <c r="B7" s="201">
        <v>0.17899999999999999</v>
      </c>
      <c r="C7" s="201">
        <v>0.14199999999999999</v>
      </c>
      <c r="D7" s="201">
        <v>0.19800000000000001</v>
      </c>
      <c r="E7" s="201">
        <v>0.45500000000000002</v>
      </c>
      <c r="F7" s="201">
        <v>2.5000000000000001E-2</v>
      </c>
      <c r="G7" s="201">
        <v>1</v>
      </c>
    </row>
    <row r="8" spans="1:7" ht="16.5" thickBot="1">
      <c r="A8" s="116" t="s">
        <v>252</v>
      </c>
      <c r="B8" s="201">
        <v>0.191</v>
      </c>
      <c r="C8" s="201">
        <v>0.154</v>
      </c>
      <c r="D8" s="201">
        <v>0.155</v>
      </c>
      <c r="E8" s="201">
        <v>0.47299999999999998</v>
      </c>
      <c r="F8" s="201">
        <v>2.7E-2</v>
      </c>
      <c r="G8" s="201">
        <v>1</v>
      </c>
    </row>
    <row r="9" spans="1:7" ht="16.5" thickBot="1">
      <c r="A9" s="228" t="s">
        <v>7</v>
      </c>
      <c r="B9" s="229">
        <v>0.17799999999999999</v>
      </c>
      <c r="C9" s="229">
        <v>0.14899999999999999</v>
      </c>
      <c r="D9" s="229">
        <v>0.19</v>
      </c>
      <c r="E9" s="229">
        <v>0.46400000000000002</v>
      </c>
      <c r="F9" s="229">
        <v>0.02</v>
      </c>
      <c r="G9" s="229">
        <v>1</v>
      </c>
    </row>
  </sheetData>
  <mergeCells count="2">
    <mergeCell ref="A2:A3"/>
    <mergeCell ref="B2:G2"/>
  </mergeCells>
  <phoneticPr fontId="0"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D16"/>
  <sheetViews>
    <sheetView workbookViewId="0">
      <selection activeCell="D20" sqref="D20"/>
    </sheetView>
  </sheetViews>
  <sheetFormatPr defaultRowHeight="15"/>
  <cols>
    <col min="1" max="1" width="36.7109375" customWidth="1"/>
    <col min="2" max="2" width="20.28515625" customWidth="1"/>
    <col min="3" max="3" width="17.42578125" customWidth="1"/>
    <col min="4" max="4" width="17.140625" customWidth="1"/>
  </cols>
  <sheetData>
    <row r="1" spans="1:4" ht="16.5" thickBot="1">
      <c r="A1" s="17" t="s">
        <v>356</v>
      </c>
    </row>
    <row r="2" spans="1:4" ht="60.75" thickBot="1">
      <c r="A2" s="231" t="s">
        <v>26</v>
      </c>
      <c r="B2" s="188" t="s">
        <v>357</v>
      </c>
      <c r="C2" s="188" t="s">
        <v>358</v>
      </c>
      <c r="D2" s="188" t="s">
        <v>359</v>
      </c>
    </row>
    <row r="3" spans="1:4" ht="15.75" thickBot="1">
      <c r="A3" s="101" t="s">
        <v>32</v>
      </c>
      <c r="B3" s="198">
        <v>0.40100000000000002</v>
      </c>
      <c r="C3" s="198">
        <v>0.51600000000000001</v>
      </c>
      <c r="D3" s="198">
        <v>0.115</v>
      </c>
    </row>
    <row r="4" spans="1:4" ht="15.75" thickBot="1">
      <c r="A4" s="101" t="s">
        <v>51</v>
      </c>
      <c r="B4" s="198">
        <v>0.71599999999999997</v>
      </c>
      <c r="C4" s="198">
        <v>0.61599999999999999</v>
      </c>
      <c r="D4" s="198">
        <v>-0.1</v>
      </c>
    </row>
    <row r="5" spans="1:4" ht="15.75" thickBot="1">
      <c r="A5" s="101" t="s">
        <v>33</v>
      </c>
      <c r="B5" s="198">
        <v>0.224</v>
      </c>
      <c r="C5" s="198">
        <v>0.25</v>
      </c>
      <c r="D5" s="198">
        <v>2.5999999999999999E-2</v>
      </c>
    </row>
    <row r="6" spans="1:4" ht="15.75" thickBot="1">
      <c r="A6" s="101" t="s">
        <v>34</v>
      </c>
      <c r="B6" s="198">
        <v>0.32900000000000001</v>
      </c>
      <c r="C6" s="198">
        <v>0.39600000000000002</v>
      </c>
      <c r="D6" s="198">
        <v>6.8000000000000005E-2</v>
      </c>
    </row>
    <row r="7" spans="1:4" ht="15.75" thickBot="1">
      <c r="A7" s="101" t="s">
        <v>36</v>
      </c>
      <c r="B7" s="198">
        <v>9.4E-2</v>
      </c>
      <c r="C7" s="198">
        <v>0.129</v>
      </c>
      <c r="D7" s="198">
        <v>3.5000000000000003E-2</v>
      </c>
    </row>
    <row r="8" spans="1:4" ht="15.75" thickBot="1">
      <c r="A8" s="101" t="s">
        <v>35</v>
      </c>
      <c r="B8" s="198">
        <v>0.06</v>
      </c>
      <c r="C8" s="198">
        <v>0.13600000000000001</v>
      </c>
      <c r="D8" s="198">
        <v>7.5999999999999998E-2</v>
      </c>
    </row>
    <row r="9" spans="1:4" ht="15.75" thickBot="1">
      <c r="A9" s="101" t="s">
        <v>49</v>
      </c>
      <c r="B9" s="198">
        <v>6.2E-2</v>
      </c>
      <c r="C9" s="198">
        <v>0.11799999999999999</v>
      </c>
      <c r="D9" s="198">
        <v>5.6000000000000001E-2</v>
      </c>
    </row>
    <row r="10" spans="1:4" ht="15.75" thickBot="1">
      <c r="A10" s="101" t="s">
        <v>38</v>
      </c>
      <c r="B10" s="198">
        <v>5.1999999999999998E-2</v>
      </c>
      <c r="C10" s="198">
        <v>8.5000000000000006E-2</v>
      </c>
      <c r="D10" s="198">
        <v>3.3000000000000002E-2</v>
      </c>
    </row>
    <row r="11" spans="1:4" ht="15.75" thickBot="1">
      <c r="A11" s="101" t="s">
        <v>37</v>
      </c>
      <c r="B11" s="198">
        <v>0.02</v>
      </c>
      <c r="C11" s="198">
        <v>4.8000000000000001E-2</v>
      </c>
      <c r="D11" s="198">
        <v>2.8000000000000001E-2</v>
      </c>
    </row>
    <row r="12" spans="1:4" ht="15.75" thickBot="1">
      <c r="A12" s="101" t="s">
        <v>58</v>
      </c>
      <c r="B12" s="198">
        <v>0.16</v>
      </c>
      <c r="C12" s="198">
        <v>0.22600000000000001</v>
      </c>
      <c r="D12" s="198">
        <v>6.5000000000000002E-2</v>
      </c>
    </row>
    <row r="13" spans="1:4" ht="15.75" thickBot="1">
      <c r="A13" s="101" t="s">
        <v>39</v>
      </c>
      <c r="B13" s="198">
        <v>6.0999999999999999E-2</v>
      </c>
      <c r="C13" s="198">
        <v>7.0999999999999994E-2</v>
      </c>
      <c r="D13" s="198">
        <v>0.01</v>
      </c>
    </row>
    <row r="14" spans="1:4" ht="15.75" thickBot="1">
      <c r="A14" s="101" t="s">
        <v>56</v>
      </c>
      <c r="B14" s="198">
        <v>0.14599999999999999</v>
      </c>
      <c r="C14" s="198">
        <v>0.155</v>
      </c>
      <c r="D14" s="198">
        <v>8.9999999999999993E-3</v>
      </c>
    </row>
    <row r="15" spans="1:4" ht="15.75" thickBot="1">
      <c r="A15" s="101" t="s">
        <v>120</v>
      </c>
      <c r="B15" s="198">
        <v>0.222</v>
      </c>
      <c r="C15" s="198">
        <v>0.157</v>
      </c>
      <c r="D15" s="198">
        <v>-6.5000000000000002E-2</v>
      </c>
    </row>
    <row r="16" spans="1:4">
      <c r="A16" s="17"/>
    </row>
  </sheetData>
  <phoneticPr fontId="0"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
  <sheetViews>
    <sheetView workbookViewId="0">
      <selection activeCell="I18" sqref="I18"/>
    </sheetView>
  </sheetViews>
  <sheetFormatPr defaultRowHeight="15"/>
  <sheetData>
    <row r="1" spans="1:1" ht="15.75">
      <c r="A1" s="1" t="s">
        <v>361</v>
      </c>
    </row>
  </sheetData>
  <phoneticPr fontId="0" type="noConversion"/>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dimension ref="A1:D8"/>
  <sheetViews>
    <sheetView workbookViewId="0">
      <selection activeCell="J21" sqref="J21"/>
    </sheetView>
  </sheetViews>
  <sheetFormatPr defaultRowHeight="15"/>
  <sheetData>
    <row r="1" spans="1:4" ht="15.75">
      <c r="A1" s="1" t="s">
        <v>362</v>
      </c>
    </row>
    <row r="2" spans="1:4">
      <c r="A2" s="36" t="s">
        <v>360</v>
      </c>
      <c r="B2" s="36" t="s">
        <v>11</v>
      </c>
      <c r="C2" s="36" t="s">
        <v>6</v>
      </c>
      <c r="D2" s="36" t="s">
        <v>12</v>
      </c>
    </row>
    <row r="3" spans="1:4">
      <c r="A3">
        <v>1</v>
      </c>
      <c r="B3" s="234">
        <v>0.27544910179640719</v>
      </c>
      <c r="C3" s="234">
        <v>0.20359281437125748</v>
      </c>
      <c r="D3" s="234">
        <v>0.52095808383233533</v>
      </c>
    </row>
    <row r="4" spans="1:4">
      <c r="A4">
        <v>2</v>
      </c>
      <c r="B4" s="234">
        <v>0.28373015873015872</v>
      </c>
      <c r="C4" s="234">
        <v>0.17791005291005291</v>
      </c>
      <c r="D4" s="234">
        <v>0.53835978835978837</v>
      </c>
    </row>
    <row r="5" spans="1:4">
      <c r="A5">
        <v>3</v>
      </c>
      <c r="B5" s="234">
        <v>0.27464258841234013</v>
      </c>
      <c r="C5" s="234">
        <v>0.18961625282167044</v>
      </c>
      <c r="D5" s="234">
        <v>0.53574115876598949</v>
      </c>
    </row>
    <row r="6" spans="1:4">
      <c r="A6">
        <v>4</v>
      </c>
      <c r="B6" s="234">
        <v>0.29391891891891891</v>
      </c>
      <c r="C6" s="234">
        <v>0.19003378378378377</v>
      </c>
      <c r="D6" s="234">
        <v>0.51604729729729726</v>
      </c>
    </row>
    <row r="7" spans="1:4">
      <c r="A7">
        <v>5</v>
      </c>
      <c r="B7" s="234">
        <v>0.27549947423764459</v>
      </c>
      <c r="C7" s="234">
        <v>0.15352260778128285</v>
      </c>
      <c r="D7" s="234">
        <v>0.57097791798107256</v>
      </c>
    </row>
    <row r="8" spans="1:4">
      <c r="A8" s="232" t="s">
        <v>7</v>
      </c>
      <c r="B8" s="233">
        <v>0.28087876322213179</v>
      </c>
      <c r="C8" s="233">
        <v>0.18388934092758341</v>
      </c>
      <c r="D8" s="233">
        <v>0.53523189585028474</v>
      </c>
    </row>
  </sheetData>
  <phoneticPr fontId="0" type="noConversion"/>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dimension ref="A1:C32"/>
  <sheetViews>
    <sheetView topLeftCell="A10" workbookViewId="0">
      <selection activeCell="F20" sqref="F20"/>
    </sheetView>
  </sheetViews>
  <sheetFormatPr defaultRowHeight="15"/>
  <cols>
    <col min="1" max="1" width="27.28515625" style="28" customWidth="1"/>
    <col min="2" max="2" width="39.28515625" customWidth="1"/>
    <col min="3" max="3" width="17.28515625" customWidth="1"/>
  </cols>
  <sheetData>
    <row r="1" spans="1:3" ht="16.5" thickBot="1">
      <c r="A1" s="47" t="s">
        <v>148</v>
      </c>
    </row>
    <row r="2" spans="1:3" ht="30" customHeight="1" thickBot="1">
      <c r="A2" s="48" t="s">
        <v>26</v>
      </c>
      <c r="B2" s="38" t="s">
        <v>149</v>
      </c>
      <c r="C2" s="39" t="s">
        <v>150</v>
      </c>
    </row>
    <row r="3" spans="1:3">
      <c r="A3" s="404" t="s">
        <v>151</v>
      </c>
      <c r="B3" s="40" t="s">
        <v>152</v>
      </c>
      <c r="C3" s="41">
        <v>0.49</v>
      </c>
    </row>
    <row r="4" spans="1:3">
      <c r="A4" s="402"/>
      <c r="B4" s="42" t="s">
        <v>153</v>
      </c>
      <c r="C4" s="43">
        <v>0.08</v>
      </c>
    </row>
    <row r="5" spans="1:3">
      <c r="A5" s="402"/>
      <c r="B5" s="42" t="s">
        <v>154</v>
      </c>
      <c r="C5" s="43">
        <v>7.5697211155378488E-2</v>
      </c>
    </row>
    <row r="6" spans="1:3">
      <c r="A6" s="402"/>
      <c r="B6" s="42" t="s">
        <v>155</v>
      </c>
      <c r="C6" s="43">
        <v>4.7808764940239043E-2</v>
      </c>
    </row>
    <row r="7" spans="1:3">
      <c r="A7" s="402"/>
      <c r="B7" s="42" t="s">
        <v>156</v>
      </c>
      <c r="C7" s="43">
        <v>4.7808764940239043E-2</v>
      </c>
    </row>
    <row r="8" spans="1:3">
      <c r="A8" s="402" t="s">
        <v>157</v>
      </c>
      <c r="B8" s="42" t="s">
        <v>154</v>
      </c>
      <c r="C8" s="43">
        <v>0.20829616413916147</v>
      </c>
    </row>
    <row r="9" spans="1:3">
      <c r="A9" s="402"/>
      <c r="B9" s="42" t="s">
        <v>155</v>
      </c>
      <c r="C9" s="43">
        <v>9.991079393398751E-2</v>
      </c>
    </row>
    <row r="10" spans="1:3">
      <c r="A10" s="402"/>
      <c r="B10" s="42" t="s">
        <v>158</v>
      </c>
      <c r="C10" s="43">
        <v>8.3853702051739518E-2</v>
      </c>
    </row>
    <row r="11" spans="1:3">
      <c r="A11" s="402"/>
      <c r="B11" s="42" t="s">
        <v>159</v>
      </c>
      <c r="C11" s="43">
        <v>5.129348795718109E-2</v>
      </c>
    </row>
    <row r="12" spans="1:3">
      <c r="A12" s="402"/>
      <c r="B12" s="42" t="s">
        <v>160</v>
      </c>
      <c r="C12" s="43">
        <v>3.5236396074933098E-2</v>
      </c>
    </row>
    <row r="13" spans="1:3">
      <c r="A13" s="402" t="s">
        <v>161</v>
      </c>
      <c r="B13" s="42" t="s">
        <v>162</v>
      </c>
      <c r="C13" s="43">
        <v>0.41</v>
      </c>
    </row>
    <row r="14" spans="1:3">
      <c r="A14" s="402"/>
      <c r="B14" s="42" t="s">
        <v>158</v>
      </c>
      <c r="C14" s="43">
        <v>0.13993174061433447</v>
      </c>
    </row>
    <row r="15" spans="1:3">
      <c r="A15" s="402"/>
      <c r="B15" s="42" t="s">
        <v>163</v>
      </c>
      <c r="C15" s="43">
        <v>0.1</v>
      </c>
    </row>
    <row r="16" spans="1:3">
      <c r="A16" s="402"/>
      <c r="B16" s="44" t="s">
        <v>164</v>
      </c>
      <c r="C16" s="43">
        <v>0.05</v>
      </c>
    </row>
    <row r="17" spans="1:3">
      <c r="A17" s="402"/>
      <c r="B17" s="42" t="s">
        <v>165</v>
      </c>
      <c r="C17" s="43">
        <v>2.3890784982935155E-2</v>
      </c>
    </row>
    <row r="18" spans="1:3">
      <c r="A18" s="402" t="s">
        <v>166</v>
      </c>
      <c r="B18" s="42" t="s">
        <v>167</v>
      </c>
      <c r="C18" s="43">
        <v>0.49181073703366696</v>
      </c>
    </row>
    <row r="19" spans="1:3">
      <c r="A19" s="402"/>
      <c r="B19" s="42" t="s">
        <v>168</v>
      </c>
      <c r="C19" s="43">
        <v>8.0072793448589627E-2</v>
      </c>
    </row>
    <row r="20" spans="1:3">
      <c r="A20" s="402"/>
      <c r="B20" s="42" t="s">
        <v>159</v>
      </c>
      <c r="C20" s="43">
        <v>6.6424021838034572E-2</v>
      </c>
    </row>
    <row r="21" spans="1:3">
      <c r="A21" s="402"/>
      <c r="B21" s="42" t="s">
        <v>169</v>
      </c>
      <c r="C21" s="43">
        <v>5.7779799818016377E-2</v>
      </c>
    </row>
    <row r="22" spans="1:3">
      <c r="A22" s="402"/>
      <c r="B22" s="42" t="s">
        <v>155</v>
      </c>
      <c r="C22" s="43">
        <v>5.3685168334849862E-2</v>
      </c>
    </row>
    <row r="23" spans="1:3">
      <c r="A23" s="402" t="s">
        <v>32</v>
      </c>
      <c r="B23" s="42" t="s">
        <v>170</v>
      </c>
      <c r="C23" s="43">
        <v>0.27753303964757708</v>
      </c>
    </row>
    <row r="24" spans="1:3">
      <c r="A24" s="402"/>
      <c r="B24" s="42" t="s">
        <v>171</v>
      </c>
      <c r="C24" s="43">
        <v>0.24400391581008321</v>
      </c>
    </row>
    <row r="25" spans="1:3">
      <c r="A25" s="402"/>
      <c r="B25" s="42" t="s">
        <v>172</v>
      </c>
      <c r="C25" s="43">
        <v>0.19089574155653452</v>
      </c>
    </row>
    <row r="26" spans="1:3">
      <c r="A26" s="402"/>
      <c r="B26" s="42" t="s">
        <v>173</v>
      </c>
      <c r="C26" s="43">
        <v>9.9853157121879588E-2</v>
      </c>
    </row>
    <row r="27" spans="1:3">
      <c r="A27" s="402"/>
      <c r="B27" s="42" t="s">
        <v>155</v>
      </c>
      <c r="C27" s="43">
        <v>2.0802741067058247E-2</v>
      </c>
    </row>
    <row r="28" spans="1:3">
      <c r="A28" s="402" t="s">
        <v>34</v>
      </c>
      <c r="B28" s="42" t="s">
        <v>159</v>
      </c>
      <c r="C28" s="43">
        <v>0.71</v>
      </c>
    </row>
    <row r="29" spans="1:3">
      <c r="A29" s="402"/>
      <c r="B29" s="42" t="s">
        <v>168</v>
      </c>
      <c r="C29" s="43">
        <v>6.3804412641621941E-2</v>
      </c>
    </row>
    <row r="30" spans="1:3">
      <c r="A30" s="402"/>
      <c r="B30" s="42" t="s">
        <v>155</v>
      </c>
      <c r="C30" s="43">
        <v>4.9493142516398331E-2</v>
      </c>
    </row>
    <row r="31" spans="1:3">
      <c r="A31" s="402"/>
      <c r="B31" s="42" t="s">
        <v>174</v>
      </c>
      <c r="C31" s="43">
        <v>2.8026237328562909E-2</v>
      </c>
    </row>
    <row r="32" spans="1:3" ht="15.75" thickBot="1">
      <c r="A32" s="403"/>
      <c r="B32" s="45" t="s">
        <v>154</v>
      </c>
      <c r="C32" s="46">
        <v>2.3255813953488372E-2</v>
      </c>
    </row>
  </sheetData>
  <mergeCells count="6">
    <mergeCell ref="A28:A32"/>
    <mergeCell ref="A3:A7"/>
    <mergeCell ref="A8:A12"/>
    <mergeCell ref="A13:A17"/>
    <mergeCell ref="A18:A22"/>
    <mergeCell ref="A23:A27"/>
  </mergeCells>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21"/>
  <sheetViews>
    <sheetView workbookViewId="0">
      <selection activeCell="A38" sqref="A38"/>
    </sheetView>
  </sheetViews>
  <sheetFormatPr defaultRowHeight="15"/>
  <sheetData>
    <row r="1" spans="1:10" ht="15.75">
      <c r="A1" s="18" t="s">
        <v>190</v>
      </c>
      <c r="B1" s="2"/>
      <c r="C1" s="2"/>
      <c r="D1" s="2"/>
      <c r="E1" s="2"/>
      <c r="F1" s="2"/>
      <c r="G1" s="2"/>
      <c r="H1" s="2"/>
      <c r="I1" s="2"/>
      <c r="J1" s="2"/>
    </row>
    <row r="2" spans="1:10" ht="15.75">
      <c r="A2" s="2"/>
      <c r="B2" s="2" t="s">
        <v>109</v>
      </c>
      <c r="C2" s="2" t="s">
        <v>110</v>
      </c>
      <c r="D2" s="2" t="s">
        <v>111</v>
      </c>
      <c r="E2" s="2" t="s">
        <v>112</v>
      </c>
      <c r="F2" s="2" t="s">
        <v>113</v>
      </c>
      <c r="G2" s="2"/>
      <c r="H2" s="2"/>
      <c r="I2" s="2"/>
      <c r="J2" s="2"/>
    </row>
    <row r="3" spans="1:10" ht="16.5" thickBot="1">
      <c r="A3" s="2" t="s">
        <v>189</v>
      </c>
      <c r="B3" s="3">
        <f>[1]T3!G7</f>
        <v>0.5641025641025641</v>
      </c>
      <c r="C3" s="3">
        <f>[1]T3!G11</f>
        <v>0.55694618272841057</v>
      </c>
      <c r="D3" s="3">
        <f>[1]T3!G15</f>
        <v>0.50660792951541855</v>
      </c>
      <c r="E3" s="3">
        <f>[1]T3!G19</f>
        <v>0.51938775510204083</v>
      </c>
      <c r="F3" s="3">
        <f>[1]T3!G23</f>
        <v>0.4818449460255152</v>
      </c>
      <c r="G3" s="2"/>
      <c r="H3" s="2"/>
      <c r="I3" s="2"/>
      <c r="J3" s="2"/>
    </row>
    <row r="4" spans="1:10" ht="16.5" thickBot="1">
      <c r="A4" s="2" t="s">
        <v>12</v>
      </c>
      <c r="B4" s="3">
        <f>[1]T3!G8</f>
        <v>0.4358974358974359</v>
      </c>
      <c r="C4" s="3">
        <f>[1]T3!G12</f>
        <v>0.44430538172715894</v>
      </c>
      <c r="D4" s="3">
        <f>[1]T3!G16</f>
        <v>0.4933920704845815</v>
      </c>
      <c r="E4" s="3">
        <f>[1]T3!G20</f>
        <v>0.48061224489795917</v>
      </c>
      <c r="F4" s="3">
        <f>[1]T3!G24</f>
        <v>0.51717369970559368</v>
      </c>
      <c r="G4" s="2"/>
      <c r="H4" s="2"/>
      <c r="I4" s="2"/>
      <c r="J4" s="2"/>
    </row>
    <row r="5" spans="1:10" ht="15.75">
      <c r="A5" s="2"/>
      <c r="B5" s="2"/>
      <c r="C5" s="2"/>
      <c r="D5" s="2"/>
      <c r="E5" s="2"/>
      <c r="F5" s="2"/>
      <c r="G5" s="2"/>
      <c r="H5" s="2"/>
      <c r="I5" s="2"/>
      <c r="J5" s="2"/>
    </row>
    <row r="6" spans="1:10" ht="15.75">
      <c r="A6" s="2"/>
      <c r="B6" s="2"/>
      <c r="C6" s="2"/>
      <c r="D6" s="2"/>
      <c r="E6" s="2"/>
      <c r="F6" s="2"/>
      <c r="G6" s="2"/>
      <c r="H6" s="2"/>
      <c r="I6" s="2"/>
      <c r="J6" s="2"/>
    </row>
    <row r="7" spans="1:10" ht="15.75">
      <c r="A7" s="2"/>
      <c r="B7" s="2"/>
      <c r="C7" s="2"/>
      <c r="D7" s="2"/>
      <c r="E7" s="2"/>
      <c r="F7" s="2"/>
      <c r="G7" s="2"/>
      <c r="H7" s="2"/>
      <c r="I7" s="2"/>
      <c r="J7" s="2"/>
    </row>
    <row r="8" spans="1:10" ht="15.75">
      <c r="A8" s="2"/>
      <c r="B8" s="2"/>
      <c r="C8" s="2"/>
      <c r="D8" s="2"/>
      <c r="E8" s="2"/>
      <c r="F8" s="2"/>
      <c r="G8" s="2"/>
      <c r="H8" s="2"/>
      <c r="I8" s="2"/>
      <c r="J8" s="2"/>
    </row>
    <row r="9" spans="1:10" ht="15.75">
      <c r="A9" s="2"/>
      <c r="B9" s="2"/>
      <c r="C9" s="2"/>
      <c r="D9" s="2"/>
      <c r="E9" s="2"/>
      <c r="F9" s="2"/>
      <c r="G9" s="2"/>
      <c r="H9" s="2"/>
      <c r="I9" s="2"/>
      <c r="J9" s="2"/>
    </row>
    <row r="10" spans="1:10" ht="15.75">
      <c r="A10" s="2"/>
      <c r="B10" s="2"/>
      <c r="C10" s="2"/>
      <c r="D10" s="2"/>
      <c r="E10" s="2"/>
      <c r="F10" s="2"/>
      <c r="G10" s="2"/>
      <c r="H10" s="2"/>
      <c r="I10" s="2"/>
      <c r="J10" s="2"/>
    </row>
    <row r="11" spans="1:10" ht="15.75">
      <c r="A11" s="2"/>
      <c r="B11" s="2"/>
      <c r="C11" s="2"/>
      <c r="D11" s="2"/>
      <c r="E11" s="2"/>
      <c r="F11" s="2"/>
      <c r="G11" s="2"/>
      <c r="H11" s="2"/>
      <c r="I11" s="2"/>
      <c r="J11" s="2"/>
    </row>
    <row r="12" spans="1:10" ht="15.75">
      <c r="A12" s="2"/>
      <c r="B12" s="2"/>
      <c r="C12" s="2"/>
      <c r="D12" s="2"/>
      <c r="E12" s="2"/>
      <c r="F12" s="2"/>
      <c r="G12" s="2"/>
      <c r="H12" s="2"/>
      <c r="I12" s="2"/>
      <c r="J12" s="2"/>
    </row>
    <row r="13" spans="1:10" ht="15.75">
      <c r="A13" s="2"/>
      <c r="B13" s="2"/>
      <c r="C13" s="2"/>
      <c r="D13" s="2"/>
      <c r="E13" s="2"/>
      <c r="F13" s="2"/>
      <c r="G13" s="2"/>
      <c r="H13" s="2"/>
      <c r="I13" s="2"/>
      <c r="J13" s="2"/>
    </row>
    <row r="14" spans="1:10" ht="15.75">
      <c r="A14" s="2"/>
      <c r="B14" s="2"/>
      <c r="C14" s="2"/>
      <c r="D14" s="2"/>
      <c r="E14" s="2"/>
      <c r="F14" s="2"/>
      <c r="G14" s="2"/>
      <c r="H14" s="2"/>
      <c r="I14" s="2"/>
      <c r="J14" s="2"/>
    </row>
    <row r="15" spans="1:10" ht="15.75">
      <c r="A15" s="2"/>
      <c r="B15" s="2"/>
      <c r="C15" s="2"/>
      <c r="D15" s="2"/>
      <c r="E15" s="2"/>
      <c r="F15" s="2"/>
      <c r="G15" s="2"/>
      <c r="H15" s="2"/>
      <c r="I15" s="2"/>
      <c r="J15" s="2"/>
    </row>
    <row r="16" spans="1:10" ht="15.75">
      <c r="A16" s="2"/>
      <c r="B16" s="2"/>
      <c r="C16" s="2"/>
      <c r="D16" s="2"/>
      <c r="E16" s="2"/>
      <c r="F16" s="2"/>
      <c r="G16" s="2"/>
      <c r="H16" s="2"/>
      <c r="I16" s="2"/>
      <c r="J16" s="2"/>
    </row>
    <row r="17" spans="1:10" ht="15.75">
      <c r="A17" s="2"/>
      <c r="B17" s="2"/>
      <c r="C17" s="2"/>
      <c r="D17" s="2"/>
      <c r="E17" s="2"/>
      <c r="F17" s="2"/>
      <c r="G17" s="2"/>
      <c r="H17" s="2"/>
      <c r="I17" s="2"/>
      <c r="J17" s="2"/>
    </row>
    <row r="18" spans="1:10" ht="15.75">
      <c r="A18" s="2"/>
      <c r="B18" s="2"/>
      <c r="C18" s="2"/>
      <c r="D18" s="2"/>
      <c r="E18" s="2"/>
      <c r="F18" s="2"/>
      <c r="G18" s="2"/>
      <c r="H18" s="2"/>
      <c r="I18" s="2"/>
      <c r="J18" s="2"/>
    </row>
    <row r="19" spans="1:10" ht="15.75">
      <c r="A19" s="2"/>
      <c r="B19" s="2"/>
      <c r="C19" s="2"/>
      <c r="D19" s="2"/>
      <c r="E19" s="2"/>
      <c r="F19" s="2"/>
      <c r="G19" s="2"/>
      <c r="H19" s="2"/>
      <c r="I19" s="2"/>
      <c r="J19" s="2"/>
    </row>
    <row r="20" spans="1:10" ht="15.75">
      <c r="A20" s="2"/>
      <c r="B20" s="2"/>
      <c r="C20" s="2"/>
      <c r="D20" s="2"/>
      <c r="E20" s="2"/>
      <c r="F20" s="2"/>
      <c r="G20" s="2"/>
      <c r="H20" s="2"/>
      <c r="I20" s="2"/>
      <c r="J20" s="2"/>
    </row>
    <row r="21" spans="1:10" ht="15.75">
      <c r="A21" s="2"/>
      <c r="B21" s="2"/>
      <c r="C21" s="2"/>
      <c r="D21" s="2"/>
      <c r="E21" s="2"/>
      <c r="F21" s="2"/>
      <c r="G21" s="2"/>
      <c r="H21" s="2"/>
      <c r="I21" s="2"/>
      <c r="J21" s="2"/>
    </row>
  </sheetData>
  <phoneticPr fontId="0"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I13"/>
  <sheetViews>
    <sheetView workbookViewId="0">
      <selection activeCell="I16" sqref="I16"/>
    </sheetView>
  </sheetViews>
  <sheetFormatPr defaultRowHeight="15"/>
  <cols>
    <col min="9" max="9" width="11.42578125" customWidth="1"/>
  </cols>
  <sheetData>
    <row r="1" spans="1:9" ht="16.5" thickBot="1">
      <c r="A1" s="1" t="s">
        <v>191</v>
      </c>
    </row>
    <row r="2" spans="1:9" ht="15.75" thickBot="1">
      <c r="A2" s="270" t="s">
        <v>40</v>
      </c>
      <c r="B2" s="270" t="s">
        <v>188</v>
      </c>
      <c r="C2" s="272" t="s">
        <v>192</v>
      </c>
      <c r="D2" s="273"/>
      <c r="E2" s="273"/>
      <c r="F2" s="273"/>
      <c r="G2" s="273"/>
      <c r="H2" s="273"/>
      <c r="I2" s="274"/>
    </row>
    <row r="3" spans="1:9" ht="75.75" thickBot="1">
      <c r="A3" s="271"/>
      <c r="B3" s="271"/>
      <c r="C3" s="73">
        <v>2005</v>
      </c>
      <c r="D3" s="73">
        <v>2006</v>
      </c>
      <c r="E3" s="73">
        <v>2007</v>
      </c>
      <c r="F3" s="73">
        <v>2008</v>
      </c>
      <c r="G3" s="73">
        <v>2009</v>
      </c>
      <c r="H3" s="74" t="s">
        <v>193</v>
      </c>
      <c r="I3" s="73" t="s">
        <v>194</v>
      </c>
    </row>
    <row r="4" spans="1:9" ht="15.75" thickBot="1">
      <c r="A4" s="267" t="s">
        <v>24</v>
      </c>
      <c r="B4" s="75" t="s">
        <v>195</v>
      </c>
      <c r="C4" s="75">
        <v>7275</v>
      </c>
      <c r="D4" s="75">
        <v>8450</v>
      </c>
      <c r="E4" s="75">
        <v>8240</v>
      </c>
      <c r="F4" s="75">
        <v>8785</v>
      </c>
      <c r="G4" s="75">
        <v>10735</v>
      </c>
      <c r="H4" s="75">
        <v>3460</v>
      </c>
      <c r="I4" s="76">
        <v>0.48</v>
      </c>
    </row>
    <row r="5" spans="1:9" ht="15.75" thickBot="1">
      <c r="A5" s="268"/>
      <c r="B5" s="75" t="s">
        <v>131</v>
      </c>
      <c r="C5" s="75">
        <v>5385</v>
      </c>
      <c r="D5" s="75">
        <v>5955</v>
      </c>
      <c r="E5" s="75">
        <v>6170</v>
      </c>
      <c r="F5" s="75">
        <v>6240</v>
      </c>
      <c r="G5" s="75">
        <v>8390</v>
      </c>
      <c r="H5" s="75">
        <v>3005</v>
      </c>
      <c r="I5" s="76">
        <v>0.56000000000000005</v>
      </c>
    </row>
    <row r="6" spans="1:9" ht="15.75" thickBot="1">
      <c r="A6" s="268"/>
      <c r="B6" s="75" t="s">
        <v>132</v>
      </c>
      <c r="C6" s="75">
        <v>95</v>
      </c>
      <c r="D6" s="75">
        <v>60</v>
      </c>
      <c r="E6" s="75">
        <v>4300</v>
      </c>
      <c r="F6" s="75">
        <v>9145</v>
      </c>
      <c r="G6" s="75">
        <v>8330</v>
      </c>
      <c r="H6" s="75">
        <v>8235</v>
      </c>
      <c r="I6" s="76">
        <v>86.68</v>
      </c>
    </row>
    <row r="7" spans="1:9" ht="15.75" thickBot="1">
      <c r="A7" s="269"/>
      <c r="B7" s="77" t="s">
        <v>96</v>
      </c>
      <c r="C7" s="77">
        <v>12755</v>
      </c>
      <c r="D7" s="77">
        <v>14465</v>
      </c>
      <c r="E7" s="77">
        <v>18710</v>
      </c>
      <c r="F7" s="77">
        <v>24175</v>
      </c>
      <c r="G7" s="77">
        <v>27455</v>
      </c>
      <c r="H7" s="77">
        <v>14700</v>
      </c>
      <c r="I7" s="78">
        <v>1.1499999999999999</v>
      </c>
    </row>
    <row r="8" spans="1:9" ht="15.75" thickBot="1">
      <c r="A8" s="267" t="s">
        <v>25</v>
      </c>
      <c r="B8" s="75" t="s">
        <v>195</v>
      </c>
      <c r="C8" s="75">
        <v>15105</v>
      </c>
      <c r="D8" s="75">
        <v>15570</v>
      </c>
      <c r="E8" s="75">
        <v>15665</v>
      </c>
      <c r="F8" s="75">
        <v>15505</v>
      </c>
      <c r="G8" s="75">
        <v>15575</v>
      </c>
      <c r="H8" s="75">
        <v>470</v>
      </c>
      <c r="I8" s="76">
        <v>0.03</v>
      </c>
    </row>
    <row r="9" spans="1:9" ht="15.75" thickBot="1">
      <c r="A9" s="268"/>
      <c r="B9" s="75" t="s">
        <v>131</v>
      </c>
      <c r="C9" s="75">
        <v>5320</v>
      </c>
      <c r="D9" s="75">
        <v>5435</v>
      </c>
      <c r="E9" s="75">
        <v>5520</v>
      </c>
      <c r="F9" s="75">
        <v>5710</v>
      </c>
      <c r="G9" s="75">
        <v>7140</v>
      </c>
      <c r="H9" s="75">
        <v>1820</v>
      </c>
      <c r="I9" s="76">
        <v>0.34</v>
      </c>
    </row>
    <row r="10" spans="1:9" ht="15.75" thickBot="1">
      <c r="A10" s="268"/>
      <c r="B10" s="75" t="s">
        <v>132</v>
      </c>
      <c r="C10" s="75">
        <v>90</v>
      </c>
      <c r="D10" s="75">
        <v>50</v>
      </c>
      <c r="E10" s="75">
        <v>1470</v>
      </c>
      <c r="F10" s="75">
        <v>3960</v>
      </c>
      <c r="G10" s="75">
        <v>3645</v>
      </c>
      <c r="H10" s="75">
        <v>3550</v>
      </c>
      <c r="I10" s="76">
        <v>39.44</v>
      </c>
    </row>
    <row r="11" spans="1:9" ht="15.75" thickBot="1">
      <c r="A11" s="269"/>
      <c r="B11" s="77" t="s">
        <v>96</v>
      </c>
      <c r="C11" s="77">
        <v>20515</v>
      </c>
      <c r="D11" s="77">
        <v>21060</v>
      </c>
      <c r="E11" s="77">
        <v>22650</v>
      </c>
      <c r="F11" s="77">
        <v>25175</v>
      </c>
      <c r="G11" s="77">
        <v>26360</v>
      </c>
      <c r="H11" s="77">
        <v>5840</v>
      </c>
      <c r="I11" s="78">
        <v>0.28000000000000003</v>
      </c>
    </row>
    <row r="12" spans="1:9" ht="15.75" thickBot="1">
      <c r="A12" s="79" t="s">
        <v>7</v>
      </c>
      <c r="B12" s="77"/>
      <c r="C12" s="77">
        <v>33275</v>
      </c>
      <c r="D12" s="77">
        <v>35520</v>
      </c>
      <c r="E12" s="77">
        <v>41360</v>
      </c>
      <c r="F12" s="77">
        <v>49350</v>
      </c>
      <c r="G12" s="77">
        <v>53815</v>
      </c>
      <c r="H12" s="77">
        <v>20540</v>
      </c>
      <c r="I12" s="78">
        <v>0.62</v>
      </c>
    </row>
    <row r="13" spans="1:9">
      <c r="A13" s="17"/>
    </row>
  </sheetData>
  <mergeCells count="5">
    <mergeCell ref="A8:A11"/>
    <mergeCell ref="A2:A3"/>
    <mergeCell ref="B2:B3"/>
    <mergeCell ref="C2:I2"/>
    <mergeCell ref="A4:A7"/>
  </mergeCells>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L12"/>
  <sheetViews>
    <sheetView workbookViewId="0">
      <selection activeCell="E17" sqref="E17"/>
    </sheetView>
  </sheetViews>
  <sheetFormatPr defaultRowHeight="15"/>
  <cols>
    <col min="1" max="1" width="36" customWidth="1"/>
  </cols>
  <sheetData>
    <row r="1" spans="1:12" ht="16.5" thickBot="1">
      <c r="A1" s="1" t="s">
        <v>196</v>
      </c>
    </row>
    <row r="2" spans="1:12" ht="15.75" thickBot="1">
      <c r="A2" s="81"/>
      <c r="B2" s="272" t="s">
        <v>1</v>
      </c>
      <c r="C2" s="277"/>
      <c r="D2" s="272" t="s">
        <v>2</v>
      </c>
      <c r="E2" s="277"/>
      <c r="F2" s="272" t="s">
        <v>3</v>
      </c>
      <c r="G2" s="277"/>
      <c r="H2" s="272" t="s">
        <v>4</v>
      </c>
      <c r="I2" s="277"/>
      <c r="J2" s="272" t="s">
        <v>5</v>
      </c>
      <c r="K2" s="277"/>
      <c r="L2" s="275" t="s">
        <v>42</v>
      </c>
    </row>
    <row r="3" spans="1:12" ht="41.25" thickBot="1">
      <c r="A3" s="83" t="s">
        <v>26</v>
      </c>
      <c r="B3" s="84" t="s">
        <v>0</v>
      </c>
      <c r="C3" s="84" t="s">
        <v>91</v>
      </c>
      <c r="D3" s="84" t="s">
        <v>0</v>
      </c>
      <c r="E3" s="84" t="s">
        <v>91</v>
      </c>
      <c r="F3" s="84" t="s">
        <v>0</v>
      </c>
      <c r="G3" s="84" t="s">
        <v>91</v>
      </c>
      <c r="H3" s="84" t="s">
        <v>0</v>
      </c>
      <c r="I3" s="84" t="s">
        <v>91</v>
      </c>
      <c r="J3" s="84" t="s">
        <v>0</v>
      </c>
      <c r="K3" s="84" t="s">
        <v>91</v>
      </c>
      <c r="L3" s="276"/>
    </row>
    <row r="4" spans="1:12" ht="15.75" thickBot="1">
      <c r="A4" s="79" t="s">
        <v>13</v>
      </c>
      <c r="B4" s="85">
        <v>3440</v>
      </c>
      <c r="C4" s="86">
        <v>0.1</v>
      </c>
      <c r="D4" s="85">
        <v>3570</v>
      </c>
      <c r="E4" s="86">
        <v>0.1</v>
      </c>
      <c r="F4" s="85">
        <v>4200</v>
      </c>
      <c r="G4" s="86">
        <v>0.1</v>
      </c>
      <c r="H4" s="85">
        <v>4695</v>
      </c>
      <c r="I4" s="86">
        <v>0.1</v>
      </c>
      <c r="J4" s="85">
        <v>4920</v>
      </c>
      <c r="K4" s="86">
        <v>0.09</v>
      </c>
      <c r="L4" s="86">
        <v>0.43</v>
      </c>
    </row>
    <row r="5" spans="1:12" ht="15.75" thickBot="1">
      <c r="A5" s="79" t="s">
        <v>14</v>
      </c>
      <c r="B5" s="85">
        <v>2615</v>
      </c>
      <c r="C5" s="86">
        <v>0.08</v>
      </c>
      <c r="D5" s="85">
        <v>2830</v>
      </c>
      <c r="E5" s="86">
        <v>0.08</v>
      </c>
      <c r="F5" s="85">
        <v>3695</v>
      </c>
      <c r="G5" s="86">
        <v>0.09</v>
      </c>
      <c r="H5" s="85">
        <v>4120</v>
      </c>
      <c r="I5" s="86">
        <v>0.08</v>
      </c>
      <c r="J5" s="85">
        <v>4570</v>
      </c>
      <c r="K5" s="86">
        <v>0.08</v>
      </c>
      <c r="L5" s="86">
        <v>0.75</v>
      </c>
    </row>
    <row r="6" spans="1:12" ht="15.75" thickBot="1">
      <c r="A6" s="79" t="s">
        <v>15</v>
      </c>
      <c r="B6" s="85">
        <v>2010</v>
      </c>
      <c r="C6" s="86">
        <v>0.06</v>
      </c>
      <c r="D6" s="85">
        <v>2115</v>
      </c>
      <c r="E6" s="86">
        <v>0.06</v>
      </c>
      <c r="F6" s="85">
        <v>2525</v>
      </c>
      <c r="G6" s="86">
        <v>0.06</v>
      </c>
      <c r="H6" s="85">
        <v>3545</v>
      </c>
      <c r="I6" s="86">
        <v>7.0000000000000007E-2</v>
      </c>
      <c r="J6" s="85">
        <v>3895</v>
      </c>
      <c r="K6" s="86">
        <v>7.0000000000000007E-2</v>
      </c>
      <c r="L6" s="86">
        <v>0.94</v>
      </c>
    </row>
    <row r="7" spans="1:12" ht="15.75" thickBot="1">
      <c r="A7" s="79" t="s">
        <v>16</v>
      </c>
      <c r="B7" s="85">
        <v>2885</v>
      </c>
      <c r="C7" s="86">
        <v>0.09</v>
      </c>
      <c r="D7" s="85">
        <v>2620</v>
      </c>
      <c r="E7" s="86">
        <v>7.0000000000000007E-2</v>
      </c>
      <c r="F7" s="85">
        <v>3185</v>
      </c>
      <c r="G7" s="86">
        <v>0.08</v>
      </c>
      <c r="H7" s="85">
        <v>4205</v>
      </c>
      <c r="I7" s="86">
        <v>0.09</v>
      </c>
      <c r="J7" s="85">
        <v>4010</v>
      </c>
      <c r="K7" s="86">
        <v>7.0000000000000007E-2</v>
      </c>
      <c r="L7" s="86">
        <v>0.39</v>
      </c>
    </row>
    <row r="8" spans="1:12" ht="15.75" thickBot="1">
      <c r="A8" s="79" t="s">
        <v>17</v>
      </c>
      <c r="B8" s="85">
        <v>6145</v>
      </c>
      <c r="C8" s="86">
        <v>0.18</v>
      </c>
      <c r="D8" s="85">
        <v>6795</v>
      </c>
      <c r="E8" s="86">
        <v>0.19</v>
      </c>
      <c r="F8" s="85">
        <v>7000</v>
      </c>
      <c r="G8" s="86">
        <v>0.17</v>
      </c>
      <c r="H8" s="85">
        <v>8095</v>
      </c>
      <c r="I8" s="86">
        <v>0.16</v>
      </c>
      <c r="J8" s="85">
        <v>9355</v>
      </c>
      <c r="K8" s="86">
        <v>0.17</v>
      </c>
      <c r="L8" s="86">
        <v>0.52</v>
      </c>
    </row>
    <row r="9" spans="1:12" ht="15.75" thickBot="1">
      <c r="A9" s="79" t="s">
        <v>18</v>
      </c>
      <c r="B9" s="85">
        <v>4040</v>
      </c>
      <c r="C9" s="86">
        <v>0.12</v>
      </c>
      <c r="D9" s="85">
        <v>4920</v>
      </c>
      <c r="E9" s="86">
        <v>0.14000000000000001</v>
      </c>
      <c r="F9" s="85">
        <v>5360</v>
      </c>
      <c r="G9" s="86">
        <v>0.13</v>
      </c>
      <c r="H9" s="85">
        <v>6600</v>
      </c>
      <c r="I9" s="86">
        <v>0.13</v>
      </c>
      <c r="J9" s="85">
        <v>6805</v>
      </c>
      <c r="K9" s="86">
        <v>0.13</v>
      </c>
      <c r="L9" s="86">
        <v>0.69</v>
      </c>
    </row>
    <row r="10" spans="1:12" ht="15.75" thickBot="1">
      <c r="A10" s="79" t="s">
        <v>19</v>
      </c>
      <c r="B10" s="85">
        <v>3395</v>
      </c>
      <c r="C10" s="86">
        <v>0.1</v>
      </c>
      <c r="D10" s="85">
        <v>3750</v>
      </c>
      <c r="E10" s="86">
        <v>0.11</v>
      </c>
      <c r="F10" s="85">
        <v>4425</v>
      </c>
      <c r="G10" s="86">
        <v>0.11</v>
      </c>
      <c r="H10" s="85">
        <v>5450</v>
      </c>
      <c r="I10" s="86">
        <v>0.11</v>
      </c>
      <c r="J10" s="85">
        <v>6475</v>
      </c>
      <c r="K10" s="86">
        <v>0.12</v>
      </c>
      <c r="L10" s="86">
        <v>0.91</v>
      </c>
    </row>
    <row r="11" spans="1:12" ht="15.75" thickBot="1">
      <c r="A11" s="79" t="s">
        <v>20</v>
      </c>
      <c r="B11" s="85">
        <v>4010</v>
      </c>
      <c r="C11" s="86">
        <v>0.12</v>
      </c>
      <c r="D11" s="85">
        <v>3935</v>
      </c>
      <c r="E11" s="86">
        <v>0.11</v>
      </c>
      <c r="F11" s="85">
        <v>5105</v>
      </c>
      <c r="G11" s="86">
        <v>0.12</v>
      </c>
      <c r="H11" s="85">
        <v>6085</v>
      </c>
      <c r="I11" s="86">
        <v>0.12</v>
      </c>
      <c r="J11" s="85">
        <v>6440</v>
      </c>
      <c r="K11" s="86">
        <v>0.12</v>
      </c>
      <c r="L11" s="86">
        <v>0.61</v>
      </c>
    </row>
    <row r="12" spans="1:12" ht="15.75" thickBot="1">
      <c r="A12" s="79" t="s">
        <v>21</v>
      </c>
      <c r="B12" s="85">
        <v>4235</v>
      </c>
      <c r="C12" s="86">
        <v>0.13</v>
      </c>
      <c r="D12" s="85">
        <v>4510</v>
      </c>
      <c r="E12" s="86">
        <v>0.13</v>
      </c>
      <c r="F12" s="85">
        <v>5340</v>
      </c>
      <c r="G12" s="86">
        <v>0.13</v>
      </c>
      <c r="H12" s="85">
        <v>5955</v>
      </c>
      <c r="I12" s="86">
        <v>0.12</v>
      </c>
      <c r="J12" s="85">
        <v>6835</v>
      </c>
      <c r="K12" s="86">
        <v>0.13</v>
      </c>
      <c r="L12" s="86">
        <v>0.62</v>
      </c>
    </row>
  </sheetData>
  <mergeCells count="6">
    <mergeCell ref="L2:L3"/>
    <mergeCell ref="B2:C2"/>
    <mergeCell ref="D2:E2"/>
    <mergeCell ref="F2:G2"/>
    <mergeCell ref="H2:I2"/>
    <mergeCell ref="J2:K2"/>
  </mergeCells>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L14"/>
  <sheetViews>
    <sheetView workbookViewId="0">
      <selection activeCell="L13" sqref="L13"/>
    </sheetView>
  </sheetViews>
  <sheetFormatPr defaultRowHeight="15"/>
  <cols>
    <col min="1" max="1" width="55.42578125" customWidth="1"/>
  </cols>
  <sheetData>
    <row r="1" spans="1:12" ht="16.5" thickBot="1">
      <c r="A1" s="1" t="s">
        <v>197</v>
      </c>
    </row>
    <row r="2" spans="1:12" ht="15.75" thickBot="1">
      <c r="A2" s="280" t="s">
        <v>26</v>
      </c>
      <c r="B2" s="282" t="s">
        <v>1</v>
      </c>
      <c r="C2" s="283"/>
      <c r="D2" s="282" t="s">
        <v>2</v>
      </c>
      <c r="E2" s="283"/>
      <c r="F2" s="282" t="s">
        <v>3</v>
      </c>
      <c r="G2" s="283"/>
      <c r="H2" s="282" t="s">
        <v>4</v>
      </c>
      <c r="I2" s="283"/>
      <c r="J2" s="282" t="s">
        <v>5</v>
      </c>
      <c r="K2" s="283"/>
      <c r="L2" s="278" t="s">
        <v>198</v>
      </c>
    </row>
    <row r="3" spans="1:12" ht="66" thickBot="1">
      <c r="A3" s="281"/>
      <c r="B3" s="60" t="s">
        <v>199</v>
      </c>
      <c r="C3" s="59" t="s">
        <v>200</v>
      </c>
      <c r="D3" s="60" t="s">
        <v>199</v>
      </c>
      <c r="E3" s="59" t="s">
        <v>200</v>
      </c>
      <c r="F3" s="60" t="s">
        <v>199</v>
      </c>
      <c r="G3" s="59" t="s">
        <v>200</v>
      </c>
      <c r="H3" s="60" t="s">
        <v>199</v>
      </c>
      <c r="I3" s="59" t="s">
        <v>200</v>
      </c>
      <c r="J3" s="60" t="s">
        <v>199</v>
      </c>
      <c r="K3" s="59" t="s">
        <v>200</v>
      </c>
      <c r="L3" s="279"/>
    </row>
    <row r="4" spans="1:12" ht="15.75" thickBot="1">
      <c r="A4" s="87" t="s">
        <v>51</v>
      </c>
      <c r="B4" s="62">
        <v>1350</v>
      </c>
      <c r="C4" s="62" t="s">
        <v>201</v>
      </c>
      <c r="D4" s="62">
        <v>1330</v>
      </c>
      <c r="E4" s="88">
        <v>0.04</v>
      </c>
      <c r="F4" s="62">
        <v>1245</v>
      </c>
      <c r="G4" s="88">
        <v>0.03</v>
      </c>
      <c r="H4" s="62">
        <v>1810</v>
      </c>
      <c r="I4" s="88">
        <v>0.04</v>
      </c>
      <c r="J4" s="62">
        <v>1745</v>
      </c>
      <c r="K4" s="88">
        <v>0.03</v>
      </c>
      <c r="L4" s="86">
        <v>0.28999999999999998</v>
      </c>
    </row>
    <row r="5" spans="1:12" ht="15.75" thickBot="1">
      <c r="A5" s="87" t="s">
        <v>33</v>
      </c>
      <c r="B5" s="62">
        <v>2375</v>
      </c>
      <c r="C5" s="88">
        <v>7.0000000000000007E-2</v>
      </c>
      <c r="D5" s="62">
        <v>2930</v>
      </c>
      <c r="E5" s="88">
        <v>0.08</v>
      </c>
      <c r="F5" s="62">
        <v>3640</v>
      </c>
      <c r="G5" s="88">
        <v>0.09</v>
      </c>
      <c r="H5" s="62">
        <v>4720</v>
      </c>
      <c r="I5" s="88">
        <v>0.1</v>
      </c>
      <c r="J5" s="62">
        <v>6685</v>
      </c>
      <c r="K5" s="88">
        <v>0.12</v>
      </c>
      <c r="L5" s="86">
        <v>1.81</v>
      </c>
    </row>
    <row r="6" spans="1:12" ht="15.75" thickBot="1">
      <c r="A6" s="87" t="s">
        <v>49</v>
      </c>
      <c r="B6" s="62">
        <v>2570</v>
      </c>
      <c r="C6" s="88">
        <v>0.08</v>
      </c>
      <c r="D6" s="62">
        <v>3290</v>
      </c>
      <c r="E6" s="88">
        <v>0.09</v>
      </c>
      <c r="F6" s="62">
        <v>3940</v>
      </c>
      <c r="G6" s="88">
        <v>0.1</v>
      </c>
      <c r="H6" s="62">
        <v>4815</v>
      </c>
      <c r="I6" s="88">
        <v>0.1</v>
      </c>
      <c r="J6" s="62">
        <v>5340</v>
      </c>
      <c r="K6" s="88">
        <v>0.1</v>
      </c>
      <c r="L6" s="86">
        <v>1.08</v>
      </c>
    </row>
    <row r="7" spans="1:12" ht="15.75" thickBot="1">
      <c r="A7" s="87" t="s">
        <v>35</v>
      </c>
      <c r="B7" s="62">
        <v>2795</v>
      </c>
      <c r="C7" s="88">
        <v>0.08</v>
      </c>
      <c r="D7" s="62">
        <v>3090</v>
      </c>
      <c r="E7" s="88">
        <v>0.09</v>
      </c>
      <c r="F7" s="62">
        <v>2580</v>
      </c>
      <c r="G7" s="88">
        <v>0.06</v>
      </c>
      <c r="H7" s="62">
        <v>2145</v>
      </c>
      <c r="I7" s="88">
        <v>0.04</v>
      </c>
      <c r="J7" s="62">
        <v>3320</v>
      </c>
      <c r="K7" s="88">
        <v>0.06</v>
      </c>
      <c r="L7" s="86">
        <v>0.19</v>
      </c>
    </row>
    <row r="8" spans="1:12" ht="15.75" thickBot="1">
      <c r="A8" s="87" t="s">
        <v>36</v>
      </c>
      <c r="B8" s="62">
        <v>2190</v>
      </c>
      <c r="C8" s="88">
        <v>7.0000000000000007E-2</v>
      </c>
      <c r="D8" s="62">
        <v>1885</v>
      </c>
      <c r="E8" s="88">
        <v>0.05</v>
      </c>
      <c r="F8" s="62">
        <v>2190</v>
      </c>
      <c r="G8" s="88">
        <v>0.05</v>
      </c>
      <c r="H8" s="62">
        <v>2730</v>
      </c>
      <c r="I8" s="88">
        <v>0.06</v>
      </c>
      <c r="J8" s="62">
        <v>4005</v>
      </c>
      <c r="K8" s="88">
        <v>7.0000000000000007E-2</v>
      </c>
      <c r="L8" s="86">
        <v>0.83</v>
      </c>
    </row>
    <row r="9" spans="1:12" ht="15.75" thickBot="1">
      <c r="A9" s="87" t="s">
        <v>37</v>
      </c>
      <c r="B9" s="62">
        <v>4005</v>
      </c>
      <c r="C9" s="88">
        <v>0.12</v>
      </c>
      <c r="D9" s="62">
        <v>4355</v>
      </c>
      <c r="E9" s="88">
        <v>0.12</v>
      </c>
      <c r="F9" s="62">
        <v>4270</v>
      </c>
      <c r="G9" s="88">
        <v>0.1</v>
      </c>
      <c r="H9" s="62">
        <v>3575</v>
      </c>
      <c r="I9" s="88">
        <v>7.0000000000000007E-2</v>
      </c>
      <c r="J9" s="62">
        <v>2055</v>
      </c>
      <c r="K9" s="88">
        <v>0.04</v>
      </c>
      <c r="L9" s="86">
        <v>-0.49</v>
      </c>
    </row>
    <row r="10" spans="1:12" ht="15.75" thickBot="1">
      <c r="A10" s="87" t="s">
        <v>32</v>
      </c>
      <c r="B10" s="62">
        <v>3550</v>
      </c>
      <c r="C10" s="88">
        <v>0.11</v>
      </c>
      <c r="D10" s="62">
        <v>3610</v>
      </c>
      <c r="E10" s="88">
        <v>0.1</v>
      </c>
      <c r="F10" s="62">
        <v>4360</v>
      </c>
      <c r="G10" s="88">
        <v>0.11</v>
      </c>
      <c r="H10" s="62">
        <v>4440</v>
      </c>
      <c r="I10" s="88">
        <v>0.09</v>
      </c>
      <c r="J10" s="62">
        <v>2975</v>
      </c>
      <c r="K10" s="88">
        <v>0.06</v>
      </c>
      <c r="L10" s="86">
        <v>-0.16</v>
      </c>
    </row>
    <row r="11" spans="1:12" ht="15.75" thickBot="1">
      <c r="A11" s="87" t="s">
        <v>34</v>
      </c>
      <c r="B11" s="62">
        <v>1185</v>
      </c>
      <c r="C11" s="88">
        <v>0.04</v>
      </c>
      <c r="D11" s="62">
        <v>1145</v>
      </c>
      <c r="E11" s="88">
        <v>0.03</v>
      </c>
      <c r="F11" s="62">
        <v>2850</v>
      </c>
      <c r="G11" s="88">
        <v>7.0000000000000007E-2</v>
      </c>
      <c r="H11" s="62">
        <v>2660</v>
      </c>
      <c r="I11" s="88">
        <v>0.05</v>
      </c>
      <c r="J11" s="62">
        <v>3295</v>
      </c>
      <c r="K11" s="88">
        <v>0.66</v>
      </c>
      <c r="L11" s="86">
        <v>1.78</v>
      </c>
    </row>
    <row r="12" spans="1:12" ht="15.75" thickBot="1">
      <c r="A12" s="87" t="s">
        <v>52</v>
      </c>
      <c r="B12" s="62">
        <v>965</v>
      </c>
      <c r="C12" s="88">
        <v>0.03</v>
      </c>
      <c r="D12" s="62">
        <v>1410</v>
      </c>
      <c r="E12" s="88">
        <v>0.04</v>
      </c>
      <c r="F12" s="62">
        <v>2580</v>
      </c>
      <c r="G12" s="88">
        <v>0.06</v>
      </c>
      <c r="H12" s="62">
        <v>2600</v>
      </c>
      <c r="I12" s="88">
        <v>0.05</v>
      </c>
      <c r="J12" s="62">
        <v>2760</v>
      </c>
      <c r="K12" s="88">
        <v>0.05</v>
      </c>
      <c r="L12" s="86">
        <v>1.86</v>
      </c>
    </row>
    <row r="13" spans="1:12" ht="15.75" thickBot="1">
      <c r="A13" s="87" t="s">
        <v>58</v>
      </c>
      <c r="B13" s="62">
        <v>520</v>
      </c>
      <c r="C13" s="88">
        <v>0.01</v>
      </c>
      <c r="D13" s="62">
        <v>710</v>
      </c>
      <c r="E13" s="88">
        <v>0.02</v>
      </c>
      <c r="F13" s="62">
        <v>500</v>
      </c>
      <c r="G13" s="88">
        <v>0.01</v>
      </c>
      <c r="H13" s="62">
        <v>1230</v>
      </c>
      <c r="I13" s="88">
        <v>0.02</v>
      </c>
      <c r="J13" s="62">
        <v>1150</v>
      </c>
      <c r="K13" s="88">
        <v>0.02</v>
      </c>
      <c r="L13" s="86">
        <v>0.67</v>
      </c>
    </row>
    <row r="14" spans="1:12" ht="15.75">
      <c r="A14" s="1"/>
    </row>
  </sheetData>
  <mergeCells count="7">
    <mergeCell ref="L2:L3"/>
    <mergeCell ref="A2:A3"/>
    <mergeCell ref="B2:C2"/>
    <mergeCell ref="D2:E2"/>
    <mergeCell ref="F2:G2"/>
    <mergeCell ref="H2:I2"/>
    <mergeCell ref="J2:K2"/>
  </mergeCells>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L11"/>
  <sheetViews>
    <sheetView workbookViewId="0">
      <selection activeCell="A2" sqref="A2:L9"/>
    </sheetView>
  </sheetViews>
  <sheetFormatPr defaultRowHeight="15"/>
  <cols>
    <col min="1" max="1" width="26.140625" customWidth="1"/>
  </cols>
  <sheetData>
    <row r="1" spans="1:12" ht="16.5" thickBot="1">
      <c r="A1" s="1" t="s">
        <v>202</v>
      </c>
    </row>
    <row r="2" spans="1:12" ht="15.75" thickBot="1">
      <c r="A2" s="286" t="s">
        <v>205</v>
      </c>
      <c r="B2" s="288" t="s">
        <v>1</v>
      </c>
      <c r="C2" s="289"/>
      <c r="D2" s="288" t="s">
        <v>2</v>
      </c>
      <c r="E2" s="289"/>
      <c r="F2" s="288" t="s">
        <v>3</v>
      </c>
      <c r="G2" s="289"/>
      <c r="H2" s="288" t="s">
        <v>4</v>
      </c>
      <c r="I2" s="289"/>
      <c r="J2" s="288" t="s">
        <v>5</v>
      </c>
      <c r="K2" s="289"/>
      <c r="L2" s="284" t="s">
        <v>99</v>
      </c>
    </row>
    <row r="3" spans="1:12" ht="62.25" customHeight="1" thickTop="1" thickBot="1">
      <c r="A3" s="287"/>
      <c r="B3" s="90" t="s">
        <v>0</v>
      </c>
      <c r="C3" s="91" t="s">
        <v>100</v>
      </c>
      <c r="D3" s="90" t="s">
        <v>0</v>
      </c>
      <c r="E3" s="90" t="s">
        <v>100</v>
      </c>
      <c r="F3" s="90" t="s">
        <v>0</v>
      </c>
      <c r="G3" s="90" t="s">
        <v>100</v>
      </c>
      <c r="H3" s="90" t="s">
        <v>0</v>
      </c>
      <c r="I3" s="90" t="s">
        <v>100</v>
      </c>
      <c r="J3" s="90" t="s">
        <v>0</v>
      </c>
      <c r="K3" s="90" t="s">
        <v>100</v>
      </c>
      <c r="L3" s="285"/>
    </row>
    <row r="4" spans="1:12" ht="24" customHeight="1" thickTop="1" thickBot="1">
      <c r="A4" s="92" t="s">
        <v>203</v>
      </c>
      <c r="B4" s="93">
        <v>7225</v>
      </c>
      <c r="C4" s="94">
        <v>0.22</v>
      </c>
      <c r="D4" s="93">
        <v>7690</v>
      </c>
      <c r="E4" s="94">
        <v>0.22</v>
      </c>
      <c r="F4" s="93">
        <v>9275</v>
      </c>
      <c r="G4" s="94">
        <v>0.23</v>
      </c>
      <c r="H4" s="93">
        <v>10840</v>
      </c>
      <c r="I4" s="94">
        <v>0.22</v>
      </c>
      <c r="J4" s="93">
        <v>11995</v>
      </c>
      <c r="K4" s="94">
        <v>0.22</v>
      </c>
      <c r="L4" s="98">
        <v>0.66</v>
      </c>
    </row>
    <row r="5" spans="1:12" ht="16.5" thickTop="1" thickBot="1">
      <c r="A5" s="92" t="s">
        <v>103</v>
      </c>
      <c r="B5" s="93">
        <v>7925</v>
      </c>
      <c r="C5" s="94">
        <v>0.24</v>
      </c>
      <c r="D5" s="93">
        <v>8105</v>
      </c>
      <c r="E5" s="94">
        <v>0.23</v>
      </c>
      <c r="F5" s="93">
        <v>9485</v>
      </c>
      <c r="G5" s="94">
        <v>0.23</v>
      </c>
      <c r="H5" s="93">
        <v>11230</v>
      </c>
      <c r="I5" s="94">
        <v>0.23</v>
      </c>
      <c r="J5" s="93">
        <v>12365</v>
      </c>
      <c r="K5" s="94">
        <v>0.23</v>
      </c>
      <c r="L5" s="98">
        <v>0.56000000000000005</v>
      </c>
    </row>
    <row r="6" spans="1:12" ht="16.5" thickTop="1" thickBot="1">
      <c r="A6" s="92" t="s">
        <v>104</v>
      </c>
      <c r="B6" s="93">
        <v>6935</v>
      </c>
      <c r="C6" s="94">
        <v>0.21</v>
      </c>
      <c r="D6" s="93">
        <v>7665</v>
      </c>
      <c r="E6" s="94">
        <v>0.22</v>
      </c>
      <c r="F6" s="93">
        <v>8845</v>
      </c>
      <c r="G6" s="94">
        <v>0.21</v>
      </c>
      <c r="H6" s="93">
        <v>10430</v>
      </c>
      <c r="I6" s="94">
        <v>0.21</v>
      </c>
      <c r="J6" s="93">
        <v>11450</v>
      </c>
      <c r="K6" s="94">
        <v>0.21</v>
      </c>
      <c r="L6" s="98">
        <v>0.65100000000000002</v>
      </c>
    </row>
    <row r="7" spans="1:12" ht="16.5" thickTop="1" thickBot="1">
      <c r="A7" s="92" t="s">
        <v>105</v>
      </c>
      <c r="B7" s="93">
        <v>6270</v>
      </c>
      <c r="C7" s="94">
        <v>0.19</v>
      </c>
      <c r="D7" s="93">
        <v>6885</v>
      </c>
      <c r="E7" s="94">
        <v>0.19</v>
      </c>
      <c r="F7" s="93">
        <v>7740</v>
      </c>
      <c r="G7" s="94">
        <v>0.19</v>
      </c>
      <c r="H7" s="93">
        <v>9435</v>
      </c>
      <c r="I7" s="94">
        <v>0.19</v>
      </c>
      <c r="J7" s="93">
        <v>10095</v>
      </c>
      <c r="K7" s="94">
        <v>0.19</v>
      </c>
      <c r="L7" s="98">
        <v>0.61</v>
      </c>
    </row>
    <row r="8" spans="1:12" ht="18" customHeight="1" thickTop="1" thickBot="1">
      <c r="A8" s="92" t="s">
        <v>204</v>
      </c>
      <c r="B8" s="93">
        <v>4710</v>
      </c>
      <c r="C8" s="94">
        <v>0.14000000000000001</v>
      </c>
      <c r="D8" s="93">
        <v>4975</v>
      </c>
      <c r="E8" s="94">
        <v>0.14000000000000001</v>
      </c>
      <c r="F8" s="93">
        <v>5795</v>
      </c>
      <c r="G8" s="94">
        <v>0.14000000000000001</v>
      </c>
      <c r="H8" s="93">
        <v>7210</v>
      </c>
      <c r="I8" s="94">
        <v>0.15</v>
      </c>
      <c r="J8" s="93">
        <v>7690</v>
      </c>
      <c r="K8" s="94">
        <v>0.14000000000000001</v>
      </c>
      <c r="L8" s="98">
        <v>0.63300000000000001</v>
      </c>
    </row>
    <row r="9" spans="1:12" ht="16.5" thickTop="1" thickBot="1">
      <c r="A9" s="95" t="s">
        <v>7</v>
      </c>
      <c r="B9" s="96">
        <v>33060</v>
      </c>
      <c r="C9" s="97">
        <v>1</v>
      </c>
      <c r="D9" s="96">
        <v>35325</v>
      </c>
      <c r="E9" s="97">
        <v>1</v>
      </c>
      <c r="F9" s="96">
        <v>41140</v>
      </c>
      <c r="G9" s="97">
        <v>1</v>
      </c>
      <c r="H9" s="96">
        <v>49145</v>
      </c>
      <c r="I9" s="97">
        <v>1</v>
      </c>
      <c r="J9" s="96">
        <v>53595</v>
      </c>
      <c r="K9" s="97">
        <v>1</v>
      </c>
      <c r="L9" s="99">
        <v>0.621</v>
      </c>
    </row>
    <row r="10" spans="1:12" ht="15.75">
      <c r="A10" s="1"/>
    </row>
    <row r="11" spans="1:12">
      <c r="A11" s="17"/>
    </row>
  </sheetData>
  <mergeCells count="7">
    <mergeCell ref="L2:L3"/>
    <mergeCell ref="A2:A3"/>
    <mergeCell ref="B2:C2"/>
    <mergeCell ref="D2:E2"/>
    <mergeCell ref="F2:G2"/>
    <mergeCell ref="H2:I2"/>
    <mergeCell ref="J2:K2"/>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T1</vt:lpstr>
      <vt:lpstr>T2</vt:lpstr>
      <vt:lpstr>T3</vt:lpstr>
      <vt:lpstr>Fig1</vt:lpstr>
      <vt:lpstr>Fig 2</vt:lpstr>
      <vt:lpstr>T4</vt:lpstr>
      <vt:lpstr>T5</vt:lpstr>
      <vt:lpstr>T6</vt:lpstr>
      <vt:lpstr>T7</vt:lpstr>
      <vt:lpstr>T8</vt:lpstr>
      <vt:lpstr>T9</vt:lpstr>
      <vt:lpstr>T10</vt:lpstr>
      <vt:lpstr>T11</vt:lpstr>
      <vt:lpstr>Fig 3</vt:lpstr>
      <vt:lpstr>T12</vt:lpstr>
      <vt:lpstr>Fig4</vt:lpstr>
      <vt:lpstr>T13</vt:lpstr>
      <vt:lpstr>T14</vt:lpstr>
      <vt:lpstr>T15</vt:lpstr>
      <vt:lpstr>T16</vt:lpstr>
      <vt:lpstr>T17</vt:lpstr>
      <vt:lpstr>T18</vt:lpstr>
      <vt:lpstr>Fig 5</vt:lpstr>
      <vt:lpstr>T19</vt:lpstr>
      <vt:lpstr>T20</vt:lpstr>
      <vt:lpstr>T21</vt:lpstr>
      <vt:lpstr>T22</vt:lpstr>
      <vt:lpstr>T23</vt:lpstr>
      <vt:lpstr>T24</vt:lpstr>
      <vt:lpstr>T25</vt:lpstr>
      <vt:lpstr>Fig 6</vt:lpstr>
      <vt:lpstr>T26</vt:lpstr>
      <vt:lpstr>Fig7</vt:lpstr>
      <vt:lpstr>T27</vt:lpstr>
      <vt:lpstr>T28</vt:lpstr>
      <vt:lpstr>Fig 8</vt:lpstr>
      <vt:lpstr>T29</vt:lpstr>
      <vt:lpstr>Fig 9</vt:lpstr>
      <vt:lpstr>T30</vt:lpstr>
      <vt:lpstr>T31</vt:lpstr>
      <vt:lpstr>F10</vt:lpstr>
      <vt:lpstr>T32</vt:lpstr>
      <vt:lpstr>T33</vt:lpstr>
      <vt:lpstr>T34</vt:lpstr>
      <vt:lpstr>Fig11</vt:lpstr>
      <vt:lpstr>Fig12</vt:lpstr>
      <vt:lpstr>T35</vt:lpstr>
    </vt:vector>
  </TitlesOfParts>
  <Company>Canterbury Christ Church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Smith</dc:creator>
  <cp:lastModifiedBy>shirle</cp:lastModifiedBy>
  <cp:lastPrinted>2014-01-06T14:31:58Z</cp:lastPrinted>
  <dcterms:created xsi:type="dcterms:W3CDTF">2012-10-01T14:20:20Z</dcterms:created>
  <dcterms:modified xsi:type="dcterms:W3CDTF">2014-05-09T13:15:57Z</dcterms:modified>
</cp:coreProperties>
</file>