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Content" sheetId="3" r:id="rId1"/>
    <sheet name="EIS 8.1" sheetId="1" r:id="rId2"/>
    <sheet name="SEIS 8.11" sheetId="2" r:id="rId3"/>
    <sheet name="AAR EIS 8.1a" sheetId="5" r:id="rId4"/>
    <sheet name="AARs SEIS 8.11a" sheetId="4" r:id="rId5"/>
  </sheets>
  <externalReferences>
    <externalReference r:id="rId6"/>
  </externalReferences>
  <definedNames>
    <definedName name="_xlnm.Print_Area" localSheetId="3">'AAR EIS 8.1a'!$A$1:$N$49</definedName>
    <definedName name="_xlnm.Print_Area" localSheetId="4">'AARs SEIS 8.11a'!$A$1:$I$49</definedName>
    <definedName name="_xlnm.Print_Area" localSheetId="0">Content!$A$1:$Q$25</definedName>
    <definedName name="_xlnm.Print_Area" localSheetId="1">'EIS 8.1'!$A$1:$L$58</definedName>
    <definedName name="_xlnm.Print_Area" localSheetId="2">'SEIS 8.11'!$A$1:$L$41</definedName>
  </definedNames>
  <calcPr calcId="152511"/>
</workbook>
</file>

<file path=xl/calcChain.xml><?xml version="1.0" encoding="utf-8"?>
<calcChain xmlns="http://schemas.openxmlformats.org/spreadsheetml/2006/main">
  <c r="H27" i="4" l="1"/>
  <c r="F27" i="4"/>
  <c r="E27" i="4"/>
  <c r="D27" i="4"/>
  <c r="C27" i="4"/>
  <c r="B27" i="4"/>
  <c r="A27" i="4"/>
  <c r="H26" i="4"/>
  <c r="F26" i="4"/>
  <c r="E26" i="4"/>
  <c r="D26" i="4"/>
  <c r="C26" i="4"/>
  <c r="B26" i="4"/>
  <c r="H23" i="4"/>
  <c r="E23" i="4"/>
  <c r="D23" i="4"/>
  <c r="C23" i="4"/>
  <c r="B23" i="4"/>
  <c r="H22" i="4"/>
  <c r="E22" i="4"/>
  <c r="D22" i="4"/>
  <c r="C22" i="4"/>
  <c r="B22" i="4"/>
  <c r="H19" i="4"/>
  <c r="E19" i="4"/>
  <c r="D19" i="4"/>
  <c r="C19" i="4"/>
  <c r="B19" i="4"/>
  <c r="H18" i="4"/>
  <c r="F18" i="4"/>
  <c r="E18" i="4"/>
  <c r="D18" i="4"/>
  <c r="C18" i="4"/>
  <c r="B18" i="4"/>
  <c r="H17" i="4"/>
  <c r="F17" i="4"/>
  <c r="E17" i="4"/>
  <c r="D17" i="4"/>
  <c r="C17" i="4"/>
  <c r="B17" i="4"/>
  <c r="H14" i="4"/>
  <c r="F14" i="4"/>
  <c r="E14" i="4"/>
  <c r="D14" i="4"/>
  <c r="C14" i="4"/>
  <c r="B14" i="4"/>
  <c r="F13" i="4"/>
  <c r="E13" i="4"/>
  <c r="D13" i="4"/>
  <c r="C13" i="4"/>
  <c r="B13" i="4"/>
  <c r="N27" i="5"/>
  <c r="L27" i="5"/>
  <c r="K27" i="5"/>
  <c r="J27" i="5"/>
  <c r="I27" i="5"/>
  <c r="H27" i="5"/>
  <c r="G27" i="5"/>
  <c r="F27" i="5"/>
  <c r="E27" i="5"/>
  <c r="D27" i="5"/>
  <c r="C27" i="5"/>
  <c r="B27" i="5"/>
  <c r="A27" i="5"/>
  <c r="N26" i="5"/>
  <c r="L26" i="5"/>
  <c r="K26" i="5"/>
  <c r="J26" i="5"/>
  <c r="I26" i="5"/>
  <c r="H26" i="5"/>
  <c r="G26" i="5"/>
  <c r="F26" i="5"/>
  <c r="E26" i="5"/>
  <c r="D26" i="5"/>
  <c r="C26" i="5"/>
  <c r="B26" i="5"/>
  <c r="N23" i="5"/>
  <c r="K23" i="5"/>
  <c r="J23" i="5"/>
  <c r="I23" i="5"/>
  <c r="H23" i="5"/>
  <c r="G23" i="5"/>
  <c r="F23" i="5"/>
  <c r="E23" i="5"/>
  <c r="D23" i="5"/>
  <c r="C23" i="5"/>
  <c r="B23" i="5"/>
  <c r="N22" i="5"/>
  <c r="K22" i="5"/>
  <c r="J22" i="5"/>
  <c r="I22" i="5"/>
  <c r="H22" i="5"/>
  <c r="G22" i="5"/>
  <c r="F22" i="5"/>
  <c r="E22" i="5"/>
  <c r="D22" i="5"/>
  <c r="C22" i="5"/>
  <c r="B22" i="5"/>
  <c r="N19" i="5"/>
  <c r="K19" i="5"/>
  <c r="J19" i="5"/>
  <c r="I19" i="5"/>
  <c r="H19" i="5"/>
  <c r="G19" i="5"/>
  <c r="F19" i="5"/>
  <c r="E19" i="5"/>
  <c r="D19" i="5"/>
  <c r="C19" i="5"/>
  <c r="B19" i="5"/>
  <c r="N18" i="5"/>
  <c r="L18" i="5"/>
  <c r="K18" i="5"/>
  <c r="J18" i="5"/>
  <c r="I18" i="5"/>
  <c r="H18" i="5"/>
  <c r="G18" i="5"/>
  <c r="F18" i="5"/>
  <c r="E18" i="5"/>
  <c r="D18" i="5"/>
  <c r="C18" i="5"/>
  <c r="B18" i="5"/>
  <c r="N17" i="5"/>
  <c r="L17" i="5"/>
  <c r="K17" i="5"/>
  <c r="J17" i="5"/>
  <c r="I17" i="5"/>
  <c r="H17" i="5"/>
  <c r="G17" i="5"/>
  <c r="F17" i="5"/>
  <c r="E17" i="5"/>
  <c r="D17" i="5"/>
  <c r="C17" i="5"/>
  <c r="B17" i="5"/>
  <c r="N14" i="5"/>
  <c r="L14" i="5"/>
  <c r="K14" i="5"/>
  <c r="J14" i="5"/>
  <c r="I14" i="5"/>
  <c r="H14" i="5"/>
  <c r="G14" i="5"/>
  <c r="F14" i="5"/>
  <c r="E14" i="5"/>
  <c r="D14" i="5"/>
  <c r="C14" i="5"/>
  <c r="B14" i="5"/>
  <c r="L13" i="5"/>
  <c r="K13" i="5"/>
  <c r="J13" i="5"/>
  <c r="I13" i="5"/>
  <c r="H13" i="5"/>
  <c r="G13" i="5"/>
  <c r="F13" i="5"/>
  <c r="E13" i="5"/>
  <c r="D13" i="5"/>
  <c r="C13" i="5"/>
  <c r="B13" i="5"/>
  <c r="K20" i="2" l="1"/>
  <c r="I20" i="2"/>
  <c r="G20" i="2"/>
  <c r="C20" i="2"/>
  <c r="K38" i="1"/>
  <c r="C17" i="2" l="1"/>
  <c r="E17" i="2"/>
  <c r="G17" i="2"/>
  <c r="I17" i="2"/>
  <c r="K17" i="2"/>
  <c r="K16" i="2"/>
  <c r="I16" i="2"/>
  <c r="G16" i="2"/>
  <c r="E16" i="2"/>
  <c r="C16" i="2"/>
  <c r="K15" i="2"/>
  <c r="I15" i="2"/>
  <c r="G15" i="2"/>
  <c r="E15" i="2"/>
  <c r="C15" i="2"/>
  <c r="K14" i="2"/>
  <c r="I14" i="2"/>
  <c r="G14" i="2"/>
  <c r="E14" i="2"/>
  <c r="C14" i="2"/>
  <c r="C38" i="1" l="1"/>
  <c r="I38" i="1"/>
  <c r="G38" i="1"/>
  <c r="K35" i="1"/>
  <c r="I35" i="1"/>
  <c r="G35" i="1"/>
  <c r="K34" i="1"/>
  <c r="I34" i="1"/>
  <c r="G34" i="1"/>
  <c r="K33" i="1"/>
  <c r="I33" i="1"/>
  <c r="G33" i="1"/>
  <c r="K32" i="1"/>
  <c r="I32" i="1"/>
  <c r="G32" i="1"/>
  <c r="K31" i="1"/>
  <c r="I31" i="1"/>
  <c r="G31" i="1"/>
  <c r="K30" i="1"/>
  <c r="I30" i="1"/>
  <c r="G30" i="1"/>
  <c r="K29" i="1"/>
  <c r="I29" i="1"/>
  <c r="G29" i="1"/>
  <c r="K28" i="1"/>
  <c r="I28" i="1"/>
  <c r="G28" i="1"/>
  <c r="K27" i="1"/>
  <c r="I27" i="1"/>
  <c r="G27" i="1"/>
  <c r="K26" i="1"/>
  <c r="I26" i="1"/>
  <c r="G26" i="1"/>
  <c r="K25" i="1"/>
  <c r="I25" i="1"/>
  <c r="G25" i="1"/>
  <c r="K24" i="1"/>
  <c r="I24" i="1"/>
  <c r="G24" i="1"/>
  <c r="K23" i="1"/>
  <c r="I23" i="1"/>
  <c r="G23" i="1"/>
  <c r="K22" i="1"/>
  <c r="I22" i="1"/>
  <c r="G22" i="1"/>
  <c r="K21" i="1"/>
  <c r="I21" i="1"/>
  <c r="G21" i="1"/>
  <c r="K20" i="1"/>
  <c r="I20" i="1"/>
  <c r="G20" i="1"/>
  <c r="K19" i="1"/>
  <c r="I19" i="1"/>
  <c r="G19" i="1"/>
  <c r="K18" i="1"/>
  <c r="I18" i="1"/>
  <c r="G18" i="1"/>
  <c r="K17" i="1"/>
  <c r="I17" i="1"/>
  <c r="G17" i="1"/>
  <c r="K16" i="1"/>
  <c r="I16" i="1"/>
  <c r="G16" i="1"/>
  <c r="K15" i="1"/>
  <c r="I15" i="1"/>
  <c r="G15" i="1"/>
  <c r="K14" i="1"/>
  <c r="I14" i="1"/>
  <c r="G14" i="1"/>
  <c r="K13" i="1"/>
  <c r="I13" i="1"/>
  <c r="G13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<sst xmlns="http://schemas.openxmlformats.org/spreadsheetml/2006/main" count="227" uniqueCount="97">
  <si>
    <t>Enterprise Investment Scheme</t>
  </si>
  <si>
    <t>Numbers: actual; Amounts: £ million</t>
  </si>
  <si>
    <r>
      <t>Year</t>
    </r>
    <r>
      <rPr>
        <vertAlign val="superscript"/>
        <sz val="8"/>
        <rFont val="Arial"/>
        <family val="2"/>
      </rPr>
      <t>2</t>
    </r>
  </si>
  <si>
    <t>Companies raising funds for first time</t>
  </si>
  <si>
    <t>All companies raising funds</t>
  </si>
  <si>
    <r>
      <t xml:space="preserve">Subscriptions </t>
    </r>
    <r>
      <rPr>
        <vertAlign val="superscript"/>
        <sz val="8"/>
        <rFont val="Arial"/>
        <family val="2"/>
      </rPr>
      <t>3</t>
    </r>
  </si>
  <si>
    <t>Number</t>
  </si>
  <si>
    <t>Amount</t>
  </si>
  <si>
    <t>1993-94</t>
  </si>
  <si>
    <t>1994-95</t>
  </si>
  <si>
    <t>1995-96</t>
  </si>
  <si>
    <t xml:space="preserve">1996-97 </t>
  </si>
  <si>
    <t>1997-98</t>
  </si>
  <si>
    <t xml:space="preserve">1998-99 </t>
  </si>
  <si>
    <t>1999-00</t>
  </si>
  <si>
    <t>2000-01</t>
  </si>
  <si>
    <t>2001-02</t>
  </si>
  <si>
    <t xml:space="preserve">2002-03 </t>
  </si>
  <si>
    <t>2003-04</t>
  </si>
  <si>
    <t xml:space="preserve">2004-05 </t>
  </si>
  <si>
    <t>2005-06</t>
  </si>
  <si>
    <t xml:space="preserve">2006-07 </t>
  </si>
  <si>
    <t xml:space="preserve">2007-08 </t>
  </si>
  <si>
    <t xml:space="preserve">2008-09 </t>
  </si>
  <si>
    <t xml:space="preserve">2009-10 </t>
  </si>
  <si>
    <t>2010-11</t>
  </si>
  <si>
    <t xml:space="preserve">2011-12 </t>
  </si>
  <si>
    <r>
      <t xml:space="preserve">2012-13 </t>
    </r>
    <r>
      <rPr>
        <vertAlign val="superscript"/>
        <sz val="8"/>
        <rFont val="Arial"/>
        <family val="2"/>
      </rPr>
      <t>r</t>
    </r>
  </si>
  <si>
    <r>
      <t xml:space="preserve">2013-14 </t>
    </r>
    <r>
      <rPr>
        <vertAlign val="superscript"/>
        <sz val="8"/>
        <rFont val="Arial"/>
        <family val="2"/>
      </rPr>
      <t>r</t>
    </r>
  </si>
  <si>
    <r>
      <t xml:space="preserve">2014-15 </t>
    </r>
    <r>
      <rPr>
        <vertAlign val="superscript"/>
        <sz val="8"/>
        <rFont val="Arial"/>
        <family val="2"/>
      </rPr>
      <t>p</t>
    </r>
  </si>
  <si>
    <t xml:space="preserve"> </t>
  </si>
  <si>
    <t>All Years</t>
  </si>
  <si>
    <r>
      <t xml:space="preserve">** </t>
    </r>
    <r>
      <rPr>
        <vertAlign val="superscript"/>
        <sz val="8"/>
        <rFont val="Arial"/>
        <family val="2"/>
      </rPr>
      <t>4</t>
    </r>
  </si>
  <si>
    <t>Source: EIS1 forms</t>
  </si>
  <si>
    <t>Statistics in this table are consistent with HMRC’s policies on dominance and disclosure.</t>
  </si>
  <si>
    <t>Numbers are rounded to the nearest 5 and amounts are rounded to the nearest £0.1m. Totals may not sum due to rounding.</t>
  </si>
  <si>
    <t>1. Tax year ending 5 April.</t>
  </si>
  <si>
    <t xml:space="preserve">3. The number of subscriptions is not equal to the number of investors as an individual can invest in more than one company. </t>
  </si>
  <si>
    <t>4. The total is not given as companies may raise funds in more than one year.</t>
  </si>
  <si>
    <t>p. Provisional.</t>
  </si>
  <si>
    <t>r.  Revised</t>
  </si>
  <si>
    <t>Enquiries</t>
  </si>
  <si>
    <t>For more general enquiries please refer to the HMRC website:</t>
  </si>
  <si>
    <t>www.hmrc.gov.uk</t>
  </si>
  <si>
    <r>
      <t>or contact the Venture Capital</t>
    </r>
    <r>
      <rPr>
        <b/>
        <sz val="8"/>
        <rFont val="Arial"/>
        <family val="2"/>
      </rPr>
      <t xml:space="preserve"> Helpline</t>
    </r>
    <r>
      <rPr>
        <sz val="8"/>
        <rFont val="Arial"/>
        <family val="2"/>
      </rPr>
      <t xml:space="preserve"> on </t>
    </r>
    <r>
      <rPr>
        <b/>
        <sz val="8"/>
        <rFont val="Arial"/>
        <family val="2"/>
      </rPr>
      <t xml:space="preserve">03000 588907 </t>
    </r>
    <r>
      <rPr>
        <sz val="8"/>
        <rFont val="Arial"/>
        <family val="2"/>
      </rPr>
      <t>for general enquiries.</t>
    </r>
  </si>
  <si>
    <r>
      <t xml:space="preserve">2015-16 </t>
    </r>
    <r>
      <rPr>
        <vertAlign val="superscript"/>
        <sz val="8"/>
        <rFont val="Arial"/>
        <family val="2"/>
      </rPr>
      <t>p</t>
    </r>
  </si>
  <si>
    <t>Seed Enterprise Investment Scheme</t>
  </si>
  <si>
    <t>Table 8.11: Number of companies raising funds, number of subscriptions and amounts raised from</t>
  </si>
  <si>
    <t>Source: SEIS1 forms</t>
  </si>
  <si>
    <r>
      <t>or contact the Venture Capital</t>
    </r>
    <r>
      <rPr>
        <b/>
        <sz val="8"/>
        <rFont val="Arial"/>
        <family val="2"/>
      </rPr>
      <t xml:space="preserve"> Helpline</t>
    </r>
    <r>
      <rPr>
        <sz val="8"/>
        <rFont val="Arial"/>
        <family val="2"/>
      </rPr>
      <t xml:space="preserve"> on </t>
    </r>
    <r>
      <rPr>
        <b/>
        <sz val="8"/>
        <rFont val="Arial"/>
        <family val="2"/>
      </rPr>
      <t xml:space="preserve"> 03000 588907 </t>
    </r>
    <r>
      <rPr>
        <sz val="8"/>
        <rFont val="Arial"/>
        <family val="2"/>
      </rPr>
      <t>for general enquiries.</t>
    </r>
  </si>
  <si>
    <t>2015-16 p</t>
  </si>
  <si>
    <r>
      <t>Claims data received by March 2017</t>
    </r>
    <r>
      <rPr>
        <vertAlign val="superscript"/>
        <sz val="8"/>
        <rFont val="Arial"/>
        <family val="2"/>
      </rPr>
      <t>2</t>
    </r>
  </si>
  <si>
    <r>
      <t xml:space="preserve">2012-13 </t>
    </r>
    <r>
      <rPr>
        <b/>
        <vertAlign val="superscript"/>
        <sz val="10"/>
        <rFont val="Arial"/>
        <family val="2"/>
      </rPr>
      <t xml:space="preserve">1 p </t>
    </r>
    <r>
      <rPr>
        <b/>
        <sz val="10"/>
        <rFont val="Arial"/>
        <family val="2"/>
      </rPr>
      <t xml:space="preserve">to 2015-16 </t>
    </r>
    <r>
      <rPr>
        <b/>
        <vertAlign val="superscript"/>
        <sz val="10"/>
        <rFont val="Arial"/>
        <family val="2"/>
      </rPr>
      <t>1 p</t>
    </r>
  </si>
  <si>
    <r>
      <t>1993-94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to 2015-16</t>
    </r>
    <r>
      <rPr>
        <b/>
        <vertAlign val="superscript"/>
        <sz val="10"/>
        <rFont val="Arial"/>
        <family val="2"/>
      </rPr>
      <t>p</t>
    </r>
  </si>
  <si>
    <t>The next update of these tables, will be published in October 2017.</t>
  </si>
  <si>
    <t>and</t>
  </si>
  <si>
    <t>Enterprise Investment Scheme : Number of companies raising funds, number of subscriptions and amounts raised</t>
  </si>
  <si>
    <t>Seed Enterprise Investment Scheme : Number of companies raising funds, number of subscriptions and amounts raised</t>
  </si>
  <si>
    <t>8.1a</t>
  </si>
  <si>
    <t>8.11a</t>
  </si>
  <si>
    <t xml:space="preserve">Enterprise Investment Scheme - Advance Assurance Applications </t>
  </si>
  <si>
    <r>
      <t>Table 8.1a: Number of companies seeking advance assurance, number of applications received, approved and rejected from 2006-07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to 2016-17</t>
    </r>
    <r>
      <rPr>
        <b/>
        <vertAlign val="superscript"/>
        <sz val="10"/>
        <rFont val="Arial"/>
        <family val="2"/>
      </rPr>
      <t>p</t>
    </r>
  </si>
  <si>
    <r>
      <t>Applications submitted by April 2017</t>
    </r>
    <r>
      <rPr>
        <vertAlign val="superscript"/>
        <sz val="8"/>
        <rFont val="Arial"/>
        <family val="2"/>
      </rPr>
      <t>2</t>
    </r>
  </si>
  <si>
    <t>Numbers: actual</t>
  </si>
  <si>
    <r>
      <t xml:space="preserve">2014-15 </t>
    </r>
    <r>
      <rPr>
        <vertAlign val="superscript"/>
        <sz val="8"/>
        <rFont val="Arial"/>
        <family val="2"/>
      </rPr>
      <t>rp</t>
    </r>
  </si>
  <si>
    <r>
      <t>2015-16</t>
    </r>
    <r>
      <rPr>
        <vertAlign val="superscript"/>
        <sz val="8"/>
        <rFont val="Arial"/>
        <family val="2"/>
      </rPr>
      <t xml:space="preserve"> rp</t>
    </r>
  </si>
  <si>
    <r>
      <t>2016-17</t>
    </r>
    <r>
      <rPr>
        <vertAlign val="superscript"/>
        <sz val="8"/>
        <rFont val="Arial"/>
        <family val="2"/>
      </rPr>
      <t xml:space="preserve"> p</t>
    </r>
  </si>
  <si>
    <t>Companies seeking advance assurance</t>
  </si>
  <si>
    <r>
      <t xml:space="preserve">** </t>
    </r>
    <r>
      <rPr>
        <vertAlign val="superscript"/>
        <sz val="8"/>
        <rFont val="Arial"/>
        <family val="2"/>
      </rPr>
      <t>3</t>
    </r>
  </si>
  <si>
    <t>AARs applications received</t>
  </si>
  <si>
    <t>Applications processed in current year</t>
  </si>
  <si>
    <t>Of which, applications approved in year</t>
  </si>
  <si>
    <t>Of which, applications rejected in year</t>
  </si>
  <si>
    <t>Of which, applications not pursued further</t>
  </si>
  <si>
    <t>Applications processed in subsequent years</t>
  </si>
  <si>
    <t>Of which, applications later approved</t>
  </si>
  <si>
    <t>-</t>
  </si>
  <si>
    <t>Of which, applications later rejected</t>
  </si>
  <si>
    <t>Total applications received</t>
  </si>
  <si>
    <t xml:space="preserve">Source: EIS/SEIS(AA)
</t>
  </si>
  <si>
    <t>Numbers are rounded to the nearest 5. Totals may not sum due to rounding.</t>
  </si>
  <si>
    <t>2. Data from 2014-15 to 2016-17 remain provisional and subject to change due to applications still being processed.</t>
  </si>
  <si>
    <t>3. The total is not given as companies may seek assurance in more than one year.</t>
  </si>
  <si>
    <t>4. The balance of applications include those which will be processed in a subsequent year.</t>
  </si>
  <si>
    <t>The next update of these tables, will be published in April 2018.</t>
  </si>
  <si>
    <t>Seed Enterprise Investment Scheme - Advance Assurance Applications</t>
  </si>
  <si>
    <r>
      <t>Table 8.11a: Number of companies seeking advance assurance, number of applications received, approved and rejected from 2012-13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to 2016-17</t>
    </r>
    <r>
      <rPr>
        <b/>
        <vertAlign val="superscript"/>
        <sz val="10"/>
        <rFont val="Arial"/>
        <family val="2"/>
      </rPr>
      <t>p</t>
    </r>
  </si>
  <si>
    <t xml:space="preserve">2012-13 </t>
  </si>
  <si>
    <t xml:space="preserve">2013-14 </t>
  </si>
  <si>
    <t>Numbers are rounded to the nearest 5 Totals may not sum due to rounding.</t>
  </si>
  <si>
    <t>Enterprise Investment Scheme : Number of companies seeking advance assurance, number of applications received, approved and rejected</t>
  </si>
  <si>
    <t>Seed Enterprise Investment Scheme : Number of companies seeking advance assurance, number of applications received, approved and rejected</t>
  </si>
  <si>
    <t xml:space="preserve">Statistical enquiries should be addressed to: Michael McDaid, VC Statistics, KAI Direct Business Taxes, HM Revenue &amp; Customs, </t>
  </si>
  <si>
    <t>2. Companies have a period of several years after shares are issued to submit an SEIS1 compliance statement. Therefore, data from 2014-15 and 2015-16 remain provisional and subject to change due to claims not yet received.</t>
  </si>
  <si>
    <t>2. Companies have a period of several years after shares are issued to submit an EIS1 compliance statement. Therefore, data from 2014-15 to 2015-16 remain provisional and subject to change due to claims not yet received.</t>
  </si>
  <si>
    <t>Room 2/43,100 Parliament Street, London, SW1A 2BQ.Tel: 03000 589 900, E-mail: Michael.McDaid@hmrc.gsi.gov.uk</t>
  </si>
  <si>
    <t>Table 8.1: Number of companies raising funds, number of subscriptions and amounts raised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</si>
</sst>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_)"/>
    <numFmt numFmtId="166" formatCode="0.0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11"/>
      <color indexed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</font>
    <font>
      <b/>
      <sz val="18"/>
      <color theme="1"/>
      <name val="Calibri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22"/>
      <color theme="1"/>
      <name val="Calibri"/>
      <family val="2"/>
      <scheme val="minor"/>
    </font>
    <font>
      <sz val="8"/>
      <color indexed="10"/>
      <name val="Arial"/>
      <family val="2"/>
    </font>
    <font>
      <sz val="9"/>
      <name val="Arial"/>
      <family val="2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2" fillId="0" borderId="0"/>
  </cellStyleXfs>
  <cellXfs count="230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3" xfId="0" applyFont="1" applyFill="1" applyBorder="1"/>
    <xf numFmtId="0" fontId="3" fillId="2" borderId="0" xfId="0" applyFont="1" applyFill="1" applyBorder="1"/>
    <xf numFmtId="164" fontId="3" fillId="2" borderId="3" xfId="0" applyNumberFormat="1" applyFont="1" applyFill="1" applyBorder="1"/>
    <xf numFmtId="164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0" fontId="3" fillId="2" borderId="4" xfId="0" applyFont="1" applyFill="1" applyBorder="1"/>
    <xf numFmtId="164" fontId="3" fillId="2" borderId="4" xfId="0" applyNumberFormat="1" applyFont="1" applyFill="1" applyBorder="1"/>
    <xf numFmtId="3" fontId="3" fillId="2" borderId="0" xfId="0" applyNumberFormat="1" applyFont="1" applyFill="1" applyBorder="1" applyAlignment="1">
      <alignment horizontal="right" wrapText="1"/>
    </xf>
    <xf numFmtId="37" fontId="3" fillId="2" borderId="0" xfId="0" applyNumberFormat="1" applyFont="1" applyFill="1" applyBorder="1" applyProtection="1"/>
    <xf numFmtId="3" fontId="3" fillId="2" borderId="0" xfId="1" applyNumberFormat="1" applyFont="1" applyFill="1" applyBorder="1" applyAlignment="1">
      <alignment horizontal="right"/>
    </xf>
    <xf numFmtId="3" fontId="3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right" wrapText="1"/>
    </xf>
    <xf numFmtId="165" fontId="3" fillId="2" borderId="3" xfId="0" applyNumberFormat="1" applyFont="1" applyFill="1" applyBorder="1" applyProtection="1"/>
    <xf numFmtId="37" fontId="3" fillId="2" borderId="3" xfId="0" applyNumberFormat="1" applyFont="1" applyFill="1" applyBorder="1" applyProtection="1"/>
    <xf numFmtId="3" fontId="3" fillId="2" borderId="3" xfId="0" applyNumberFormat="1" applyFont="1" applyFill="1" applyBorder="1" applyAlignment="1">
      <alignment horizontal="right" wrapText="1"/>
    </xf>
    <xf numFmtId="165" fontId="3" fillId="2" borderId="0" xfId="0" applyNumberFormat="1" applyFont="1" applyFill="1" applyBorder="1" applyProtection="1"/>
    <xf numFmtId="0" fontId="3" fillId="2" borderId="0" xfId="0" applyFont="1" applyFill="1" applyBorder="1" applyAlignment="1">
      <alignment horizontal="left"/>
    </xf>
    <xf numFmtId="0" fontId="3" fillId="2" borderId="0" xfId="1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/>
    <xf numFmtId="3" fontId="3" fillId="2" borderId="5" xfId="0" applyNumberFormat="1" applyFont="1" applyFill="1" applyBorder="1" applyProtection="1"/>
    <xf numFmtId="37" fontId="3" fillId="2" borderId="5" xfId="0" applyNumberFormat="1" applyFont="1" applyFill="1" applyBorder="1" applyProtection="1"/>
    <xf numFmtId="0" fontId="3" fillId="2" borderId="5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3" fillId="2" borderId="7" xfId="2" applyFont="1" applyFill="1" applyBorder="1" applyAlignment="1" applyProtection="1">
      <alignment horizontal="left"/>
    </xf>
    <xf numFmtId="0" fontId="3" fillId="2" borderId="8" xfId="2" applyFont="1" applyFill="1" applyBorder="1" applyAlignment="1" applyProtection="1">
      <alignment horizontal="left"/>
    </xf>
    <xf numFmtId="0" fontId="3" fillId="2" borderId="9" xfId="2" applyFont="1" applyFill="1" applyBorder="1" applyAlignment="1" applyProtection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/>
    <xf numFmtId="0" fontId="3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right"/>
    </xf>
    <xf numFmtId="0" fontId="3" fillId="3" borderId="1" xfId="0" applyFont="1" applyFill="1" applyBorder="1"/>
    <xf numFmtId="0" fontId="3" fillId="3" borderId="2" xfId="0" applyFont="1" applyFill="1" applyBorder="1"/>
    <xf numFmtId="0" fontId="3" fillId="3" borderId="0" xfId="0" applyFont="1" applyFill="1" applyAlignment="1">
      <alignment horizontal="left" vertical="top"/>
    </xf>
    <xf numFmtId="0" fontId="3" fillId="3" borderId="0" xfId="0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right" vertical="top"/>
    </xf>
    <xf numFmtId="0" fontId="3" fillId="3" borderId="3" xfId="0" applyFont="1" applyFill="1" applyBorder="1"/>
    <xf numFmtId="0" fontId="3" fillId="3" borderId="0" xfId="0" applyFont="1" applyFill="1" applyBorder="1"/>
    <xf numFmtId="164" fontId="3" fillId="3" borderId="3" xfId="0" applyNumberFormat="1" applyFont="1" applyFill="1" applyBorder="1"/>
    <xf numFmtId="164" fontId="3" fillId="3" borderId="0" xfId="0" applyNumberFormat="1" applyFont="1" applyFill="1"/>
    <xf numFmtId="164" fontId="3" fillId="3" borderId="0" xfId="0" applyNumberFormat="1" applyFont="1" applyFill="1" applyAlignment="1">
      <alignment horizontal="right"/>
    </xf>
    <xf numFmtId="0" fontId="3" fillId="3" borderId="4" xfId="0" applyFont="1" applyFill="1" applyBorder="1"/>
    <xf numFmtId="164" fontId="3" fillId="3" borderId="4" xfId="0" applyNumberFormat="1" applyFont="1" applyFill="1" applyBorder="1"/>
    <xf numFmtId="3" fontId="3" fillId="3" borderId="0" xfId="0" applyNumberFormat="1" applyFont="1" applyFill="1" applyBorder="1" applyAlignment="1">
      <alignment horizontal="right" wrapText="1"/>
    </xf>
    <xf numFmtId="37" fontId="3" fillId="3" borderId="0" xfId="0" applyNumberFormat="1" applyFont="1" applyFill="1" applyBorder="1" applyProtection="1"/>
    <xf numFmtId="3" fontId="3" fillId="3" borderId="0" xfId="1" applyNumberFormat="1" applyFont="1" applyFill="1" applyBorder="1" applyAlignment="1">
      <alignment horizontal="right"/>
    </xf>
    <xf numFmtId="3" fontId="3" fillId="3" borderId="0" xfId="0" applyNumberFormat="1" applyFont="1" applyFill="1" applyBorder="1"/>
    <xf numFmtId="164" fontId="3" fillId="3" borderId="0" xfId="0" applyNumberFormat="1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right"/>
    </xf>
    <xf numFmtId="37" fontId="3" fillId="3" borderId="0" xfId="0" applyNumberFormat="1" applyFont="1" applyFill="1" applyBorder="1" applyAlignment="1" applyProtection="1">
      <alignment horizontal="right"/>
    </xf>
    <xf numFmtId="164" fontId="3" fillId="3" borderId="0" xfId="0" applyNumberFormat="1" applyFont="1" applyFill="1" applyBorder="1" applyProtection="1"/>
    <xf numFmtId="165" fontId="3" fillId="3" borderId="3" xfId="0" applyNumberFormat="1" applyFont="1" applyFill="1" applyBorder="1" applyProtection="1"/>
    <xf numFmtId="37" fontId="3" fillId="3" borderId="3" xfId="0" applyNumberFormat="1" applyFont="1" applyFill="1" applyBorder="1" applyProtection="1"/>
    <xf numFmtId="3" fontId="3" fillId="3" borderId="3" xfId="0" applyNumberFormat="1" applyFont="1" applyFill="1" applyBorder="1" applyAlignment="1">
      <alignment horizontal="right" wrapText="1"/>
    </xf>
    <xf numFmtId="164" fontId="3" fillId="3" borderId="3" xfId="0" applyNumberFormat="1" applyFont="1" applyFill="1" applyBorder="1" applyAlignment="1">
      <alignment horizontal="right" wrapText="1"/>
    </xf>
    <xf numFmtId="165" fontId="3" fillId="3" borderId="0" xfId="0" applyNumberFormat="1" applyFont="1" applyFill="1" applyBorder="1" applyProtection="1"/>
    <xf numFmtId="0" fontId="3" fillId="3" borderId="0" xfId="0" applyFont="1" applyFill="1" applyBorder="1" applyAlignment="1">
      <alignment horizontal="left"/>
    </xf>
    <xf numFmtId="3" fontId="3" fillId="3" borderId="0" xfId="0" applyNumberFormat="1" applyFont="1" applyFill="1" applyBorder="1" applyProtection="1"/>
    <xf numFmtId="0" fontId="3" fillId="3" borderId="0" xfId="1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left"/>
    </xf>
    <xf numFmtId="0" fontId="3" fillId="3" borderId="5" xfId="0" applyFont="1" applyFill="1" applyBorder="1"/>
    <xf numFmtId="3" fontId="3" fillId="3" borderId="5" xfId="0" applyNumberFormat="1" applyFont="1" applyFill="1" applyBorder="1" applyProtection="1"/>
    <xf numFmtId="37" fontId="3" fillId="3" borderId="5" xfId="0" applyNumberFormat="1" applyFont="1" applyFill="1" applyBorder="1" applyProtection="1"/>
    <xf numFmtId="0" fontId="3" fillId="3" borderId="5" xfId="1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3" fontId="3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37" fontId="3" fillId="3" borderId="0" xfId="0" applyNumberFormat="1" applyFont="1" applyFill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2" applyFont="1" applyFill="1" applyBorder="1" applyAlignment="1" applyProtection="1">
      <alignment horizontal="left"/>
    </xf>
    <xf numFmtId="0" fontId="3" fillId="3" borderId="8" xfId="2" applyFont="1" applyFill="1" applyBorder="1" applyAlignment="1" applyProtection="1">
      <alignment horizontal="left"/>
    </xf>
    <xf numFmtId="0" fontId="3" fillId="3" borderId="9" xfId="2" applyFont="1" applyFill="1" applyBorder="1" applyAlignment="1" applyProtection="1">
      <alignment horizontal="left"/>
    </xf>
    <xf numFmtId="0" fontId="8" fillId="3" borderId="6" xfId="2" applyFont="1" applyFill="1" applyBorder="1" applyAlignment="1" applyProtection="1">
      <alignment horizontal="left"/>
    </xf>
    <xf numFmtId="0" fontId="3" fillId="3" borderId="0" xfId="2" applyFont="1" applyFill="1" applyAlignment="1" applyProtection="1">
      <alignment horizontal="left"/>
    </xf>
    <xf numFmtId="0" fontId="8" fillId="3" borderId="0" xfId="2" applyFont="1" applyFill="1" applyAlignment="1" applyProtection="1">
      <alignment horizontal="left"/>
    </xf>
    <xf numFmtId="0" fontId="2" fillId="3" borderId="0" xfId="0" applyFont="1" applyFill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 wrapText="1"/>
    </xf>
    <xf numFmtId="166" fontId="3" fillId="2" borderId="0" xfId="0" applyNumberFormat="1" applyFont="1" applyFill="1" applyBorder="1" applyProtection="1"/>
    <xf numFmtId="166" fontId="3" fillId="2" borderId="0" xfId="0" applyNumberFormat="1" applyFont="1" applyFill="1" applyBorder="1" applyAlignment="1">
      <alignment horizontal="right" wrapText="1"/>
    </xf>
    <xf numFmtId="0" fontId="0" fillId="2" borderId="0" xfId="0" applyFill="1"/>
    <xf numFmtId="0" fontId="3" fillId="2" borderId="0" xfId="0" applyFont="1" applyFill="1" applyBorder="1" applyAlignment="1">
      <alignment wrapText="1"/>
    </xf>
    <xf numFmtId="0" fontId="3" fillId="2" borderId="0" xfId="0" applyFont="1" applyFill="1" applyAlignment="1"/>
    <xf numFmtId="3" fontId="3" fillId="2" borderId="0" xfId="0" applyNumberFormat="1" applyFont="1" applyFill="1" applyAlignment="1"/>
    <xf numFmtId="0" fontId="1" fillId="2" borderId="0" xfId="0" applyFont="1" applyFill="1" applyBorder="1" applyAlignment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0" fillId="2" borderId="0" xfId="0" applyFill="1" applyAlignment="1"/>
    <xf numFmtId="37" fontId="3" fillId="2" borderId="0" xfId="0" applyNumberFormat="1" applyFont="1" applyFill="1" applyAlignment="1"/>
    <xf numFmtId="37" fontId="3" fillId="2" borderId="0" xfId="0" applyNumberFormat="1" applyFont="1" applyFill="1"/>
    <xf numFmtId="0" fontId="1" fillId="2" borderId="0" xfId="0" quotePrefix="1" applyFont="1" applyFill="1" applyBorder="1"/>
    <xf numFmtId="3" fontId="2" fillId="2" borderId="0" xfId="0" applyNumberFormat="1" applyFont="1" applyFill="1" applyBorder="1" applyAlignment="1">
      <alignment horizontal="right" wrapText="1"/>
    </xf>
    <xf numFmtId="3" fontId="2" fillId="2" borderId="0" xfId="1" applyNumberFormat="1" applyFont="1" applyFill="1" applyBorder="1" applyAlignment="1">
      <alignment horizontal="right"/>
    </xf>
    <xf numFmtId="3" fontId="2" fillId="2" borderId="0" xfId="0" applyNumberFormat="1" applyFont="1" applyFill="1" applyBorder="1"/>
    <xf numFmtId="164" fontId="2" fillId="2" borderId="0" xfId="0" applyNumberFormat="1" applyFont="1" applyFill="1" applyBorder="1" applyAlignment="1">
      <alignment horizontal="right" wrapText="1"/>
    </xf>
    <xf numFmtId="0" fontId="3" fillId="2" borderId="6" xfId="0" applyFont="1" applyFill="1" applyBorder="1" applyAlignment="1"/>
    <xf numFmtId="0" fontId="3" fillId="2" borderId="6" xfId="0" applyFont="1" applyFill="1" applyBorder="1"/>
    <xf numFmtId="0" fontId="1" fillId="2" borderId="6" xfId="0" quotePrefix="1" applyFont="1" applyFill="1" applyBorder="1"/>
    <xf numFmtId="3" fontId="2" fillId="2" borderId="6" xfId="0" applyNumberFormat="1" applyFont="1" applyFill="1" applyBorder="1" applyAlignment="1">
      <alignment horizontal="right" wrapText="1"/>
    </xf>
    <xf numFmtId="3" fontId="2" fillId="2" borderId="6" xfId="0" applyNumberFormat="1" applyFont="1" applyFill="1" applyBorder="1" applyAlignment="1">
      <alignment horizontal="right" vertical="top"/>
    </xf>
    <xf numFmtId="3" fontId="2" fillId="2" borderId="6" xfId="0" applyNumberFormat="1" applyFont="1" applyFill="1" applyBorder="1"/>
    <xf numFmtId="164" fontId="2" fillId="2" borderId="6" xfId="0" applyNumberFormat="1" applyFont="1" applyFill="1" applyBorder="1" applyAlignment="1">
      <alignment horizontal="right" wrapText="1"/>
    </xf>
    <xf numFmtId="0" fontId="8" fillId="2" borderId="6" xfId="2" applyFont="1" applyFill="1" applyBorder="1" applyAlignment="1" applyProtection="1"/>
    <xf numFmtId="0" fontId="3" fillId="2" borderId="8" xfId="2" applyFont="1" applyFill="1" applyBorder="1" applyAlignment="1" applyProtection="1"/>
    <xf numFmtId="0" fontId="3" fillId="2" borderId="6" xfId="2" applyFont="1" applyFill="1" applyBorder="1" applyAlignment="1" applyProtection="1"/>
    <xf numFmtId="0" fontId="3" fillId="2" borderId="9" xfId="2" applyFont="1" applyFill="1" applyBorder="1" applyAlignment="1" applyProtection="1"/>
    <xf numFmtId="0" fontId="3" fillId="2" borderId="0" xfId="2" applyFont="1" applyFill="1" applyAlignment="1" applyProtection="1"/>
    <xf numFmtId="3" fontId="2" fillId="2" borderId="0" xfId="0" applyNumberFormat="1" applyFont="1" applyFill="1" applyBorder="1" applyAlignment="1">
      <alignment horizontal="right" vertical="top"/>
    </xf>
    <xf numFmtId="0" fontId="8" fillId="2" borderId="0" xfId="2" applyFont="1" applyFill="1" applyAlignment="1" applyProtection="1"/>
    <xf numFmtId="0" fontId="9" fillId="2" borderId="0" xfId="0" quotePrefix="1" applyFont="1" applyFill="1" applyBorder="1"/>
    <xf numFmtId="3" fontId="3" fillId="2" borderId="0" xfId="0" applyNumberFormat="1" applyFont="1" applyFill="1" applyBorder="1" applyAlignment="1">
      <alignment horizontal="right" vertical="top"/>
    </xf>
    <xf numFmtId="0" fontId="3" fillId="0" borderId="6" xfId="0" applyFont="1" applyBorder="1" applyAlignment="1"/>
    <xf numFmtId="0" fontId="8" fillId="0" borderId="6" xfId="2" applyFont="1" applyBorder="1" applyAlignment="1" applyProtection="1"/>
    <xf numFmtId="0" fontId="2" fillId="2" borderId="6" xfId="0" applyFont="1" applyFill="1" applyBorder="1" applyAlignment="1"/>
    <xf numFmtId="0" fontId="1" fillId="0" borderId="6" xfId="0" quotePrefix="1" applyFont="1" applyBorder="1" applyAlignment="1"/>
    <xf numFmtId="3" fontId="2" fillId="0" borderId="6" xfId="0" applyNumberFormat="1" applyFont="1" applyFill="1" applyBorder="1" applyAlignment="1">
      <alignment horizontal="right" wrapText="1"/>
    </xf>
    <xf numFmtId="3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/>
    <xf numFmtId="164" fontId="2" fillId="0" borderId="6" xfId="0" applyNumberFormat="1" applyFont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vertical="top"/>
    </xf>
    <xf numFmtId="0" fontId="0" fillId="3" borderId="0" xfId="0" applyFill="1" applyBorder="1"/>
    <xf numFmtId="0" fontId="11" fillId="3" borderId="0" xfId="0" applyFont="1" applyFill="1" applyBorder="1" applyAlignment="1">
      <alignment horizontal="center" vertical="center"/>
    </xf>
    <xf numFmtId="17" fontId="12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/>
    <xf numFmtId="0" fontId="11" fillId="3" borderId="0" xfId="0" applyFont="1" applyFill="1" applyAlignment="1">
      <alignment horizontal="center" vertical="center"/>
    </xf>
    <xf numFmtId="164" fontId="3" fillId="3" borderId="3" xfId="0" applyNumberFormat="1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right" vertical="top"/>
    </xf>
    <xf numFmtId="0" fontId="3" fillId="3" borderId="0" xfId="4" applyFont="1" applyFill="1" applyBorder="1" applyAlignment="1">
      <alignment horizontal="right" wrapText="1"/>
    </xf>
    <xf numFmtId="3" fontId="3" fillId="3" borderId="0" xfId="0" applyNumberFormat="1" applyFont="1" applyFill="1"/>
    <xf numFmtId="0" fontId="3" fillId="3" borderId="0" xfId="4" applyFont="1" applyFill="1" applyBorder="1" applyAlignment="1">
      <alignment horizontal="right"/>
    </xf>
    <xf numFmtId="0" fontId="9" fillId="3" borderId="0" xfId="4" applyFont="1" applyFill="1" applyBorder="1" applyAlignment="1">
      <alignment horizontal="left"/>
    </xf>
    <xf numFmtId="3" fontId="2" fillId="3" borderId="0" xfId="0" applyNumberFormat="1" applyFont="1" applyFill="1"/>
    <xf numFmtId="3" fontId="3" fillId="3" borderId="0" xfId="4" quotePrefix="1" applyNumberFormat="1" applyFont="1" applyFill="1" applyAlignment="1">
      <alignment horizontal="right"/>
    </xf>
    <xf numFmtId="3" fontId="3" fillId="3" borderId="3" xfId="0" applyNumberFormat="1" applyFont="1" applyFill="1" applyBorder="1" applyProtection="1"/>
    <xf numFmtId="3" fontId="16" fillId="3" borderId="3" xfId="0" applyNumberFormat="1" applyFont="1" applyFill="1" applyBorder="1"/>
    <xf numFmtId="0" fontId="16" fillId="3" borderId="0" xfId="0" applyFont="1" applyFill="1" applyBorder="1"/>
    <xf numFmtId="0" fontId="16" fillId="3" borderId="5" xfId="0" applyFont="1" applyFill="1" applyBorder="1"/>
    <xf numFmtId="0" fontId="3" fillId="3" borderId="0" xfId="0" applyFont="1" applyFill="1" applyBorder="1" applyAlignment="1">
      <alignment wrapText="1"/>
    </xf>
    <xf numFmtId="0" fontId="3" fillId="3" borderId="0" xfId="0" applyFont="1" applyFill="1" applyAlignment="1"/>
    <xf numFmtId="3" fontId="3" fillId="3" borderId="0" xfId="0" applyNumberFormat="1" applyFont="1" applyFill="1" applyAlignment="1"/>
    <xf numFmtId="0" fontId="2" fillId="3" borderId="0" xfId="0" applyFont="1" applyFill="1" applyAlignment="1"/>
    <xf numFmtId="37" fontId="3" fillId="3" borderId="0" xfId="0" applyNumberFormat="1" applyFont="1" applyFill="1" applyAlignment="1"/>
    <xf numFmtId="0" fontId="3" fillId="3" borderId="6" xfId="0" applyFont="1" applyFill="1" applyBorder="1" applyAlignment="1"/>
    <xf numFmtId="0" fontId="3" fillId="3" borderId="8" xfId="2" applyFont="1" applyFill="1" applyBorder="1" applyAlignment="1" applyProtection="1"/>
    <xf numFmtId="0" fontId="3" fillId="3" borderId="0" xfId="2" applyFont="1" applyFill="1" applyAlignment="1" applyProtection="1"/>
    <xf numFmtId="0" fontId="8" fillId="3" borderId="0" xfId="2" applyFont="1" applyFill="1" applyAlignment="1" applyProtection="1"/>
    <xf numFmtId="0" fontId="8" fillId="3" borderId="6" xfId="2" applyFont="1" applyFill="1" applyBorder="1" applyAlignment="1" applyProtection="1"/>
    <xf numFmtId="0" fontId="2" fillId="3" borderId="6" xfId="0" applyFont="1" applyFill="1" applyBorder="1" applyAlignment="1"/>
    <xf numFmtId="0" fontId="1" fillId="3" borderId="6" xfId="0" quotePrefix="1" applyFont="1" applyFill="1" applyBorder="1" applyAlignment="1"/>
    <xf numFmtId="0" fontId="2" fillId="3" borderId="0" xfId="4" applyFont="1" applyFill="1"/>
    <xf numFmtId="0" fontId="1" fillId="3" borderId="0" xfId="4" applyFont="1" applyFill="1" applyAlignment="1">
      <alignment horizontal="left"/>
    </xf>
    <xf numFmtId="0" fontId="2" fillId="3" borderId="0" xfId="4" applyFill="1"/>
    <xf numFmtId="0" fontId="3" fillId="3" borderId="0" xfId="4" applyFont="1" applyFill="1" applyAlignment="1">
      <alignment horizontal="left"/>
    </xf>
    <xf numFmtId="0" fontId="3" fillId="3" borderId="0" xfId="4" applyFont="1" applyFill="1"/>
    <xf numFmtId="0" fontId="3" fillId="3" borderId="0" xfId="4" applyFont="1" applyFill="1" applyAlignment="1">
      <alignment horizontal="right"/>
    </xf>
    <xf numFmtId="0" fontId="3" fillId="3" borderId="1" xfId="4" applyFont="1" applyFill="1" applyBorder="1"/>
    <xf numFmtId="0" fontId="3" fillId="3" borderId="2" xfId="4" applyFont="1" applyFill="1" applyBorder="1"/>
    <xf numFmtId="0" fontId="3" fillId="3" borderId="0" xfId="4" applyFont="1" applyFill="1" applyAlignment="1">
      <alignment horizontal="left" vertical="top"/>
    </xf>
    <xf numFmtId="0" fontId="3" fillId="3" borderId="3" xfId="4" applyFont="1" applyFill="1" applyBorder="1" applyAlignment="1">
      <alignment horizontal="right" vertical="top"/>
    </xf>
    <xf numFmtId="164" fontId="3" fillId="3" borderId="3" xfId="4" applyNumberFormat="1" applyFont="1" applyFill="1" applyBorder="1" applyAlignment="1">
      <alignment horizontal="right" vertical="top"/>
    </xf>
    <xf numFmtId="0" fontId="2" fillId="3" borderId="0" xfId="4" applyFill="1" applyAlignment="1">
      <alignment vertical="top"/>
    </xf>
    <xf numFmtId="164" fontId="3" fillId="3" borderId="0" xfId="4" applyNumberFormat="1" applyFont="1" applyFill="1"/>
    <xf numFmtId="0" fontId="3" fillId="3" borderId="4" xfId="4" applyFont="1" applyFill="1" applyBorder="1"/>
    <xf numFmtId="164" fontId="3" fillId="3" borderId="4" xfId="4" applyNumberFormat="1" applyFont="1" applyFill="1" applyBorder="1"/>
    <xf numFmtId="3" fontId="3" fillId="3" borderId="0" xfId="4" applyNumberFormat="1" applyFont="1" applyFill="1"/>
    <xf numFmtId="3" fontId="3" fillId="3" borderId="0" xfId="4" applyNumberFormat="1" applyFont="1" applyFill="1" applyBorder="1" applyAlignment="1">
      <alignment horizontal="right" wrapText="1"/>
    </xf>
    <xf numFmtId="0" fontId="3" fillId="3" borderId="0" xfId="4" applyFont="1" applyFill="1" applyBorder="1"/>
    <xf numFmtId="3" fontId="3" fillId="3" borderId="0" xfId="4" applyNumberFormat="1" applyFont="1" applyFill="1" applyBorder="1"/>
    <xf numFmtId="164" fontId="3" fillId="3" borderId="0" xfId="4" applyNumberFormat="1" applyFont="1" applyFill="1" applyBorder="1" applyAlignment="1">
      <alignment horizontal="right" wrapText="1"/>
    </xf>
    <xf numFmtId="37" fontId="3" fillId="3" borderId="0" xfId="4" applyNumberFormat="1" applyFont="1" applyFill="1" applyBorder="1" applyAlignment="1" applyProtection="1">
      <alignment horizontal="right"/>
    </xf>
    <xf numFmtId="37" fontId="3" fillId="3" borderId="0" xfId="4" applyNumberFormat="1" applyFont="1" applyFill="1" applyBorder="1" applyProtection="1"/>
    <xf numFmtId="0" fontId="3" fillId="3" borderId="3" xfId="4" applyFont="1" applyFill="1" applyBorder="1"/>
    <xf numFmtId="165" fontId="3" fillId="3" borderId="3" xfId="4" applyNumberFormat="1" applyFont="1" applyFill="1" applyBorder="1" applyProtection="1"/>
    <xf numFmtId="37" fontId="3" fillId="3" borderId="3" xfId="4" applyNumberFormat="1" applyFont="1" applyFill="1" applyBorder="1" applyProtection="1"/>
    <xf numFmtId="3" fontId="3" fillId="3" borderId="3" xfId="4" applyNumberFormat="1" applyFont="1" applyFill="1" applyBorder="1" applyAlignment="1">
      <alignment horizontal="right" wrapText="1"/>
    </xf>
    <xf numFmtId="164" fontId="3" fillId="3" borderId="3" xfId="4" applyNumberFormat="1" applyFont="1" applyFill="1" applyBorder="1" applyAlignment="1">
      <alignment horizontal="right" wrapText="1"/>
    </xf>
    <xf numFmtId="3" fontId="16" fillId="3" borderId="3" xfId="4" applyNumberFormat="1" applyFont="1" applyFill="1" applyBorder="1"/>
    <xf numFmtId="0" fontId="16" fillId="3" borderId="3" xfId="4" applyFont="1" applyFill="1" applyBorder="1"/>
    <xf numFmtId="165" fontId="3" fillId="3" borderId="0" xfId="4" applyNumberFormat="1" applyFont="1" applyFill="1" applyBorder="1" applyProtection="1"/>
    <xf numFmtId="0" fontId="16" fillId="3" borderId="0" xfId="4" applyFont="1" applyFill="1" applyBorder="1"/>
    <xf numFmtId="0" fontId="3" fillId="3" borderId="0" xfId="4" applyFont="1" applyFill="1" applyBorder="1" applyAlignment="1">
      <alignment horizontal="left"/>
    </xf>
    <xf numFmtId="0" fontId="3" fillId="3" borderId="5" xfId="4" applyFont="1" applyFill="1" applyBorder="1" applyAlignment="1">
      <alignment horizontal="left"/>
    </xf>
    <xf numFmtId="3" fontId="3" fillId="3" borderId="5" xfId="4" applyNumberFormat="1" applyFont="1" applyFill="1" applyBorder="1" applyProtection="1"/>
    <xf numFmtId="37" fontId="3" fillId="3" borderId="5" xfId="4" applyNumberFormat="1" applyFont="1" applyFill="1" applyBorder="1" applyProtection="1"/>
    <xf numFmtId="0" fontId="3" fillId="3" borderId="5" xfId="4" applyFont="1" applyFill="1" applyBorder="1"/>
    <xf numFmtId="0" fontId="16" fillId="3" borderId="5" xfId="4" applyFont="1" applyFill="1" applyBorder="1"/>
    <xf numFmtId="0" fontId="3" fillId="3" borderId="0" xfId="4" applyFont="1" applyFill="1" applyBorder="1" applyAlignment="1">
      <alignment horizontal="right" vertical="top" wrapText="1"/>
    </xf>
    <xf numFmtId="3" fontId="17" fillId="3" borderId="0" xfId="4" applyNumberFormat="1" applyFont="1" applyFill="1"/>
    <xf numFmtId="0" fontId="0" fillId="3" borderId="0" xfId="0" applyFill="1" applyAlignment="1"/>
    <xf numFmtId="0" fontId="0" fillId="3" borderId="0" xfId="0" applyFill="1" applyBorder="1" applyAlignment="1">
      <alignment horizontal="right"/>
    </xf>
    <xf numFmtId="0" fontId="1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14" fillId="3" borderId="0" xfId="0" applyFont="1" applyFill="1" applyAlignment="1">
      <alignment horizontal="right"/>
    </xf>
    <xf numFmtId="0" fontId="18" fillId="3" borderId="0" xfId="0" applyFont="1" applyFill="1" applyBorder="1"/>
    <xf numFmtId="0" fontId="18" fillId="3" borderId="0" xfId="0" applyFont="1" applyFill="1"/>
    <xf numFmtId="0" fontId="10" fillId="0" borderId="0" xfId="3"/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3" borderId="10" xfId="4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left" vertical="top" wrapText="1"/>
    </xf>
    <xf numFmtId="0" fontId="3" fillId="3" borderId="10" xfId="0" applyFont="1" applyFill="1" applyBorder="1" applyAlignment="1">
      <alignment horizontal="right" vertical="top" wrapText="1"/>
    </xf>
    <xf numFmtId="0" fontId="3" fillId="3" borderId="10" xfId="0" applyFont="1" applyFill="1" applyBorder="1" applyAlignment="1">
      <alignment horizontal="right" vertical="top"/>
    </xf>
  </cellXfs>
  <cellStyles count="5">
    <cellStyle name="Comma 2" xfId="1"/>
    <cellStyle name="Hyperlink" xfId="3" builtinId="8"/>
    <cellStyle name="Hyperlink 2" xfId="2"/>
    <cellStyle name="Normal" xfId="0" builtinId="0"/>
    <cellStyle name="Normal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95250</xdr:colOff>
      <xdr:row>4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9240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stpkai7\DBT\KAI-Direct%20Business%20Taxes\Venture%20Capital\National%20Statistics\Official%20Statistics%2017_04\170328%20OS%20Apr%2017_working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S_Table8.1"/>
      <sheetName val="SEIS_Table8.11"/>
      <sheetName val="AARs - EIS"/>
      <sheetName val="AARs - SEIS"/>
      <sheetName val="EIS_Table8.2_SIC2007"/>
      <sheetName val="SEIS_Table8.2_SIC2007"/>
      <sheetName val="new_old_companies_industry"/>
      <sheetName val="for HMT"/>
      <sheetName val="EIS_Table8.3"/>
      <sheetName val="EIS_Table8.4"/>
      <sheetName val="EIS_Table8.5"/>
      <sheetName val="SEIS_Table8.3"/>
      <sheetName val="SEIS_Table8.4"/>
      <sheetName val="SEIS_Table8.5"/>
      <sheetName val="VCT_Table8.9"/>
    </sheetNames>
    <sheetDataSet>
      <sheetData sheetId="0">
        <row r="14">
          <cell r="B14">
            <v>77</v>
          </cell>
          <cell r="E14">
            <v>3.9048340000000001</v>
          </cell>
          <cell r="H14">
            <v>77</v>
          </cell>
          <cell r="K14">
            <v>482</v>
          </cell>
          <cell r="N14">
            <v>3.9048340000000001</v>
          </cell>
        </row>
        <row r="15">
          <cell r="B15">
            <v>399</v>
          </cell>
          <cell r="E15">
            <v>39.019122000000003</v>
          </cell>
          <cell r="H15">
            <v>427</v>
          </cell>
          <cell r="K15">
            <v>4969</v>
          </cell>
          <cell r="N15">
            <v>41.375919000000003</v>
          </cell>
        </row>
        <row r="16">
          <cell r="B16">
            <v>439</v>
          </cell>
          <cell r="E16">
            <v>45.506121</v>
          </cell>
          <cell r="H16">
            <v>550</v>
          </cell>
          <cell r="K16">
            <v>5142</v>
          </cell>
          <cell r="N16">
            <v>52.872548000000002</v>
          </cell>
        </row>
        <row r="17">
          <cell r="B17">
            <v>474</v>
          </cell>
          <cell r="E17">
            <v>73.366698</v>
          </cell>
          <cell r="H17">
            <v>651</v>
          </cell>
          <cell r="K17">
            <v>11819</v>
          </cell>
          <cell r="N17">
            <v>94.349573000000007</v>
          </cell>
        </row>
        <row r="18">
          <cell r="B18">
            <v>532</v>
          </cell>
          <cell r="E18">
            <v>85.128934000000001</v>
          </cell>
          <cell r="H18">
            <v>725</v>
          </cell>
          <cell r="K18">
            <v>11409</v>
          </cell>
          <cell r="N18">
            <v>113.390293</v>
          </cell>
        </row>
        <row r="19">
          <cell r="B19">
            <v>1036</v>
          </cell>
          <cell r="E19">
            <v>237.81822600000001</v>
          </cell>
          <cell r="H19">
            <v>1267</v>
          </cell>
          <cell r="K19">
            <v>15328</v>
          </cell>
          <cell r="N19">
            <v>294.01378099999999</v>
          </cell>
        </row>
        <row r="20">
          <cell r="B20">
            <v>1641</v>
          </cell>
          <cell r="E20">
            <v>462.56342100000001</v>
          </cell>
          <cell r="H20">
            <v>2106</v>
          </cell>
          <cell r="K20">
            <v>29338</v>
          </cell>
          <cell r="N20">
            <v>613.69414400000005</v>
          </cell>
        </row>
        <row r="21">
          <cell r="B21">
            <v>2378</v>
          </cell>
          <cell r="E21">
            <v>668.471271</v>
          </cell>
          <cell r="H21">
            <v>3313</v>
          </cell>
          <cell r="K21">
            <v>45780</v>
          </cell>
          <cell r="N21">
            <v>1065.2176219999999</v>
          </cell>
        </row>
        <row r="22">
          <cell r="B22">
            <v>1683</v>
          </cell>
          <cell r="E22">
            <v>418.88214599999998</v>
          </cell>
          <cell r="H22">
            <v>2855</v>
          </cell>
          <cell r="K22">
            <v>25482</v>
          </cell>
          <cell r="N22">
            <v>760.92889200000002</v>
          </cell>
        </row>
        <row r="23">
          <cell r="B23">
            <v>1339</v>
          </cell>
          <cell r="E23">
            <v>372.19734399999999</v>
          </cell>
          <cell r="H23">
            <v>2455</v>
          </cell>
          <cell r="K23">
            <v>27636</v>
          </cell>
          <cell r="N23">
            <v>667.28440799999998</v>
          </cell>
        </row>
        <row r="24">
          <cell r="B24">
            <v>1148</v>
          </cell>
          <cell r="E24">
            <v>334.07119999999998</v>
          </cell>
          <cell r="H24">
            <v>2173</v>
          </cell>
          <cell r="K24">
            <v>28123</v>
          </cell>
          <cell r="N24">
            <v>627.215823</v>
          </cell>
        </row>
        <row r="25">
          <cell r="B25">
            <v>1211</v>
          </cell>
          <cell r="E25">
            <v>325.35493400000001</v>
          </cell>
          <cell r="H25">
            <v>2190</v>
          </cell>
          <cell r="K25">
            <v>32360</v>
          </cell>
          <cell r="N25">
            <v>606.36982599999999</v>
          </cell>
        </row>
        <row r="26">
          <cell r="B26">
            <v>1155</v>
          </cell>
          <cell r="E26">
            <v>305.55622099999999</v>
          </cell>
          <cell r="H26">
            <v>2138</v>
          </cell>
          <cell r="K26">
            <v>31527</v>
          </cell>
          <cell r="N26">
            <v>647.64317600000004</v>
          </cell>
        </row>
        <row r="27">
          <cell r="B27">
            <v>1149</v>
          </cell>
          <cell r="E27">
            <v>376.568264</v>
          </cell>
          <cell r="H27">
            <v>2168</v>
          </cell>
          <cell r="K27">
            <v>39681</v>
          </cell>
          <cell r="N27">
            <v>732.52249800000004</v>
          </cell>
        </row>
        <row r="28">
          <cell r="B28">
            <v>1129</v>
          </cell>
          <cell r="E28">
            <v>365.91526099999999</v>
          </cell>
          <cell r="H28">
            <v>2206</v>
          </cell>
          <cell r="K28">
            <v>37135</v>
          </cell>
          <cell r="N28">
            <v>707.27526399999999</v>
          </cell>
        </row>
        <row r="29">
          <cell r="B29">
            <v>941</v>
          </cell>
          <cell r="E29">
            <v>288.40978100000001</v>
          </cell>
          <cell r="H29">
            <v>1918</v>
          </cell>
          <cell r="K29">
            <v>23544</v>
          </cell>
          <cell r="N29">
            <v>517.66369799999995</v>
          </cell>
        </row>
        <row r="30">
          <cell r="B30">
            <v>993</v>
          </cell>
          <cell r="E30">
            <v>363.45851800000003</v>
          </cell>
          <cell r="H30">
            <v>1973</v>
          </cell>
          <cell r="K30">
            <v>25961</v>
          </cell>
          <cell r="N30">
            <v>622.703665</v>
          </cell>
        </row>
        <row r="31">
          <cell r="B31">
            <v>1070</v>
          </cell>
          <cell r="E31">
            <v>311.91924899999998</v>
          </cell>
          <cell r="H31">
            <v>2025</v>
          </cell>
          <cell r="K31">
            <v>32428</v>
          </cell>
          <cell r="N31">
            <v>548.83344</v>
          </cell>
        </row>
        <row r="32">
          <cell r="B32">
            <v>1568</v>
          </cell>
          <cell r="E32">
            <v>691.90981099999999</v>
          </cell>
          <cell r="H32">
            <v>2681</v>
          </cell>
          <cell r="K32">
            <v>88864</v>
          </cell>
          <cell r="N32">
            <v>1033.570201</v>
          </cell>
        </row>
        <row r="33">
          <cell r="B33">
            <v>1193</v>
          </cell>
          <cell r="E33">
            <v>576.33628899999997</v>
          </cell>
          <cell r="H33">
            <v>2472</v>
          </cell>
          <cell r="K33">
            <v>64105</v>
          </cell>
          <cell r="N33">
            <v>1033.416739</v>
          </cell>
        </row>
        <row r="34">
          <cell r="B34">
            <v>1411</v>
          </cell>
          <cell r="E34">
            <v>894.12732400000004</v>
          </cell>
          <cell r="H34">
            <v>2844</v>
          </cell>
          <cell r="K34">
            <v>123090</v>
          </cell>
          <cell r="N34">
            <v>1588.528329</v>
          </cell>
        </row>
        <row r="35">
          <cell r="B35">
            <v>1708</v>
          </cell>
          <cell r="E35">
            <v>1079.633294</v>
          </cell>
          <cell r="H35">
            <v>3329</v>
          </cell>
          <cell r="K35">
            <v>151931</v>
          </cell>
          <cell r="N35">
            <v>1880.9198140000001</v>
          </cell>
        </row>
        <row r="36">
          <cell r="B36">
            <v>1498</v>
          </cell>
          <cell r="E36">
            <v>787.13237700000002</v>
          </cell>
          <cell r="H36">
            <v>3285</v>
          </cell>
          <cell r="K36">
            <v>148353</v>
          </cell>
          <cell r="N36">
            <v>1646.9961430000001</v>
          </cell>
        </row>
        <row r="38">
          <cell r="B38">
            <v>26172</v>
          </cell>
          <cell r="E38">
            <v>9107.2506399999984</v>
          </cell>
          <cell r="K38">
            <v>856134</v>
          </cell>
          <cell r="N38">
            <v>15900.690630000003</v>
          </cell>
        </row>
      </sheetData>
      <sheetData sheetId="1">
        <row r="14">
          <cell r="C14">
            <v>1173</v>
          </cell>
          <cell r="F14">
            <v>86.853465</v>
          </cell>
          <cell r="I14">
            <v>1173</v>
          </cell>
          <cell r="L14">
            <v>7838</v>
          </cell>
          <cell r="O14">
            <v>86.853465</v>
          </cell>
        </row>
        <row r="15">
          <cell r="C15">
            <v>1810</v>
          </cell>
          <cell r="F15">
            <v>155.211433</v>
          </cell>
          <cell r="I15">
            <v>2126</v>
          </cell>
          <cell r="L15">
            <v>32808</v>
          </cell>
          <cell r="O15">
            <v>173.85897741999997</v>
          </cell>
        </row>
        <row r="16">
          <cell r="C16">
            <v>1852</v>
          </cell>
          <cell r="F16">
            <v>154.19360599999999</v>
          </cell>
          <cell r="I16">
            <v>2342</v>
          </cell>
          <cell r="L16">
            <v>32770</v>
          </cell>
          <cell r="O16">
            <v>177.57733400000001</v>
          </cell>
        </row>
        <row r="17">
          <cell r="C17">
            <v>1678</v>
          </cell>
          <cell r="F17">
            <v>144.42549700000001</v>
          </cell>
          <cell r="I17">
            <v>2224</v>
          </cell>
          <cell r="L17">
            <v>29119</v>
          </cell>
          <cell r="O17">
            <v>169.566023</v>
          </cell>
        </row>
        <row r="19">
          <cell r="C19">
            <v>6513</v>
          </cell>
          <cell r="F19">
            <v>540.68400100000008</v>
          </cell>
          <cell r="L19">
            <v>102535</v>
          </cell>
          <cell r="O19">
            <v>607.85579942000004</v>
          </cell>
        </row>
      </sheetData>
      <sheetData sheetId="2">
        <row r="13">
          <cell r="C13">
            <v>1033</v>
          </cell>
          <cell r="E13">
            <v>1024</v>
          </cell>
          <cell r="G13">
            <v>964</v>
          </cell>
          <cell r="I13">
            <v>1097</v>
          </cell>
          <cell r="K13">
            <v>1372</v>
          </cell>
          <cell r="M13">
            <v>2030</v>
          </cell>
          <cell r="O13">
            <v>2267</v>
          </cell>
          <cell r="Q13">
            <v>2638</v>
          </cell>
          <cell r="S13">
            <v>3073</v>
          </cell>
          <cell r="U13">
            <v>3450</v>
          </cell>
          <cell r="W13">
            <v>3421</v>
          </cell>
        </row>
        <row r="15">
          <cell r="C15">
            <v>1078</v>
          </cell>
          <cell r="E15">
            <v>1061</v>
          </cell>
          <cell r="G15">
            <v>996</v>
          </cell>
          <cell r="I15">
            <v>1125</v>
          </cell>
          <cell r="K15">
            <v>1458</v>
          </cell>
          <cell r="M15">
            <v>2148</v>
          </cell>
          <cell r="O15">
            <v>2340</v>
          </cell>
          <cell r="Q15">
            <v>2728</v>
          </cell>
          <cell r="S15">
            <v>3168</v>
          </cell>
          <cell r="U15">
            <v>3572</v>
          </cell>
          <cell r="W15">
            <v>3528</v>
          </cell>
          <cell r="Y15">
            <v>23202</v>
          </cell>
        </row>
        <row r="16">
          <cell r="C16">
            <v>880</v>
          </cell>
          <cell r="E16">
            <v>876</v>
          </cell>
          <cell r="G16">
            <v>841</v>
          </cell>
          <cell r="I16">
            <v>882</v>
          </cell>
          <cell r="K16">
            <v>1193</v>
          </cell>
          <cell r="M16">
            <v>1771</v>
          </cell>
          <cell r="O16">
            <v>1787</v>
          </cell>
          <cell r="Q16">
            <v>2084</v>
          </cell>
          <cell r="S16">
            <v>2364</v>
          </cell>
          <cell r="U16">
            <v>2369</v>
          </cell>
          <cell r="W16">
            <v>2463</v>
          </cell>
          <cell r="Y16">
            <v>17510</v>
          </cell>
        </row>
        <row r="17">
          <cell r="C17">
            <v>67</v>
          </cell>
          <cell r="E17">
            <v>81</v>
          </cell>
          <cell r="G17">
            <v>81</v>
          </cell>
          <cell r="I17">
            <v>90</v>
          </cell>
          <cell r="K17">
            <v>106</v>
          </cell>
          <cell r="M17">
            <v>135</v>
          </cell>
          <cell r="O17">
            <v>148</v>
          </cell>
          <cell r="Q17">
            <v>141</v>
          </cell>
          <cell r="S17">
            <v>164</v>
          </cell>
          <cell r="U17">
            <v>281</v>
          </cell>
          <cell r="W17">
            <v>249</v>
          </cell>
          <cell r="Y17">
            <v>1543</v>
          </cell>
        </row>
        <row r="18">
          <cell r="C18">
            <v>51</v>
          </cell>
          <cell r="E18">
            <v>18</v>
          </cell>
          <cell r="G18">
            <v>24</v>
          </cell>
          <cell r="I18">
            <v>38</v>
          </cell>
          <cell r="K18">
            <v>28</v>
          </cell>
          <cell r="M18">
            <v>54</v>
          </cell>
          <cell r="O18">
            <v>58</v>
          </cell>
          <cell r="Q18">
            <v>79</v>
          </cell>
          <cell r="S18">
            <v>111</v>
          </cell>
          <cell r="U18">
            <v>222</v>
          </cell>
          <cell r="Y18">
            <v>1491</v>
          </cell>
        </row>
        <row r="21">
          <cell r="C21">
            <v>52</v>
          </cell>
          <cell r="E21">
            <v>43</v>
          </cell>
          <cell r="G21">
            <v>29</v>
          </cell>
          <cell r="I21">
            <v>78</v>
          </cell>
          <cell r="K21">
            <v>82</v>
          </cell>
          <cell r="M21">
            <v>129</v>
          </cell>
          <cell r="O21">
            <v>287</v>
          </cell>
          <cell r="Q21">
            <v>342</v>
          </cell>
          <cell r="S21">
            <v>401</v>
          </cell>
          <cell r="U21">
            <v>494</v>
          </cell>
          <cell r="Y21">
            <v>1944</v>
          </cell>
        </row>
        <row r="22">
          <cell r="C22">
            <v>28</v>
          </cell>
          <cell r="E22">
            <v>43</v>
          </cell>
          <cell r="G22">
            <v>21</v>
          </cell>
          <cell r="I22">
            <v>37</v>
          </cell>
          <cell r="K22">
            <v>49</v>
          </cell>
          <cell r="M22">
            <v>59</v>
          </cell>
          <cell r="O22">
            <v>60</v>
          </cell>
          <cell r="Q22">
            <v>82</v>
          </cell>
          <cell r="S22">
            <v>128</v>
          </cell>
          <cell r="U22">
            <v>206</v>
          </cell>
          <cell r="Y22">
            <v>714</v>
          </cell>
        </row>
        <row r="25">
          <cell r="C25">
            <v>1078</v>
          </cell>
          <cell r="E25">
            <v>1061</v>
          </cell>
          <cell r="G25">
            <v>996</v>
          </cell>
          <cell r="I25">
            <v>1125</v>
          </cell>
          <cell r="K25">
            <v>1458</v>
          </cell>
          <cell r="M25">
            <v>2148</v>
          </cell>
          <cell r="O25">
            <v>2340</v>
          </cell>
          <cell r="Q25">
            <v>2728</v>
          </cell>
          <cell r="S25">
            <v>3168</v>
          </cell>
          <cell r="U25">
            <v>3572</v>
          </cell>
          <cell r="W25">
            <v>3528</v>
          </cell>
          <cell r="Y25">
            <v>23202</v>
          </cell>
        </row>
        <row r="26">
          <cell r="A26" t="str">
            <v>Total applications approved</v>
          </cell>
          <cell r="C26">
            <v>932</v>
          </cell>
          <cell r="E26">
            <v>919</v>
          </cell>
          <cell r="G26">
            <v>870</v>
          </cell>
          <cell r="I26">
            <v>960</v>
          </cell>
          <cell r="K26">
            <v>1275</v>
          </cell>
          <cell r="M26">
            <v>1900</v>
          </cell>
          <cell r="O26">
            <v>2074</v>
          </cell>
          <cell r="Q26">
            <v>2426</v>
          </cell>
          <cell r="S26">
            <v>2765</v>
          </cell>
          <cell r="U26">
            <v>2863</v>
          </cell>
          <cell r="W26">
            <v>2470</v>
          </cell>
          <cell r="Y26">
            <v>19454</v>
          </cell>
        </row>
      </sheetData>
      <sheetData sheetId="3">
        <row r="13">
          <cell r="C13">
            <v>1589</v>
          </cell>
          <cell r="E13">
            <v>2797</v>
          </cell>
          <cell r="G13">
            <v>2859</v>
          </cell>
          <cell r="I13">
            <v>3068</v>
          </cell>
          <cell r="K13">
            <v>3101</v>
          </cell>
        </row>
        <row r="15">
          <cell r="C15">
            <v>1631</v>
          </cell>
          <cell r="E15">
            <v>2846</v>
          </cell>
          <cell r="G15">
            <v>2905</v>
          </cell>
          <cell r="I15">
            <v>3117</v>
          </cell>
          <cell r="K15">
            <v>3148</v>
          </cell>
          <cell r="M15">
            <v>13647</v>
          </cell>
        </row>
        <row r="16">
          <cell r="C16">
            <v>1177</v>
          </cell>
          <cell r="E16">
            <v>2208</v>
          </cell>
          <cell r="G16">
            <v>2194</v>
          </cell>
          <cell r="I16">
            <v>2233</v>
          </cell>
          <cell r="K16">
            <v>2324</v>
          </cell>
          <cell r="M16">
            <v>10136</v>
          </cell>
        </row>
        <row r="17">
          <cell r="C17">
            <v>72</v>
          </cell>
          <cell r="E17">
            <v>138</v>
          </cell>
          <cell r="G17">
            <v>143</v>
          </cell>
          <cell r="I17">
            <v>172</v>
          </cell>
          <cell r="K17">
            <v>177</v>
          </cell>
          <cell r="M17">
            <v>702</v>
          </cell>
        </row>
        <row r="18">
          <cell r="C18">
            <v>26</v>
          </cell>
          <cell r="E18">
            <v>74</v>
          </cell>
          <cell r="G18">
            <v>101</v>
          </cell>
          <cell r="I18">
            <v>182</v>
          </cell>
          <cell r="M18">
            <v>1028</v>
          </cell>
        </row>
        <row r="21">
          <cell r="C21">
            <v>317</v>
          </cell>
          <cell r="E21">
            <v>349</v>
          </cell>
          <cell r="G21">
            <v>378</v>
          </cell>
          <cell r="I21">
            <v>412</v>
          </cell>
          <cell r="M21">
            <v>1458</v>
          </cell>
        </row>
        <row r="22">
          <cell r="C22">
            <v>39</v>
          </cell>
          <cell r="E22">
            <v>77</v>
          </cell>
          <cell r="G22">
            <v>89</v>
          </cell>
          <cell r="I22">
            <v>118</v>
          </cell>
          <cell r="M22">
            <v>323</v>
          </cell>
        </row>
        <row r="25">
          <cell r="C25">
            <v>1631</v>
          </cell>
          <cell r="E25">
            <v>2846</v>
          </cell>
          <cell r="G25">
            <v>2905</v>
          </cell>
          <cell r="I25">
            <v>3117</v>
          </cell>
          <cell r="K25">
            <v>3148</v>
          </cell>
          <cell r="M25">
            <v>13647</v>
          </cell>
        </row>
        <row r="26">
          <cell r="A26" t="str">
            <v>Total applications approved</v>
          </cell>
          <cell r="C26">
            <v>1494</v>
          </cell>
          <cell r="E26">
            <v>2557</v>
          </cell>
          <cell r="G26">
            <v>2572</v>
          </cell>
          <cell r="I26">
            <v>2645</v>
          </cell>
          <cell r="K26">
            <v>2326</v>
          </cell>
          <cell r="M26">
            <v>11594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mrc.gov.uk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hmrc.gov.uk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hmrc.gov.uk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hmrc.gov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6:U21"/>
  <sheetViews>
    <sheetView tabSelected="1" workbookViewId="0">
      <selection activeCell="A72" sqref="A72"/>
    </sheetView>
  </sheetViews>
  <sheetFormatPr defaultColWidth="9.140625" defaultRowHeight="15" x14ac:dyDescent="0.25"/>
  <cols>
    <col min="1" max="2" width="9.140625" style="141"/>
    <col min="3" max="3" width="17.85546875" style="141" customWidth="1"/>
    <col min="4" max="7" width="9.140625" style="141"/>
    <col min="8" max="8" width="15.140625" style="141" customWidth="1"/>
    <col min="9" max="16384" width="9.140625" style="141"/>
  </cols>
  <sheetData>
    <row r="6" spans="3:21" ht="28.5" x14ac:dyDescent="0.45">
      <c r="F6" s="144"/>
      <c r="G6" s="144"/>
      <c r="H6" s="145" t="s">
        <v>0</v>
      </c>
      <c r="I6" s="144"/>
      <c r="J6" s="144"/>
    </row>
    <row r="7" spans="3:21" ht="28.5" x14ac:dyDescent="0.45">
      <c r="F7" s="144"/>
      <c r="G7" s="144"/>
      <c r="H7" s="145" t="s">
        <v>55</v>
      </c>
      <c r="I7" s="144"/>
      <c r="J7" s="144"/>
    </row>
    <row r="8" spans="3:21" ht="28.5" x14ac:dyDescent="0.45">
      <c r="F8" s="144"/>
      <c r="G8" s="144"/>
      <c r="H8" s="145" t="s">
        <v>46</v>
      </c>
      <c r="I8" s="144"/>
      <c r="J8" s="144"/>
    </row>
    <row r="9" spans="3:21" ht="28.5" x14ac:dyDescent="0.25">
      <c r="H9" s="142"/>
    </row>
    <row r="10" spans="3:21" ht="28.5" x14ac:dyDescent="0.25">
      <c r="H10" s="142"/>
    </row>
    <row r="11" spans="3:21" ht="23.25" x14ac:dyDescent="0.25">
      <c r="H11" s="143">
        <v>42852</v>
      </c>
    </row>
    <row r="13" spans="3:21" ht="18.75" x14ac:dyDescent="0.3">
      <c r="C13" s="210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</row>
    <row r="14" spans="3:21" ht="23.25" x14ac:dyDescent="0.35">
      <c r="C14" s="211">
        <v>8.1</v>
      </c>
      <c r="D14" s="216" t="s">
        <v>56</v>
      </c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44"/>
      <c r="S14" s="44"/>
      <c r="T14" s="44"/>
      <c r="U14" s="44"/>
    </row>
    <row r="15" spans="3:21" ht="18.75" x14ac:dyDescent="0.3">
      <c r="C15" s="212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44"/>
      <c r="S15" s="44"/>
      <c r="T15" s="44"/>
      <c r="U15" s="44"/>
    </row>
    <row r="16" spans="3:21" ht="23.25" x14ac:dyDescent="0.35">
      <c r="C16" s="213">
        <v>8.11</v>
      </c>
      <c r="D16" s="216" t="s">
        <v>57</v>
      </c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44"/>
      <c r="S16" s="44"/>
      <c r="T16" s="44"/>
      <c r="U16" s="44"/>
    </row>
    <row r="17" spans="3:21" ht="18.75" x14ac:dyDescent="0.3">
      <c r="C17" s="212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44"/>
      <c r="S17" s="44"/>
      <c r="T17" s="44"/>
      <c r="U17" s="44"/>
    </row>
    <row r="18" spans="3:21" ht="23.25" x14ac:dyDescent="0.35">
      <c r="C18" s="211" t="s">
        <v>58</v>
      </c>
      <c r="D18" s="216" t="s">
        <v>90</v>
      </c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44"/>
      <c r="S18" s="44"/>
      <c r="T18" s="44"/>
      <c r="U18" s="44"/>
    </row>
    <row r="19" spans="3:21" ht="18.75" x14ac:dyDescent="0.3">
      <c r="C19" s="212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44"/>
      <c r="S19" s="44"/>
      <c r="T19" s="44"/>
      <c r="U19" s="44"/>
    </row>
    <row r="20" spans="3:21" ht="23.25" x14ac:dyDescent="0.35">
      <c r="C20" s="213" t="s">
        <v>59</v>
      </c>
      <c r="D20" s="216" t="s">
        <v>91</v>
      </c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44"/>
      <c r="S20" s="44"/>
      <c r="T20" s="44"/>
      <c r="U20" s="44"/>
    </row>
    <row r="21" spans="3:21" x14ac:dyDescent="0.25">
      <c r="C21" s="212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</row>
  </sheetData>
  <hyperlinks>
    <hyperlink ref="D14" location="'EIS 8.1'!A1" display="Enterprise Investment Scheme : Number of companies raising funds, number of subscriptions and amounts raised"/>
    <hyperlink ref="D16" location="'SEIS 8.11'!A1" display="Seed Enterprise Investment Scheme : Number of companies raising funds, number of subscriptions and amounts raised"/>
    <hyperlink ref="D18" location="'AAR EIS 8.1a'!A1" display="Enterprise Investment Scheme : Number of companies seeking advance assurance, number of applications received, approved and rejected"/>
    <hyperlink ref="D20" location="'AARs SEIS 8.11a'!A1" display="Seed Enterprise Investment Scheme : Number of companies seeking advance assurance, number of applications received, approved and rejected"/>
  </hyperlink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workbookViewId="0">
      <selection activeCell="C98" sqref="C98"/>
    </sheetView>
  </sheetViews>
  <sheetFormatPr defaultColWidth="9.140625" defaultRowHeight="15" x14ac:dyDescent="0.25"/>
  <cols>
    <col min="1" max="11" width="9.140625" style="44"/>
    <col min="12" max="12" width="1" style="44" customWidth="1"/>
    <col min="13" max="16384" width="9.140625" style="44"/>
  </cols>
  <sheetData>
    <row r="1" spans="1:12" s="3" customFormat="1" ht="12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3" customFormat="1" ht="12.75" x14ac:dyDescent="0.2">
      <c r="A2" s="1" t="s">
        <v>96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x14ac:dyDescent="0.25">
      <c r="A3" s="41" t="s">
        <v>53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3"/>
    </row>
    <row r="4" spans="1:12" x14ac:dyDescent="0.25">
      <c r="A4" s="45" t="s">
        <v>51</v>
      </c>
      <c r="B4" s="43"/>
      <c r="C4" s="43"/>
      <c r="D4" s="43"/>
      <c r="E4" s="43"/>
      <c r="F4" s="43"/>
      <c r="G4" s="43"/>
      <c r="H4" s="43"/>
      <c r="I4" s="43"/>
      <c r="J4" s="43"/>
      <c r="K4" s="46" t="s">
        <v>1</v>
      </c>
      <c r="L4" s="43"/>
    </row>
    <row r="5" spans="1:12" ht="15.75" thickBot="1" x14ac:dyDescent="0.3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3"/>
    </row>
    <row r="6" spans="1:12" x14ac:dyDescent="0.25">
      <c r="A6" s="43"/>
      <c r="B6" s="43"/>
      <c r="C6" s="43"/>
      <c r="D6" s="43"/>
      <c r="E6" s="43"/>
      <c r="F6" s="43"/>
      <c r="G6" s="43"/>
      <c r="H6" s="48"/>
      <c r="I6" s="43"/>
      <c r="J6" s="48"/>
      <c r="K6" s="43"/>
      <c r="L6" s="43"/>
    </row>
    <row r="7" spans="1:12" ht="45" x14ac:dyDescent="0.25">
      <c r="A7" s="49" t="s">
        <v>2</v>
      </c>
      <c r="B7" s="43"/>
      <c r="C7" s="50" t="s">
        <v>3</v>
      </c>
      <c r="D7" s="51"/>
      <c r="E7" s="50" t="s">
        <v>4</v>
      </c>
      <c r="F7" s="51"/>
      <c r="G7" s="52" t="s">
        <v>5</v>
      </c>
      <c r="H7" s="51"/>
      <c r="I7" s="50" t="s">
        <v>3</v>
      </c>
      <c r="J7" s="51"/>
      <c r="K7" s="50" t="s">
        <v>4</v>
      </c>
      <c r="L7" s="43"/>
    </row>
    <row r="8" spans="1:12" x14ac:dyDescent="0.25">
      <c r="A8" s="43"/>
      <c r="B8" s="43"/>
      <c r="C8" s="53"/>
      <c r="D8" s="54"/>
      <c r="E8" s="53"/>
      <c r="F8" s="54"/>
      <c r="G8" s="53"/>
      <c r="H8" s="54"/>
      <c r="I8" s="55"/>
      <c r="J8" s="54"/>
      <c r="K8" s="55"/>
      <c r="L8" s="43"/>
    </row>
    <row r="9" spans="1:12" x14ac:dyDescent="0.25">
      <c r="A9" s="43"/>
      <c r="B9" s="43"/>
      <c r="C9" s="43"/>
      <c r="D9" s="43"/>
      <c r="E9" s="43"/>
      <c r="F9" s="43"/>
      <c r="G9" s="43"/>
      <c r="H9" s="43"/>
      <c r="I9" s="56"/>
      <c r="J9" s="43"/>
      <c r="K9" s="56"/>
      <c r="L9" s="43"/>
    </row>
    <row r="10" spans="1:12" x14ac:dyDescent="0.25">
      <c r="A10" s="43"/>
      <c r="B10" s="43"/>
      <c r="C10" s="46" t="s">
        <v>6</v>
      </c>
      <c r="D10" s="46"/>
      <c r="E10" s="46" t="s">
        <v>6</v>
      </c>
      <c r="F10" s="43"/>
      <c r="G10" s="46" t="s">
        <v>6</v>
      </c>
      <c r="H10" s="46"/>
      <c r="I10" s="57" t="s">
        <v>7</v>
      </c>
      <c r="J10" s="46"/>
      <c r="K10" s="57" t="s">
        <v>7</v>
      </c>
      <c r="L10" s="43"/>
    </row>
    <row r="11" spans="1:12" x14ac:dyDescent="0.25">
      <c r="A11" s="58"/>
      <c r="B11" s="58"/>
      <c r="C11" s="58"/>
      <c r="D11" s="58"/>
      <c r="E11" s="58"/>
      <c r="F11" s="58"/>
      <c r="G11" s="58"/>
      <c r="H11" s="58"/>
      <c r="I11" s="59"/>
      <c r="J11" s="58"/>
      <c r="K11" s="59"/>
      <c r="L11" s="43"/>
    </row>
    <row r="12" spans="1:12" x14ac:dyDescent="0.25">
      <c r="A12" s="43"/>
      <c r="B12" s="43"/>
      <c r="C12" s="43"/>
      <c r="D12" s="43"/>
      <c r="E12" s="43"/>
      <c r="F12" s="43"/>
      <c r="G12" s="43"/>
      <c r="H12" s="43"/>
      <c r="I12" s="56"/>
      <c r="J12" s="43"/>
      <c r="K12" s="56"/>
      <c r="L12" s="43"/>
    </row>
    <row r="13" spans="1:12" x14ac:dyDescent="0.25">
      <c r="A13" s="45" t="s">
        <v>8</v>
      </c>
      <c r="B13" s="54"/>
      <c r="C13" s="60">
        <f>MROUND([1]EIS_Table8.1!B14,5)</f>
        <v>75</v>
      </c>
      <c r="D13" s="61"/>
      <c r="E13" s="62">
        <f>MROUND([1]EIS_Table8.1!H14,5)</f>
        <v>75</v>
      </c>
      <c r="F13" s="54"/>
      <c r="G13" s="63">
        <f>MROUND([1]EIS_Table8.1!K14,5)</f>
        <v>480</v>
      </c>
      <c r="H13" s="61"/>
      <c r="I13" s="64">
        <f>MROUND([1]EIS_Table8.1!E14,0.1)</f>
        <v>3.9000000000000004</v>
      </c>
      <c r="J13" s="61"/>
      <c r="K13" s="64">
        <f>MROUND([1]EIS_Table8.1!N14,0.1)</f>
        <v>3.9000000000000004</v>
      </c>
      <c r="L13" s="43"/>
    </row>
    <row r="14" spans="1:12" x14ac:dyDescent="0.25">
      <c r="A14" s="45" t="s">
        <v>9</v>
      </c>
      <c r="B14" s="54"/>
      <c r="C14" s="60">
        <f>MROUND([1]EIS_Table8.1!B15,5)</f>
        <v>400</v>
      </c>
      <c r="D14" s="61"/>
      <c r="E14" s="62">
        <f>MROUND([1]EIS_Table8.1!H15,5)</f>
        <v>425</v>
      </c>
      <c r="F14" s="54"/>
      <c r="G14" s="63">
        <f>MROUND([1]EIS_Table8.1!K15,5)</f>
        <v>4970</v>
      </c>
      <c r="H14" s="61"/>
      <c r="I14" s="64">
        <f>MROUND([1]EIS_Table8.1!E15,0.1)</f>
        <v>39</v>
      </c>
      <c r="J14" s="61"/>
      <c r="K14" s="64">
        <f>MROUND([1]EIS_Table8.1!N15,0.1)</f>
        <v>41.400000000000006</v>
      </c>
      <c r="L14" s="43"/>
    </row>
    <row r="15" spans="1:12" x14ac:dyDescent="0.25">
      <c r="A15" s="45" t="s">
        <v>10</v>
      </c>
      <c r="B15" s="54"/>
      <c r="C15" s="60">
        <f>MROUND([1]EIS_Table8.1!B16,5)</f>
        <v>440</v>
      </c>
      <c r="D15" s="61"/>
      <c r="E15" s="62">
        <f>MROUND([1]EIS_Table8.1!H16,5)</f>
        <v>550</v>
      </c>
      <c r="F15" s="54"/>
      <c r="G15" s="63">
        <f>MROUND([1]EIS_Table8.1!K16,5)</f>
        <v>5140</v>
      </c>
      <c r="H15" s="61"/>
      <c r="I15" s="64">
        <f>MROUND([1]EIS_Table8.1!E16,0.1)</f>
        <v>45.5</v>
      </c>
      <c r="J15" s="61"/>
      <c r="K15" s="64">
        <f>MROUND([1]EIS_Table8.1!N16,0.1)</f>
        <v>52.900000000000006</v>
      </c>
      <c r="L15" s="43"/>
    </row>
    <row r="16" spans="1:12" x14ac:dyDescent="0.25">
      <c r="A16" s="45" t="s">
        <v>11</v>
      </c>
      <c r="B16" s="54"/>
      <c r="C16" s="60">
        <f>MROUND([1]EIS_Table8.1!B17,5)</f>
        <v>475</v>
      </c>
      <c r="D16" s="61"/>
      <c r="E16" s="62">
        <f>MROUND([1]EIS_Table8.1!H17,5)</f>
        <v>650</v>
      </c>
      <c r="F16" s="54"/>
      <c r="G16" s="63">
        <f>MROUND([1]EIS_Table8.1!K17,5)</f>
        <v>11820</v>
      </c>
      <c r="H16" s="61"/>
      <c r="I16" s="64">
        <f>MROUND([1]EIS_Table8.1!E17,0.1)</f>
        <v>73.400000000000006</v>
      </c>
      <c r="J16" s="61"/>
      <c r="K16" s="64">
        <f>MROUND([1]EIS_Table8.1!N17,0.1)</f>
        <v>94.300000000000011</v>
      </c>
      <c r="L16" s="43"/>
    </row>
    <row r="17" spans="1:12" x14ac:dyDescent="0.25">
      <c r="A17" s="45" t="s">
        <v>12</v>
      </c>
      <c r="B17" s="54"/>
      <c r="C17" s="60">
        <f>MROUND([1]EIS_Table8.1!B18,5)</f>
        <v>530</v>
      </c>
      <c r="D17" s="61"/>
      <c r="E17" s="62">
        <f>MROUND([1]EIS_Table8.1!H18,5)</f>
        <v>725</v>
      </c>
      <c r="F17" s="54"/>
      <c r="G17" s="63">
        <f>MROUND([1]EIS_Table8.1!K18,5)</f>
        <v>11410</v>
      </c>
      <c r="H17" s="61"/>
      <c r="I17" s="64">
        <f>MROUND([1]EIS_Table8.1!E18,0.1)</f>
        <v>85.100000000000009</v>
      </c>
      <c r="J17" s="61"/>
      <c r="K17" s="64">
        <f>MROUND([1]EIS_Table8.1!N18,0.1)</f>
        <v>113.4</v>
      </c>
      <c r="L17" s="43"/>
    </row>
    <row r="18" spans="1:12" x14ac:dyDescent="0.25">
      <c r="A18" s="45" t="s">
        <v>13</v>
      </c>
      <c r="B18" s="54"/>
      <c r="C18" s="60">
        <f>MROUND([1]EIS_Table8.1!B19,5)</f>
        <v>1035</v>
      </c>
      <c r="D18" s="65"/>
      <c r="E18" s="62">
        <f>MROUND([1]EIS_Table8.1!H19,5)</f>
        <v>1265</v>
      </c>
      <c r="F18" s="65"/>
      <c r="G18" s="63">
        <f>MROUND([1]EIS_Table8.1!K19,5)</f>
        <v>15330</v>
      </c>
      <c r="H18" s="65"/>
      <c r="I18" s="64">
        <f>MROUND([1]EIS_Table8.1!E19,0.1)</f>
        <v>237.8</v>
      </c>
      <c r="J18" s="65"/>
      <c r="K18" s="64">
        <f>MROUND([1]EIS_Table8.1!N19,0.1)</f>
        <v>294</v>
      </c>
      <c r="L18" s="43"/>
    </row>
    <row r="19" spans="1:12" x14ac:dyDescent="0.25">
      <c r="A19" s="43" t="s">
        <v>14</v>
      </c>
      <c r="B19" s="54"/>
      <c r="C19" s="60">
        <f>MROUND([1]EIS_Table8.1!B20,5)</f>
        <v>1640</v>
      </c>
      <c r="D19" s="54"/>
      <c r="E19" s="62">
        <f>MROUND([1]EIS_Table8.1!H20,5)</f>
        <v>2105</v>
      </c>
      <c r="F19" s="54"/>
      <c r="G19" s="63">
        <f>MROUND([1]EIS_Table8.1!K20,5)</f>
        <v>29340</v>
      </c>
      <c r="H19" s="54"/>
      <c r="I19" s="64">
        <f>MROUND([1]EIS_Table8.1!E20,0.1)</f>
        <v>462.6</v>
      </c>
      <c r="J19" s="54"/>
      <c r="K19" s="64">
        <f>MROUND([1]EIS_Table8.1!N20,0.1)</f>
        <v>613.70000000000005</v>
      </c>
      <c r="L19" s="43"/>
    </row>
    <row r="20" spans="1:12" x14ac:dyDescent="0.25">
      <c r="A20" s="43" t="s">
        <v>15</v>
      </c>
      <c r="B20" s="54"/>
      <c r="C20" s="60">
        <f>MROUND([1]EIS_Table8.1!B21,5)</f>
        <v>2380</v>
      </c>
      <c r="D20" s="54"/>
      <c r="E20" s="62">
        <f>MROUND([1]EIS_Table8.1!H21,5)</f>
        <v>3315</v>
      </c>
      <c r="F20" s="54"/>
      <c r="G20" s="63">
        <f>MROUND([1]EIS_Table8.1!K21,5)</f>
        <v>45780</v>
      </c>
      <c r="H20" s="54"/>
      <c r="I20" s="64">
        <f>MROUND([1]EIS_Table8.1!E21,0.1)</f>
        <v>668.5</v>
      </c>
      <c r="J20" s="54"/>
      <c r="K20" s="64">
        <f>MROUND([1]EIS_Table8.1!N21,0.1)</f>
        <v>1065.2</v>
      </c>
      <c r="L20" s="43"/>
    </row>
    <row r="21" spans="1:12" x14ac:dyDescent="0.25">
      <c r="A21" s="43" t="s">
        <v>16</v>
      </c>
      <c r="B21" s="54"/>
      <c r="C21" s="60">
        <f>MROUND([1]EIS_Table8.1!B22,5)</f>
        <v>1685</v>
      </c>
      <c r="D21" s="54"/>
      <c r="E21" s="62">
        <f>MROUND([1]EIS_Table8.1!H22,5)</f>
        <v>2855</v>
      </c>
      <c r="F21" s="54"/>
      <c r="G21" s="63">
        <f>MROUND([1]EIS_Table8.1!K22,5)</f>
        <v>25480</v>
      </c>
      <c r="H21" s="54"/>
      <c r="I21" s="64">
        <f>MROUND([1]EIS_Table8.1!E22,0.1)</f>
        <v>418.90000000000003</v>
      </c>
      <c r="J21" s="54"/>
      <c r="K21" s="64">
        <f>MROUND([1]EIS_Table8.1!N22,0.1)</f>
        <v>760.90000000000009</v>
      </c>
      <c r="L21" s="43"/>
    </row>
    <row r="22" spans="1:12" x14ac:dyDescent="0.25">
      <c r="A22" s="43" t="s">
        <v>17</v>
      </c>
      <c r="B22" s="54"/>
      <c r="C22" s="60">
        <f>MROUND([1]EIS_Table8.1!B23,5)</f>
        <v>1340</v>
      </c>
      <c r="D22" s="54"/>
      <c r="E22" s="62">
        <f>MROUND([1]EIS_Table8.1!H23,5)</f>
        <v>2455</v>
      </c>
      <c r="F22" s="54"/>
      <c r="G22" s="63">
        <f>MROUND([1]EIS_Table8.1!K23,5)</f>
        <v>27635</v>
      </c>
      <c r="H22" s="54"/>
      <c r="I22" s="64">
        <f>MROUND([1]EIS_Table8.1!E23,0.1)</f>
        <v>372.20000000000005</v>
      </c>
      <c r="J22" s="54"/>
      <c r="K22" s="64">
        <f>MROUND([1]EIS_Table8.1!N23,0.1)</f>
        <v>667.30000000000007</v>
      </c>
      <c r="L22" s="43"/>
    </row>
    <row r="23" spans="1:12" x14ac:dyDescent="0.25">
      <c r="A23" s="43" t="s">
        <v>18</v>
      </c>
      <c r="B23" s="54"/>
      <c r="C23" s="60">
        <f>MROUND([1]EIS_Table8.1!B24,5)</f>
        <v>1150</v>
      </c>
      <c r="D23" s="54"/>
      <c r="E23" s="62">
        <f>MROUND([1]EIS_Table8.1!H24,5)</f>
        <v>2175</v>
      </c>
      <c r="F23" s="54"/>
      <c r="G23" s="63">
        <f>MROUND([1]EIS_Table8.1!K24,5)</f>
        <v>28125</v>
      </c>
      <c r="H23" s="54"/>
      <c r="I23" s="64">
        <f>MROUND([1]EIS_Table8.1!E24,0.1)</f>
        <v>334.1</v>
      </c>
      <c r="J23" s="54"/>
      <c r="K23" s="64">
        <f>MROUND([1]EIS_Table8.1!N24,0.1)</f>
        <v>627.20000000000005</v>
      </c>
      <c r="L23" s="43"/>
    </row>
    <row r="24" spans="1:12" x14ac:dyDescent="0.25">
      <c r="A24" s="54" t="s">
        <v>19</v>
      </c>
      <c r="B24" s="54"/>
      <c r="C24" s="60">
        <f>MROUND([1]EIS_Table8.1!B25,5)</f>
        <v>1210</v>
      </c>
      <c r="D24" s="54"/>
      <c r="E24" s="62">
        <f>MROUND([1]EIS_Table8.1!H25,5)</f>
        <v>2190</v>
      </c>
      <c r="F24" s="54"/>
      <c r="G24" s="63">
        <f>MROUND([1]EIS_Table8.1!K25,5)</f>
        <v>32360</v>
      </c>
      <c r="H24" s="54"/>
      <c r="I24" s="64">
        <f>MROUND([1]EIS_Table8.1!E25,0.1)</f>
        <v>325.40000000000003</v>
      </c>
      <c r="J24" s="54"/>
      <c r="K24" s="64">
        <f>MROUND([1]EIS_Table8.1!N25,0.1)</f>
        <v>606.4</v>
      </c>
      <c r="L24" s="43"/>
    </row>
    <row r="25" spans="1:12" x14ac:dyDescent="0.25">
      <c r="A25" s="54" t="s">
        <v>20</v>
      </c>
      <c r="B25" s="54"/>
      <c r="C25" s="60">
        <f>MROUND([1]EIS_Table8.1!B26,5)</f>
        <v>1155</v>
      </c>
      <c r="D25" s="54"/>
      <c r="E25" s="62">
        <f>MROUND([1]EIS_Table8.1!H26,5)</f>
        <v>2140</v>
      </c>
      <c r="F25" s="54"/>
      <c r="G25" s="63">
        <f>MROUND([1]EIS_Table8.1!K26,5)</f>
        <v>31525</v>
      </c>
      <c r="H25" s="54"/>
      <c r="I25" s="64">
        <f>MROUND([1]EIS_Table8.1!E26,0.1)</f>
        <v>305.60000000000002</v>
      </c>
      <c r="J25" s="54"/>
      <c r="K25" s="64">
        <f>MROUND([1]EIS_Table8.1!N26,0.1)</f>
        <v>647.6</v>
      </c>
      <c r="L25" s="43"/>
    </row>
    <row r="26" spans="1:12" x14ac:dyDescent="0.25">
      <c r="A26" s="54" t="s">
        <v>21</v>
      </c>
      <c r="B26" s="54"/>
      <c r="C26" s="60">
        <f>MROUND([1]EIS_Table8.1!B27,5)</f>
        <v>1150</v>
      </c>
      <c r="D26" s="54"/>
      <c r="E26" s="62">
        <f>MROUND([1]EIS_Table8.1!H27,5)</f>
        <v>2170</v>
      </c>
      <c r="F26" s="54"/>
      <c r="G26" s="63">
        <f>MROUND([1]EIS_Table8.1!K27,5)</f>
        <v>39680</v>
      </c>
      <c r="H26" s="54"/>
      <c r="I26" s="64">
        <f>MROUND([1]EIS_Table8.1!E27,0.1)</f>
        <v>376.6</v>
      </c>
      <c r="J26" s="54"/>
      <c r="K26" s="64">
        <f>MROUND([1]EIS_Table8.1!N27,0.1)</f>
        <v>732.5</v>
      </c>
      <c r="L26" s="43"/>
    </row>
    <row r="27" spans="1:12" x14ac:dyDescent="0.25">
      <c r="A27" s="54" t="s">
        <v>22</v>
      </c>
      <c r="B27" s="54"/>
      <c r="C27" s="60">
        <f>MROUND([1]EIS_Table8.1!B28,5)</f>
        <v>1130</v>
      </c>
      <c r="D27" s="54"/>
      <c r="E27" s="62">
        <f>MROUND([1]EIS_Table8.1!H28,5)</f>
        <v>2205</v>
      </c>
      <c r="F27" s="54"/>
      <c r="G27" s="63">
        <f>MROUND([1]EIS_Table8.1!K28,5)</f>
        <v>37135</v>
      </c>
      <c r="H27" s="54"/>
      <c r="I27" s="64">
        <f>MROUND([1]EIS_Table8.1!E28,0.1)</f>
        <v>365.90000000000003</v>
      </c>
      <c r="J27" s="54"/>
      <c r="K27" s="64">
        <f>MROUND([1]EIS_Table8.1!N28,0.1)</f>
        <v>707.30000000000007</v>
      </c>
      <c r="L27" s="43"/>
    </row>
    <row r="28" spans="1:12" x14ac:dyDescent="0.25">
      <c r="A28" s="54" t="s">
        <v>23</v>
      </c>
      <c r="B28" s="54"/>
      <c r="C28" s="60">
        <f>MROUND([1]EIS_Table8.1!B29,5)</f>
        <v>940</v>
      </c>
      <c r="D28" s="66"/>
      <c r="E28" s="62">
        <f>MROUND([1]EIS_Table8.1!H29,5)</f>
        <v>1920</v>
      </c>
      <c r="F28" s="54"/>
      <c r="G28" s="63">
        <f>MROUND([1]EIS_Table8.1!K29,5)</f>
        <v>23545</v>
      </c>
      <c r="H28" s="61"/>
      <c r="I28" s="64">
        <f>MROUND([1]EIS_Table8.1!E29,0.1)</f>
        <v>288.40000000000003</v>
      </c>
      <c r="J28" s="61"/>
      <c r="K28" s="64">
        <f>MROUND([1]EIS_Table8.1!N29,0.1)</f>
        <v>517.70000000000005</v>
      </c>
      <c r="L28" s="43"/>
    </row>
    <row r="29" spans="1:12" x14ac:dyDescent="0.25">
      <c r="A29" s="54" t="s">
        <v>24</v>
      </c>
      <c r="B29" s="54"/>
      <c r="C29" s="60">
        <f>MROUND([1]EIS_Table8.1!B30,5)</f>
        <v>995</v>
      </c>
      <c r="D29" s="66"/>
      <c r="E29" s="62">
        <f>MROUND([1]EIS_Table8.1!H30,5)</f>
        <v>1975</v>
      </c>
      <c r="F29" s="54"/>
      <c r="G29" s="63">
        <f>MROUND([1]EIS_Table8.1!K30,5)</f>
        <v>25960</v>
      </c>
      <c r="H29" s="61"/>
      <c r="I29" s="64">
        <f>MROUND([1]EIS_Table8.1!E30,0.1)</f>
        <v>363.5</v>
      </c>
      <c r="J29" s="61"/>
      <c r="K29" s="64">
        <f>MROUND([1]EIS_Table8.1!N30,0.1)</f>
        <v>622.70000000000005</v>
      </c>
      <c r="L29" s="43"/>
    </row>
    <row r="30" spans="1:12" x14ac:dyDescent="0.25">
      <c r="A30" s="54" t="s">
        <v>25</v>
      </c>
      <c r="B30" s="54"/>
      <c r="C30" s="60">
        <f>MROUND([1]EIS_Table8.1!B31,5)</f>
        <v>1070</v>
      </c>
      <c r="D30" s="66"/>
      <c r="E30" s="62">
        <f>MROUND([1]EIS_Table8.1!H31,5)</f>
        <v>2025</v>
      </c>
      <c r="F30" s="54"/>
      <c r="G30" s="63">
        <f>MROUND([1]EIS_Table8.1!K31,5)</f>
        <v>32430</v>
      </c>
      <c r="H30" s="61"/>
      <c r="I30" s="64">
        <f>MROUND([1]EIS_Table8.1!E31,0.1)</f>
        <v>311.90000000000003</v>
      </c>
      <c r="J30" s="61"/>
      <c r="K30" s="64">
        <f>MROUND([1]EIS_Table8.1!N31,0.1)</f>
        <v>548.80000000000007</v>
      </c>
      <c r="L30" s="43"/>
    </row>
    <row r="31" spans="1:12" x14ac:dyDescent="0.25">
      <c r="A31" s="54" t="s">
        <v>26</v>
      </c>
      <c r="B31" s="54"/>
      <c r="C31" s="60">
        <f>MROUND([1]EIS_Table8.1!B32,5)</f>
        <v>1570</v>
      </c>
      <c r="D31" s="61"/>
      <c r="E31" s="62">
        <f>MROUND([1]EIS_Table8.1!H32,5)</f>
        <v>2680</v>
      </c>
      <c r="F31" s="54"/>
      <c r="G31" s="63">
        <f>MROUND([1]EIS_Table8.1!K32,5)</f>
        <v>88865</v>
      </c>
      <c r="H31" s="61"/>
      <c r="I31" s="64">
        <f>MROUND([1]EIS_Table8.1!E32,0.1)</f>
        <v>691.90000000000009</v>
      </c>
      <c r="J31" s="61"/>
      <c r="K31" s="64">
        <f>MROUND([1]EIS_Table8.1!N32,0.1)</f>
        <v>1033.6000000000001</v>
      </c>
      <c r="L31" s="43"/>
    </row>
    <row r="32" spans="1:12" x14ac:dyDescent="0.25">
      <c r="A32" s="54" t="s">
        <v>27</v>
      </c>
      <c r="B32" s="54"/>
      <c r="C32" s="60">
        <f>MROUND([1]EIS_Table8.1!B33,5)</f>
        <v>1195</v>
      </c>
      <c r="D32" s="61"/>
      <c r="E32" s="62">
        <f>MROUND([1]EIS_Table8.1!H33,5)</f>
        <v>2470</v>
      </c>
      <c r="F32" s="54"/>
      <c r="G32" s="63">
        <f>MROUND([1]EIS_Table8.1!K33,5)</f>
        <v>64105</v>
      </c>
      <c r="H32" s="61"/>
      <c r="I32" s="64">
        <f>MROUND([1]EIS_Table8.1!E33,0.1)</f>
        <v>576.30000000000007</v>
      </c>
      <c r="J32" s="61"/>
      <c r="K32" s="64">
        <f>MROUND([1]EIS_Table8.1!N33,0.1)</f>
        <v>1033.4000000000001</v>
      </c>
      <c r="L32" s="43"/>
    </row>
    <row r="33" spans="1:12" x14ac:dyDescent="0.25">
      <c r="A33" s="54" t="s">
        <v>28</v>
      </c>
      <c r="B33" s="54"/>
      <c r="C33" s="60">
        <f>MROUND([1]EIS_Table8.1!B34,5)</f>
        <v>1410</v>
      </c>
      <c r="D33" s="61"/>
      <c r="E33" s="62">
        <f>MROUND([1]EIS_Table8.1!H34,5)</f>
        <v>2845</v>
      </c>
      <c r="F33" s="54"/>
      <c r="G33" s="63">
        <f>MROUND([1]EIS_Table8.1!K34,5)</f>
        <v>123090</v>
      </c>
      <c r="H33" s="61"/>
      <c r="I33" s="64">
        <f>MROUND([1]EIS_Table8.1!E34,0.1)</f>
        <v>894.1</v>
      </c>
      <c r="J33" s="61"/>
      <c r="K33" s="64">
        <f>MROUND([1]EIS_Table8.1!N34,0.1)</f>
        <v>1588.5</v>
      </c>
      <c r="L33" s="43"/>
    </row>
    <row r="34" spans="1:12" x14ac:dyDescent="0.25">
      <c r="A34" s="54" t="s">
        <v>29</v>
      </c>
      <c r="B34" s="43"/>
      <c r="C34" s="60">
        <f>MROUND([1]EIS_Table8.1!B35,5)</f>
        <v>1710</v>
      </c>
      <c r="D34" s="43"/>
      <c r="E34" s="62">
        <f>MROUND([1]EIS_Table8.1!H35,5)</f>
        <v>3330</v>
      </c>
      <c r="F34" s="43"/>
      <c r="G34" s="63">
        <f>MROUND([1]EIS_Table8.1!K35,5)</f>
        <v>151930</v>
      </c>
      <c r="H34" s="43"/>
      <c r="I34" s="64">
        <f>MROUND([1]EIS_Table8.1!E35,0.1)</f>
        <v>1079.6000000000001</v>
      </c>
      <c r="J34" s="43"/>
      <c r="K34" s="64">
        <f>MROUND([1]EIS_Table8.1!N35,0.1)</f>
        <v>1880.9</v>
      </c>
      <c r="L34" s="43"/>
    </row>
    <row r="35" spans="1:12" x14ac:dyDescent="0.25">
      <c r="A35" s="54" t="s">
        <v>45</v>
      </c>
      <c r="B35" s="43"/>
      <c r="C35" s="60">
        <f>MROUND([1]EIS_Table8.1!B36,5)</f>
        <v>1500</v>
      </c>
      <c r="D35" s="43"/>
      <c r="E35" s="62">
        <f>MROUND([1]EIS_Table8.1!H36,5)</f>
        <v>3285</v>
      </c>
      <c r="F35" s="43"/>
      <c r="G35" s="63">
        <f>MROUND([1]EIS_Table8.1!K36,5)</f>
        <v>148355</v>
      </c>
      <c r="H35" s="43"/>
      <c r="I35" s="64">
        <f>MROUND([1]EIS_Table8.1!E36,0.1)</f>
        <v>787.1</v>
      </c>
      <c r="J35" s="43"/>
      <c r="K35" s="64">
        <f>MROUND([1]EIS_Table8.1!N36,0.1)</f>
        <v>1647</v>
      </c>
      <c r="L35" s="43"/>
    </row>
    <row r="36" spans="1:12" x14ac:dyDescent="0.25">
      <c r="A36" s="53"/>
      <c r="B36" s="53"/>
      <c r="C36" s="68"/>
      <c r="D36" s="69"/>
      <c r="E36" s="69"/>
      <c r="F36" s="53"/>
      <c r="G36" s="69"/>
      <c r="H36" s="69"/>
      <c r="I36" s="70" t="s">
        <v>30</v>
      </c>
      <c r="J36" s="69"/>
      <c r="K36" s="71" t="s">
        <v>30</v>
      </c>
      <c r="L36" s="43"/>
    </row>
    <row r="37" spans="1:12" x14ac:dyDescent="0.25">
      <c r="A37" s="54"/>
      <c r="B37" s="54"/>
      <c r="C37" s="72"/>
      <c r="D37" s="61"/>
      <c r="E37" s="61"/>
      <c r="F37" s="54"/>
      <c r="G37" s="61"/>
      <c r="H37" s="61"/>
      <c r="I37" s="60" t="s">
        <v>30</v>
      </c>
      <c r="J37" s="61"/>
      <c r="K37" s="64" t="s">
        <v>30</v>
      </c>
      <c r="L37" s="43"/>
    </row>
    <row r="38" spans="1:12" x14ac:dyDescent="0.25">
      <c r="A38" s="73" t="s">
        <v>31</v>
      </c>
      <c r="B38" s="54"/>
      <c r="C38" s="74">
        <f>MROUND([1]EIS_Table8.1!$B$38,5)</f>
        <v>26170</v>
      </c>
      <c r="D38" s="61"/>
      <c r="E38" s="75" t="s">
        <v>32</v>
      </c>
      <c r="F38" s="54"/>
      <c r="G38" s="74">
        <f>MROUND([1]EIS_Table8.1!$K$38,5)</f>
        <v>856135</v>
      </c>
      <c r="H38" s="61"/>
      <c r="I38" s="67">
        <f>MROUND([1]EIS_Table8.1!$E$38,0.1)</f>
        <v>9107.3000000000011</v>
      </c>
      <c r="J38" s="61"/>
      <c r="K38" s="67">
        <f>MROUND([1]EIS_Table8.1!$N$38,0.1)</f>
        <v>15900.7</v>
      </c>
      <c r="L38" s="43"/>
    </row>
    <row r="39" spans="1:12" ht="15.75" thickBot="1" x14ac:dyDescent="0.3">
      <c r="A39" s="76"/>
      <c r="B39" s="77"/>
      <c r="C39" s="78"/>
      <c r="D39" s="79"/>
      <c r="E39" s="80"/>
      <c r="F39" s="77"/>
      <c r="G39" s="78"/>
      <c r="H39" s="79"/>
      <c r="I39" s="78"/>
      <c r="J39" s="79"/>
      <c r="K39" s="78"/>
      <c r="L39" s="43"/>
    </row>
    <row r="40" spans="1:12" x14ac:dyDescent="0.25">
      <c r="A40" s="217" t="s">
        <v>33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43"/>
    </row>
    <row r="41" spans="1:12" x14ac:dyDescent="0.25">
      <c r="A41" s="45" t="s">
        <v>34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45"/>
    </row>
    <row r="42" spans="1:12" x14ac:dyDescent="0.25">
      <c r="A42" s="45" t="s">
        <v>35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45"/>
    </row>
    <row r="43" spans="1:12" x14ac:dyDescent="0.25">
      <c r="A43" s="45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45"/>
    </row>
    <row r="44" spans="1:12" x14ac:dyDescent="0.25">
      <c r="A44" s="81" t="s">
        <v>36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45"/>
    </row>
    <row r="45" spans="1:12" ht="24.75" customHeight="1" x14ac:dyDescent="0.25">
      <c r="A45" s="218" t="s">
        <v>94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</row>
    <row r="46" spans="1:12" x14ac:dyDescent="0.25">
      <c r="A46" s="219" t="s">
        <v>37</v>
      </c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</row>
    <row r="47" spans="1:12" x14ac:dyDescent="0.25">
      <c r="A47" s="219" t="s">
        <v>38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82"/>
    </row>
    <row r="48" spans="1:12" ht="12.75" customHeight="1" x14ac:dyDescent="0.25">
      <c r="A48" s="219" t="s">
        <v>39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82"/>
    </row>
    <row r="49" spans="1:12" ht="12" customHeight="1" x14ac:dyDescent="0.25">
      <c r="A49" s="45" t="s">
        <v>40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83"/>
    </row>
    <row r="50" spans="1:12" x14ac:dyDescent="0.25">
      <c r="A50" s="45"/>
      <c r="B50" s="45"/>
      <c r="C50" s="45"/>
      <c r="D50" s="45"/>
      <c r="E50" s="84"/>
      <c r="F50" s="84"/>
      <c r="G50" s="84"/>
      <c r="H50" s="84"/>
      <c r="I50" s="84"/>
      <c r="J50" s="84"/>
      <c r="K50" s="84"/>
      <c r="L50" s="45"/>
    </row>
    <row r="51" spans="1:12" x14ac:dyDescent="0.25">
      <c r="A51" s="85" t="s">
        <v>41</v>
      </c>
      <c r="B51" s="86"/>
      <c r="C51" s="45"/>
      <c r="D51" s="45"/>
      <c r="E51" s="45"/>
      <c r="F51" s="45"/>
      <c r="G51" s="45"/>
      <c r="H51" s="45"/>
      <c r="I51" s="87"/>
      <c r="J51" s="45"/>
      <c r="K51" s="87"/>
      <c r="L51" s="87"/>
    </row>
    <row r="52" spans="1:12" x14ac:dyDescent="0.25">
      <c r="A52" s="88" t="s">
        <v>92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1:12" x14ac:dyDescent="0.25">
      <c r="A53" s="89" t="s">
        <v>95</v>
      </c>
      <c r="B53" s="90"/>
      <c r="C53" s="90"/>
      <c r="D53" s="90"/>
      <c r="E53" s="90"/>
      <c r="F53" s="90"/>
      <c r="G53" s="90"/>
      <c r="H53" s="91"/>
      <c r="I53" s="92"/>
      <c r="J53" s="91"/>
      <c r="K53" s="92"/>
      <c r="L53" s="90"/>
    </row>
    <row r="54" spans="1:12" x14ac:dyDescent="0.25">
      <c r="A54" s="93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</row>
    <row r="55" spans="1:12" x14ac:dyDescent="0.25">
      <c r="A55" s="45" t="s">
        <v>42</v>
      </c>
      <c r="B55" s="45"/>
      <c r="C55" s="45"/>
      <c r="D55" s="86"/>
      <c r="E55" s="86"/>
      <c r="F55" s="86"/>
      <c r="G55" s="45"/>
      <c r="H55" s="86"/>
      <c r="I55" s="45"/>
      <c r="J55" s="86"/>
      <c r="K55" s="45"/>
      <c r="L55" s="45"/>
    </row>
    <row r="56" spans="1:12" x14ac:dyDescent="0.25">
      <c r="A56" s="94" t="s">
        <v>43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</row>
    <row r="57" spans="1:12" x14ac:dyDescent="0.25">
      <c r="A57" s="45" t="s">
        <v>44</v>
      </c>
      <c r="B57" s="94"/>
      <c r="C57" s="45"/>
      <c r="D57" s="95"/>
      <c r="E57" s="45"/>
      <c r="F57" s="45"/>
      <c r="G57" s="45"/>
      <c r="H57" s="45"/>
      <c r="I57" s="45"/>
      <c r="J57" s="45"/>
      <c r="K57" s="45"/>
      <c r="L57" s="45"/>
    </row>
    <row r="58" spans="1:12" x14ac:dyDescent="0.25">
      <c r="A58" s="45" t="s">
        <v>54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</row>
  </sheetData>
  <mergeCells count="5">
    <mergeCell ref="A40:K40"/>
    <mergeCell ref="A45:L45"/>
    <mergeCell ref="A46:L46"/>
    <mergeCell ref="A47:K47"/>
    <mergeCell ref="A48:K48"/>
  </mergeCells>
  <hyperlinks>
    <hyperlink ref="A56" r:id="rId1"/>
  </hyperlinks>
  <pageMargins left="0.70866141732283472" right="0.70866141732283472" top="0.74803149606299213" bottom="0.74803149606299213" header="0.31496062992125984" footer="0.31496062992125984"/>
  <pageSetup paperSize="9" scale="83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workbookViewId="0">
      <selection activeCell="C111" sqref="C111:C112"/>
    </sheetView>
  </sheetViews>
  <sheetFormatPr defaultColWidth="9.140625" defaultRowHeight="11.25" x14ac:dyDescent="0.2"/>
  <cols>
    <col min="1" max="1" width="10.42578125" style="3" customWidth="1"/>
    <col min="2" max="2" width="3.7109375" style="3" customWidth="1"/>
    <col min="3" max="3" width="13.7109375" style="3" customWidth="1"/>
    <col min="4" max="4" width="2.42578125" style="3" customWidth="1"/>
    <col min="5" max="5" width="13.7109375" style="3" customWidth="1"/>
    <col min="6" max="6" width="2.42578125" style="3" customWidth="1"/>
    <col min="7" max="7" width="13.7109375" style="3" customWidth="1"/>
    <col min="8" max="8" width="1.7109375" style="3" customWidth="1"/>
    <col min="9" max="9" width="13.7109375" style="3" customWidth="1"/>
    <col min="10" max="10" width="1.7109375" style="3" customWidth="1"/>
    <col min="11" max="11" width="13.7109375" style="3" customWidth="1"/>
    <col min="12" max="12" width="0.5703125" style="3" customWidth="1"/>
    <col min="13" max="14" width="9.140625" style="3"/>
    <col min="15" max="15" width="4.140625" style="3" customWidth="1"/>
    <col min="16" max="17" width="9.140625" style="3"/>
    <col min="18" max="18" width="12.7109375" style="3" customWidth="1"/>
    <col min="19" max="19" width="12" style="3" customWidth="1"/>
    <col min="20" max="16384" width="9.140625" style="3"/>
  </cols>
  <sheetData>
    <row r="1" spans="1:14" ht="12.75" x14ac:dyDescent="0.2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12.75" x14ac:dyDescent="0.2">
      <c r="A2" s="1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14.25" x14ac:dyDescent="0.2">
      <c r="A3" s="1" t="s">
        <v>52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4" x14ac:dyDescent="0.2">
      <c r="A4" s="4" t="s">
        <v>51</v>
      </c>
      <c r="K4" s="5" t="s">
        <v>1</v>
      </c>
    </row>
    <row r="5" spans="1:14" ht="12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7" spans="1:14" ht="33.75" x14ac:dyDescent="0.2">
      <c r="A7" s="7" t="s">
        <v>2</v>
      </c>
      <c r="C7" s="8" t="s">
        <v>3</v>
      </c>
      <c r="D7" s="9"/>
      <c r="E7" s="8" t="s">
        <v>4</v>
      </c>
      <c r="F7" s="9"/>
      <c r="G7" s="10" t="s">
        <v>5</v>
      </c>
      <c r="H7" s="9"/>
      <c r="I7" s="8" t="s">
        <v>3</v>
      </c>
      <c r="J7" s="9"/>
      <c r="K7" s="8" t="s">
        <v>4</v>
      </c>
    </row>
    <row r="8" spans="1:14" x14ac:dyDescent="0.2">
      <c r="C8" s="11"/>
      <c r="D8" s="12"/>
      <c r="E8" s="11"/>
      <c r="F8" s="12"/>
      <c r="G8" s="11"/>
      <c r="H8" s="11"/>
      <c r="I8" s="13"/>
      <c r="J8" s="11"/>
      <c r="K8" s="13"/>
    </row>
    <row r="9" spans="1:14" x14ac:dyDescent="0.2">
      <c r="I9" s="14"/>
      <c r="K9" s="14"/>
    </row>
    <row r="10" spans="1:14" x14ac:dyDescent="0.2">
      <c r="C10" s="5" t="s">
        <v>6</v>
      </c>
      <c r="D10" s="5"/>
      <c r="E10" s="5" t="s">
        <v>6</v>
      </c>
      <c r="G10" s="5" t="s">
        <v>6</v>
      </c>
      <c r="H10" s="5"/>
      <c r="I10" s="15" t="s">
        <v>7</v>
      </c>
      <c r="J10" s="5"/>
      <c r="K10" s="15" t="s">
        <v>7</v>
      </c>
    </row>
    <row r="11" spans="1:14" x14ac:dyDescent="0.2">
      <c r="A11" s="16"/>
      <c r="B11" s="16"/>
      <c r="C11" s="16"/>
      <c r="D11" s="16"/>
      <c r="E11" s="16"/>
      <c r="F11" s="16"/>
      <c r="G11" s="16"/>
      <c r="H11" s="16"/>
      <c r="I11" s="17"/>
      <c r="J11" s="16"/>
      <c r="K11" s="17"/>
    </row>
    <row r="12" spans="1:14" x14ac:dyDescent="0.2">
      <c r="I12" s="14"/>
      <c r="K12" s="14"/>
      <c r="N12" s="3" t="s">
        <v>30</v>
      </c>
    </row>
    <row r="13" spans="1:14" x14ac:dyDescent="0.2">
      <c r="I13" s="14"/>
      <c r="K13" s="14"/>
    </row>
    <row r="14" spans="1:14" x14ac:dyDescent="0.2">
      <c r="A14" s="12" t="s">
        <v>27</v>
      </c>
      <c r="B14" s="12"/>
      <c r="C14" s="18">
        <f>MROUND([1]SEIS_Table8.11!C14,5)</f>
        <v>1175</v>
      </c>
      <c r="D14" s="19"/>
      <c r="E14" s="18">
        <f>MROUND([1]SEIS_Table8.11!I14,5)</f>
        <v>1175</v>
      </c>
      <c r="F14" s="12"/>
      <c r="G14" s="96">
        <f>MROUND([1]SEIS_Table8.11!L14,5)</f>
        <v>7840</v>
      </c>
      <c r="H14" s="19"/>
      <c r="I14" s="97">
        <f>MROUND([1]SEIS_Table8.11!F14,0.1)</f>
        <v>86.9</v>
      </c>
      <c r="J14" s="98"/>
      <c r="K14" s="99">
        <f>MROUND([1]SEIS_Table8.11!O14,0.1)</f>
        <v>86.9</v>
      </c>
    </row>
    <row r="15" spans="1:14" x14ac:dyDescent="0.2">
      <c r="A15" s="12" t="s">
        <v>28</v>
      </c>
      <c r="B15" s="12"/>
      <c r="C15" s="18">
        <f>MROUND([1]SEIS_Table8.11!C15,5)</f>
        <v>1810</v>
      </c>
      <c r="D15" s="19"/>
      <c r="E15" s="18">
        <f>MROUND([1]SEIS_Table8.11!I15,5)</f>
        <v>2125</v>
      </c>
      <c r="F15" s="12"/>
      <c r="G15" s="20">
        <f>MROUND([1]SEIS_Table8.11!L15,5)</f>
        <v>32810</v>
      </c>
      <c r="H15" s="19"/>
      <c r="I15" s="99">
        <f>MROUND([1]SEIS_Table8.11!F15,0.1)</f>
        <v>155.20000000000002</v>
      </c>
      <c r="J15" s="98"/>
      <c r="K15" s="99">
        <f>MROUND([1]SEIS_Table8.11!O15,0.1)</f>
        <v>173.9</v>
      </c>
    </row>
    <row r="16" spans="1:14" x14ac:dyDescent="0.2">
      <c r="A16" s="12" t="s">
        <v>29</v>
      </c>
      <c r="B16" s="12"/>
      <c r="C16" s="18">
        <f>MROUND([1]SEIS_Table8.11!C16,5)</f>
        <v>1850</v>
      </c>
      <c r="D16" s="19"/>
      <c r="E16" s="18">
        <f>MROUND([1]SEIS_Table8.11!I16,5)</f>
        <v>2340</v>
      </c>
      <c r="F16" s="12"/>
      <c r="G16" s="20">
        <f>MROUND([1]SEIS_Table8.11!L16,5)</f>
        <v>32770</v>
      </c>
      <c r="H16" s="19"/>
      <c r="I16" s="99">
        <f>MROUND([1]SEIS_Table8.11!F16,0.1)</f>
        <v>154.20000000000002</v>
      </c>
      <c r="J16" s="98"/>
      <c r="K16" s="99">
        <f>MROUND([1]SEIS_Table8.11!O16,0.1)</f>
        <v>177.60000000000002</v>
      </c>
    </row>
    <row r="17" spans="1:13" x14ac:dyDescent="0.2">
      <c r="A17" s="12" t="s">
        <v>50</v>
      </c>
      <c r="B17" s="12"/>
      <c r="C17" s="18">
        <f>MROUND([1]SEIS_Table8.11!C17,5)</f>
        <v>1680</v>
      </c>
      <c r="D17" s="19"/>
      <c r="E17" s="96">
        <f>MROUND([1]SEIS_Table8.11!I17,5)</f>
        <v>2225</v>
      </c>
      <c r="F17" s="12"/>
      <c r="G17" s="20">
        <f>MROUND([1]SEIS_Table8.11!L17,5)</f>
        <v>29120</v>
      </c>
      <c r="H17" s="19"/>
      <c r="I17" s="99">
        <f>MROUND([1]SEIS_Table8.11!F17,0.1)</f>
        <v>144.4</v>
      </c>
      <c r="J17" s="98"/>
      <c r="K17" s="99">
        <f>MROUND([1]SEIS_Table8.11!O17,0.1)</f>
        <v>169.60000000000002</v>
      </c>
    </row>
    <row r="18" spans="1:13" x14ac:dyDescent="0.2">
      <c r="A18" s="11"/>
      <c r="B18" s="11"/>
      <c r="C18" s="23"/>
      <c r="D18" s="24"/>
      <c r="E18" s="24"/>
      <c r="F18" s="11"/>
      <c r="G18" s="24"/>
      <c r="H18" s="24"/>
      <c r="I18" s="25" t="s">
        <v>30</v>
      </c>
      <c r="J18" s="24"/>
      <c r="K18" s="25" t="s">
        <v>30</v>
      </c>
    </row>
    <row r="19" spans="1:13" x14ac:dyDescent="0.2">
      <c r="A19" s="12"/>
      <c r="B19" s="12"/>
      <c r="C19" s="26"/>
      <c r="D19" s="19"/>
      <c r="E19" s="19"/>
      <c r="F19" s="12"/>
      <c r="G19" s="19"/>
      <c r="H19" s="19"/>
      <c r="I19" s="18" t="s">
        <v>30</v>
      </c>
      <c r="J19" s="19"/>
      <c r="K19" s="18" t="s">
        <v>30</v>
      </c>
    </row>
    <row r="20" spans="1:13" x14ac:dyDescent="0.2">
      <c r="A20" s="27" t="s">
        <v>31</v>
      </c>
      <c r="B20" s="12"/>
      <c r="C20" s="18">
        <f>MROUND([1]SEIS_Table8.11!$C$19,5)</f>
        <v>6515</v>
      </c>
      <c r="D20" s="19"/>
      <c r="E20" s="28" t="s">
        <v>32</v>
      </c>
      <c r="F20" s="12"/>
      <c r="G20" s="21">
        <f>MROUND([1]SEIS_Table8.11!$L$19,5)</f>
        <v>102535</v>
      </c>
      <c r="H20" s="19"/>
      <c r="I20" s="99">
        <f>MROUND([1]SEIS_Table8.11!$F$19,0.1)</f>
        <v>540.70000000000005</v>
      </c>
      <c r="J20" s="98"/>
      <c r="K20" s="99">
        <f>MROUND([1]SEIS_Table8.11!$O$19,0.1)</f>
        <v>607.9</v>
      </c>
    </row>
    <row r="21" spans="1:13" ht="12" thickBot="1" x14ac:dyDescent="0.25">
      <c r="A21" s="29"/>
      <c r="B21" s="30"/>
      <c r="C21" s="31"/>
      <c r="D21" s="32"/>
      <c r="E21" s="33"/>
      <c r="F21" s="30"/>
      <c r="G21" s="31"/>
      <c r="H21" s="32"/>
      <c r="I21" s="31"/>
      <c r="J21" s="32"/>
      <c r="K21" s="31"/>
    </row>
    <row r="22" spans="1:13" x14ac:dyDescent="0.2">
      <c r="A22" s="220" t="s">
        <v>48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</row>
    <row r="23" spans="1:13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3" s="100" customFormat="1" ht="15" x14ac:dyDescent="0.25">
      <c r="A24" s="4" t="s">
        <v>34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4"/>
      <c r="M24" s="3"/>
    </row>
    <row r="25" spans="1:13" s="100" customFormat="1" ht="15" x14ac:dyDescent="0.25">
      <c r="A25" s="4" t="s">
        <v>35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4"/>
      <c r="M25" s="3"/>
    </row>
    <row r="26" spans="1:13" s="100" customFormat="1" ht="15" x14ac:dyDescent="0.25">
      <c r="A26" s="4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4"/>
      <c r="M26" s="3"/>
    </row>
    <row r="27" spans="1:13" x14ac:dyDescent="0.2">
      <c r="A27" s="27" t="s">
        <v>36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4"/>
    </row>
    <row r="28" spans="1:13" ht="19.899999999999999" customHeight="1" x14ac:dyDescent="0.2">
      <c r="A28" s="221" t="s">
        <v>93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</row>
    <row r="29" spans="1:13" x14ac:dyDescent="0.2">
      <c r="A29" s="222" t="s">
        <v>37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</row>
    <row r="30" spans="1:13" x14ac:dyDescent="0.2">
      <c r="A30" s="222" t="s">
        <v>38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36"/>
    </row>
    <row r="31" spans="1:13" x14ac:dyDescent="0.2">
      <c r="A31" s="223" t="s">
        <v>39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35"/>
    </row>
    <row r="32" spans="1:13" x14ac:dyDescent="0.2">
      <c r="A32" s="4" t="s">
        <v>40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101"/>
    </row>
    <row r="33" spans="1:20" ht="12.75" customHeight="1" x14ac:dyDescent="0.2">
      <c r="A33" s="102"/>
      <c r="B33" s="102"/>
      <c r="C33" s="102"/>
      <c r="D33" s="102"/>
      <c r="E33" s="103"/>
      <c r="F33" s="103"/>
      <c r="G33" s="103"/>
      <c r="H33" s="103"/>
      <c r="I33" s="103"/>
      <c r="J33" s="103"/>
      <c r="K33" s="103"/>
      <c r="L33" s="102"/>
      <c r="N33" s="104"/>
      <c r="O33" s="105"/>
      <c r="P33" s="105"/>
      <c r="Q33" s="105"/>
      <c r="R33" s="105"/>
      <c r="S33" s="105"/>
      <c r="T33" s="106"/>
    </row>
    <row r="34" spans="1:20" ht="15" customHeight="1" x14ac:dyDescent="0.25">
      <c r="A34" s="37" t="s">
        <v>41</v>
      </c>
      <c r="B34" s="107"/>
      <c r="C34" s="102"/>
      <c r="D34" s="102"/>
      <c r="E34" s="102"/>
      <c r="F34" s="102"/>
      <c r="G34" s="102"/>
      <c r="H34" s="102"/>
      <c r="I34" s="108"/>
      <c r="J34" s="102"/>
      <c r="K34" s="108"/>
      <c r="L34" s="108"/>
      <c r="M34" s="109"/>
      <c r="N34" s="110"/>
      <c r="O34" s="111"/>
      <c r="P34" s="112"/>
      <c r="Q34" s="113"/>
      <c r="R34" s="111"/>
      <c r="S34" s="113"/>
      <c r="T34" s="114"/>
    </row>
    <row r="35" spans="1:20" ht="12.75" x14ac:dyDescent="0.2">
      <c r="A35" s="88" t="s">
        <v>92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6"/>
      <c r="N35" s="117"/>
      <c r="O35" s="118"/>
      <c r="P35" s="119"/>
      <c r="Q35" s="120"/>
      <c r="R35" s="118"/>
      <c r="S35" s="120"/>
      <c r="T35" s="121"/>
    </row>
    <row r="36" spans="1:20" ht="12.75" x14ac:dyDescent="0.2">
      <c r="A36" s="38" t="s">
        <v>95</v>
      </c>
      <c r="B36" s="39"/>
      <c r="C36" s="39"/>
      <c r="D36" s="39"/>
      <c r="E36" s="39"/>
      <c r="F36" s="39"/>
      <c r="G36" s="39"/>
      <c r="H36" s="40"/>
      <c r="I36" s="122"/>
      <c r="J36" s="40"/>
      <c r="K36" s="122"/>
      <c r="L36" s="123"/>
      <c r="M36" s="123"/>
      <c r="N36" s="123"/>
      <c r="O36" s="124"/>
      <c r="P36" s="124"/>
      <c r="Q36" s="125"/>
      <c r="R36" s="118"/>
      <c r="S36" s="120"/>
      <c r="T36" s="121"/>
    </row>
    <row r="37" spans="1:20" ht="12.75" x14ac:dyDescent="0.2">
      <c r="A37" s="126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N37" s="110"/>
      <c r="O37" s="111"/>
      <c r="P37" s="127"/>
      <c r="Q37" s="113"/>
      <c r="R37" s="111"/>
      <c r="S37" s="113"/>
      <c r="T37" s="114"/>
    </row>
    <row r="38" spans="1:20" ht="15" x14ac:dyDescent="0.25">
      <c r="A38" s="102" t="s">
        <v>42</v>
      </c>
      <c r="B38" s="102"/>
      <c r="C38" s="102"/>
      <c r="D38" s="107"/>
      <c r="E38" s="107"/>
      <c r="F38" s="107"/>
      <c r="G38" s="102"/>
      <c r="H38" s="107"/>
      <c r="I38" s="102"/>
      <c r="J38" s="107"/>
      <c r="K38" s="102"/>
      <c r="L38" s="102"/>
      <c r="N38" s="110"/>
      <c r="O38" s="111"/>
      <c r="P38" s="127"/>
      <c r="Q38" s="113"/>
      <c r="R38" s="111"/>
      <c r="S38" s="113"/>
      <c r="T38" s="114"/>
    </row>
    <row r="39" spans="1:20" x14ac:dyDescent="0.2">
      <c r="A39" s="128" t="s">
        <v>43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N39" s="129"/>
      <c r="O39" s="18"/>
      <c r="P39" s="130"/>
      <c r="Q39" s="21"/>
      <c r="R39" s="18"/>
      <c r="S39" s="21"/>
      <c r="T39" s="22"/>
    </row>
    <row r="40" spans="1:20" ht="12.75" x14ac:dyDescent="0.2">
      <c r="A40" s="131" t="s">
        <v>49</v>
      </c>
      <c r="B40" s="132"/>
      <c r="C40" s="115"/>
      <c r="D40" s="133"/>
      <c r="E40" s="115"/>
      <c r="F40" s="115"/>
      <c r="G40" s="115"/>
      <c r="H40" s="115"/>
      <c r="I40" s="115"/>
      <c r="J40" s="115"/>
      <c r="K40" s="115"/>
      <c r="L40" s="134"/>
      <c r="M40" s="135"/>
      <c r="N40" s="136"/>
      <c r="O40" s="137"/>
      <c r="P40" s="135"/>
      <c r="Q40" s="137"/>
      <c r="R40" s="138"/>
    </row>
    <row r="41" spans="1:20" ht="12.75" x14ac:dyDescent="0.2">
      <c r="A41" s="102" t="s">
        <v>54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N41" s="110"/>
      <c r="O41" s="111"/>
      <c r="P41" s="139"/>
      <c r="Q41" s="113"/>
      <c r="R41" s="111"/>
      <c r="S41" s="113"/>
      <c r="T41" s="114"/>
    </row>
    <row r="42" spans="1:20" ht="15" x14ac:dyDescent="0.2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00"/>
      <c r="N42" s="110"/>
      <c r="O42" s="111"/>
      <c r="P42" s="139"/>
      <c r="Q42" s="113"/>
      <c r="R42" s="111"/>
      <c r="S42" s="113"/>
      <c r="T42" s="114"/>
    </row>
  </sheetData>
  <mergeCells count="5">
    <mergeCell ref="A22:K22"/>
    <mergeCell ref="A28:L28"/>
    <mergeCell ref="A29:L29"/>
    <mergeCell ref="A30:K30"/>
    <mergeCell ref="A31:K31"/>
  </mergeCells>
  <hyperlinks>
    <hyperlink ref="A39" r:id="rId1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workbookViewId="0">
      <selection activeCell="A108" sqref="A108"/>
    </sheetView>
  </sheetViews>
  <sheetFormatPr defaultColWidth="8.85546875" defaultRowHeight="12.75" x14ac:dyDescent="0.2"/>
  <cols>
    <col min="1" max="1" width="35.85546875" style="172" customWidth="1"/>
    <col min="2" max="12" width="8.7109375" style="172" customWidth="1"/>
    <col min="13" max="13" width="5.42578125" style="172" customWidth="1"/>
    <col min="14" max="14" width="9.42578125" style="172" customWidth="1"/>
    <col min="15" max="16384" width="8.85546875" style="172"/>
  </cols>
  <sheetData>
    <row r="1" spans="1:14" x14ac:dyDescent="0.2">
      <c r="A1" s="171" t="s">
        <v>60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1:14" ht="14.25" x14ac:dyDescent="0.2">
      <c r="A2" s="171" t="s">
        <v>61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x14ac:dyDescent="0.2">
      <c r="A3" s="173" t="s">
        <v>62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</row>
    <row r="4" spans="1:14" ht="4.9000000000000004" customHeight="1" x14ac:dyDescent="0.2">
      <c r="A4" s="173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</row>
    <row r="5" spans="1:14" ht="30" customHeight="1" x14ac:dyDescent="0.2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5"/>
      <c r="L5" s="175"/>
      <c r="M5" s="175"/>
      <c r="N5" s="175" t="s">
        <v>63</v>
      </c>
    </row>
    <row r="6" spans="1:14" ht="4.9000000000000004" customHeight="1" thickBot="1" x14ac:dyDescent="0.25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</row>
    <row r="7" spans="1:14" ht="4.9000000000000004" customHeight="1" x14ac:dyDescent="0.2">
      <c r="A7" s="174"/>
      <c r="B7" s="174"/>
      <c r="C7" s="174"/>
      <c r="D7" s="174"/>
      <c r="E7" s="174"/>
      <c r="F7" s="174"/>
      <c r="G7" s="177"/>
      <c r="H7" s="174"/>
      <c r="I7" s="177"/>
      <c r="J7" s="174"/>
      <c r="K7" s="174"/>
      <c r="L7" s="174"/>
      <c r="M7" s="174"/>
      <c r="N7" s="174"/>
    </row>
    <row r="8" spans="1:14" s="181" customFormat="1" ht="12.75" customHeight="1" x14ac:dyDescent="0.25">
      <c r="A8" s="178" t="s">
        <v>2</v>
      </c>
      <c r="B8" s="179" t="s">
        <v>21</v>
      </c>
      <c r="C8" s="179" t="s">
        <v>22</v>
      </c>
      <c r="D8" s="179" t="s">
        <v>23</v>
      </c>
      <c r="E8" s="179" t="s">
        <v>24</v>
      </c>
      <c r="F8" s="180" t="s">
        <v>25</v>
      </c>
      <c r="G8" s="179" t="s">
        <v>26</v>
      </c>
      <c r="H8" s="147" t="s">
        <v>28</v>
      </c>
      <c r="I8" s="147" t="s">
        <v>28</v>
      </c>
      <c r="J8" s="147" t="s">
        <v>64</v>
      </c>
      <c r="K8" s="147" t="s">
        <v>65</v>
      </c>
      <c r="L8" s="147" t="s">
        <v>66</v>
      </c>
      <c r="M8" s="179"/>
      <c r="N8" s="179" t="s">
        <v>31</v>
      </c>
    </row>
    <row r="9" spans="1:14" ht="4.9000000000000004" customHeight="1" x14ac:dyDescent="0.2">
      <c r="A9" s="174"/>
      <c r="B9" s="174"/>
      <c r="C9" s="174"/>
      <c r="D9" s="174"/>
      <c r="E9" s="174"/>
      <c r="F9" s="174"/>
      <c r="G9" s="174"/>
      <c r="H9" s="182"/>
      <c r="I9" s="174"/>
      <c r="J9" s="182"/>
      <c r="K9" s="174"/>
      <c r="L9" s="174"/>
      <c r="M9" s="174"/>
      <c r="N9" s="174"/>
    </row>
    <row r="10" spans="1:14" x14ac:dyDescent="0.2">
      <c r="A10" s="174"/>
      <c r="B10" s="175" t="s">
        <v>6</v>
      </c>
      <c r="C10" s="175" t="s">
        <v>6</v>
      </c>
      <c r="D10" s="175" t="s">
        <v>6</v>
      </c>
      <c r="E10" s="175" t="s">
        <v>6</v>
      </c>
      <c r="F10" s="175" t="s">
        <v>6</v>
      </c>
      <c r="G10" s="175" t="s">
        <v>6</v>
      </c>
      <c r="H10" s="175" t="s">
        <v>6</v>
      </c>
      <c r="I10" s="175" t="s">
        <v>6</v>
      </c>
      <c r="J10" s="175" t="s">
        <v>6</v>
      </c>
      <c r="K10" s="175" t="s">
        <v>6</v>
      </c>
      <c r="L10" s="175" t="s">
        <v>6</v>
      </c>
      <c r="M10" s="175"/>
      <c r="N10" s="175" t="s">
        <v>6</v>
      </c>
    </row>
    <row r="11" spans="1:14" ht="4.9000000000000004" customHeight="1" x14ac:dyDescent="0.2">
      <c r="A11" s="183"/>
      <c r="B11" s="183"/>
      <c r="C11" s="183"/>
      <c r="D11" s="183"/>
      <c r="E11" s="183"/>
      <c r="F11" s="183"/>
      <c r="G11" s="183"/>
      <c r="H11" s="184"/>
      <c r="I11" s="183"/>
      <c r="J11" s="184"/>
      <c r="K11" s="183"/>
      <c r="L11" s="183"/>
      <c r="M11" s="183"/>
      <c r="N11" s="183"/>
    </row>
    <row r="12" spans="1:14" ht="4.9000000000000004" customHeight="1" x14ac:dyDescent="0.2">
      <c r="A12" s="174"/>
      <c r="B12" s="174"/>
      <c r="C12" s="174"/>
      <c r="D12" s="174"/>
      <c r="E12" s="174"/>
      <c r="F12" s="174"/>
      <c r="G12" s="174"/>
      <c r="H12" s="182"/>
      <c r="I12" s="174"/>
      <c r="J12" s="182"/>
      <c r="K12" s="174"/>
      <c r="L12" s="174"/>
      <c r="M12" s="174"/>
      <c r="N12" s="174"/>
    </row>
    <row r="13" spans="1:14" ht="15" customHeight="1" x14ac:dyDescent="0.2">
      <c r="A13" s="148" t="s">
        <v>67</v>
      </c>
      <c r="B13" s="185">
        <f>MROUND('[1]AARs - EIS'!C13,5)</f>
        <v>1035</v>
      </c>
      <c r="C13" s="185">
        <f>MROUND('[1]AARs - EIS'!E13,5)</f>
        <v>1025</v>
      </c>
      <c r="D13" s="185">
        <f>MROUND('[1]AARs - EIS'!G13,5)</f>
        <v>965</v>
      </c>
      <c r="E13" s="185">
        <f>MROUND('[1]AARs - EIS'!I13,5)</f>
        <v>1095</v>
      </c>
      <c r="F13" s="185">
        <f>MROUND('[1]AARs - EIS'!K13,5)</f>
        <v>1370</v>
      </c>
      <c r="G13" s="185">
        <f>MROUND('[1]AARs - EIS'!M13,5)</f>
        <v>2030</v>
      </c>
      <c r="H13" s="185">
        <f>MROUND('[1]AARs - EIS'!O13,5)</f>
        <v>2265</v>
      </c>
      <c r="I13" s="185">
        <f>MROUND('[1]AARs - EIS'!Q13,5)</f>
        <v>2640</v>
      </c>
      <c r="J13" s="185">
        <f>MROUND('[1]AARs - EIS'!S13,5)</f>
        <v>3075</v>
      </c>
      <c r="K13" s="185">
        <f>MROUND('[1]AARs - EIS'!U13,5)</f>
        <v>3450</v>
      </c>
      <c r="L13" s="185">
        <f>MROUND('[1]AARs - EIS'!W13,5)</f>
        <v>3420</v>
      </c>
      <c r="M13" s="185"/>
      <c r="N13" s="75" t="s">
        <v>68</v>
      </c>
    </row>
    <row r="14" spans="1:14" ht="15" customHeight="1" x14ac:dyDescent="0.2">
      <c r="A14" s="150" t="s">
        <v>69</v>
      </c>
      <c r="B14" s="186">
        <f>MROUND('[1]AARs - EIS'!C15,5)</f>
        <v>1080</v>
      </c>
      <c r="C14" s="186">
        <f>MROUND('[1]AARs - EIS'!E15,5)</f>
        <v>1060</v>
      </c>
      <c r="D14" s="186">
        <f>MROUND('[1]AARs - EIS'!G15,5)</f>
        <v>995</v>
      </c>
      <c r="E14" s="186">
        <f>MROUND('[1]AARs - EIS'!I15,5)</f>
        <v>1125</v>
      </c>
      <c r="F14" s="186">
        <f>MROUND('[1]AARs - EIS'!K15,5)</f>
        <v>1460</v>
      </c>
      <c r="G14" s="186">
        <f>MROUND('[1]AARs - EIS'!M15,5)</f>
        <v>2150</v>
      </c>
      <c r="H14" s="186">
        <f>MROUND('[1]AARs - EIS'!O15,5)</f>
        <v>2340</v>
      </c>
      <c r="I14" s="186">
        <f>MROUND('[1]AARs - EIS'!Q15,5)</f>
        <v>2730</v>
      </c>
      <c r="J14" s="186">
        <f>MROUND('[1]AARs - EIS'!S15,5)</f>
        <v>3170</v>
      </c>
      <c r="K14" s="186">
        <f>MROUND('[1]AARs - EIS'!U15,5)</f>
        <v>3570</v>
      </c>
      <c r="L14" s="185">
        <f>MROUND('[1]AARs - EIS'!W15,5)</f>
        <v>3530</v>
      </c>
      <c r="M14" s="186"/>
      <c r="N14" s="185">
        <f>MROUND('[1]AARs - EIS'!Y15,5)</f>
        <v>23200</v>
      </c>
    </row>
    <row r="15" spans="1:14" ht="12.75" customHeight="1" x14ac:dyDescent="0.2">
      <c r="A15" s="150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5"/>
      <c r="M15" s="186"/>
      <c r="N15" s="185"/>
    </row>
    <row r="16" spans="1:14" ht="15" customHeight="1" x14ac:dyDescent="0.2">
      <c r="A16" s="151" t="s">
        <v>70</v>
      </c>
      <c r="C16" s="187"/>
      <c r="D16" s="62"/>
      <c r="E16" s="187"/>
      <c r="F16" s="188"/>
      <c r="G16" s="187"/>
      <c r="H16" s="189"/>
      <c r="I16" s="187"/>
      <c r="J16" s="189"/>
      <c r="L16" s="185"/>
      <c r="N16" s="189"/>
    </row>
    <row r="17" spans="1:14" ht="15" customHeight="1" x14ac:dyDescent="0.2">
      <c r="A17" s="150" t="s">
        <v>71</v>
      </c>
      <c r="B17" s="186">
        <f>MROUND('[1]AARs - EIS'!C16,5)</f>
        <v>880</v>
      </c>
      <c r="C17" s="186">
        <f>MROUND('[1]AARs - EIS'!E16,5)</f>
        <v>875</v>
      </c>
      <c r="D17" s="186">
        <f>MROUND('[1]AARs - EIS'!G16,5)</f>
        <v>840</v>
      </c>
      <c r="E17" s="186">
        <f>MROUND('[1]AARs - EIS'!I16,5)</f>
        <v>880</v>
      </c>
      <c r="F17" s="186">
        <f>MROUND('[1]AARs - EIS'!K16,5)</f>
        <v>1195</v>
      </c>
      <c r="G17" s="186">
        <f>MROUND('[1]AARs - EIS'!M16,5)</f>
        <v>1770</v>
      </c>
      <c r="H17" s="186">
        <f>MROUND('[1]AARs - EIS'!O16,5)</f>
        <v>1785</v>
      </c>
      <c r="I17" s="186">
        <f>MROUND('[1]AARs - EIS'!Q16,5)</f>
        <v>2085</v>
      </c>
      <c r="J17" s="186">
        <f>MROUND('[1]AARs - EIS'!S16,5)</f>
        <v>2365</v>
      </c>
      <c r="K17" s="186">
        <f>MROUND('[1]AARs - EIS'!U16,5)</f>
        <v>2370</v>
      </c>
      <c r="L17" s="185">
        <f>MROUND('[1]AARs - EIS'!W16,5)</f>
        <v>2465</v>
      </c>
      <c r="M17" s="186"/>
      <c r="N17" s="185">
        <f>MROUND('[1]AARs - EIS'!Y16,5)</f>
        <v>17510</v>
      </c>
    </row>
    <row r="18" spans="1:14" ht="15" customHeight="1" x14ac:dyDescent="0.2">
      <c r="A18" s="150" t="s">
        <v>72</v>
      </c>
      <c r="B18" s="186">
        <f>MROUND('[1]AARs - EIS'!C17,5)</f>
        <v>65</v>
      </c>
      <c r="C18" s="186">
        <f>MROUND('[1]AARs - EIS'!E17,5)</f>
        <v>80</v>
      </c>
      <c r="D18" s="186">
        <f>MROUND('[1]AARs - EIS'!G17,5)</f>
        <v>80</v>
      </c>
      <c r="E18" s="186">
        <f>MROUND('[1]AARs - EIS'!I17,5)</f>
        <v>90</v>
      </c>
      <c r="F18" s="186">
        <f>MROUND('[1]AARs - EIS'!K17,5)</f>
        <v>105</v>
      </c>
      <c r="G18" s="186">
        <f>MROUND('[1]AARs - EIS'!M17,5)</f>
        <v>135</v>
      </c>
      <c r="H18" s="186">
        <f>MROUND('[1]AARs - EIS'!O17,5)</f>
        <v>150</v>
      </c>
      <c r="I18" s="186">
        <f>MROUND('[1]AARs - EIS'!Q17,5)</f>
        <v>140</v>
      </c>
      <c r="J18" s="186">
        <f>MROUND('[1]AARs - EIS'!S17,5)</f>
        <v>165</v>
      </c>
      <c r="K18" s="186">
        <f>MROUND('[1]AARs - EIS'!U17,5)</f>
        <v>280</v>
      </c>
      <c r="L18" s="185">
        <f>MROUND('[1]AARs - EIS'!W17,5)</f>
        <v>250</v>
      </c>
      <c r="M18" s="186"/>
      <c r="N18" s="185">
        <f>MROUND('[1]AARs - EIS'!Y17,5)</f>
        <v>1545</v>
      </c>
    </row>
    <row r="19" spans="1:14" ht="15" customHeight="1" x14ac:dyDescent="0.2">
      <c r="A19" s="150" t="s">
        <v>73</v>
      </c>
      <c r="B19" s="186">
        <f>MROUND('[1]AARs - EIS'!C18,5)</f>
        <v>50</v>
      </c>
      <c r="C19" s="186">
        <f>MROUND('[1]AARs - EIS'!E18,5)</f>
        <v>20</v>
      </c>
      <c r="D19" s="186">
        <f>MROUND('[1]AARs - EIS'!G18,5)</f>
        <v>25</v>
      </c>
      <c r="E19" s="186">
        <f>MROUND('[1]AARs - EIS'!I18,5)</f>
        <v>40</v>
      </c>
      <c r="F19" s="186">
        <f>MROUND('[1]AARs - EIS'!K18,5)</f>
        <v>30</v>
      </c>
      <c r="G19" s="186">
        <f>MROUND('[1]AARs - EIS'!M18,5)</f>
        <v>55</v>
      </c>
      <c r="H19" s="186">
        <f>MROUND('[1]AARs - EIS'!O18,5)</f>
        <v>60</v>
      </c>
      <c r="I19" s="186">
        <f>MROUND('[1]AARs - EIS'!Q18,5)</f>
        <v>80</v>
      </c>
      <c r="J19" s="186">
        <f>MROUND('[1]AARs - EIS'!S18,5)</f>
        <v>110</v>
      </c>
      <c r="K19" s="186">
        <f>MROUND('[1]AARs - EIS'!U18,5)</f>
        <v>220</v>
      </c>
      <c r="L19" s="75" t="s">
        <v>32</v>
      </c>
      <c r="M19" s="186"/>
      <c r="N19" s="185">
        <f>MROUND('[1]AARs - EIS'!Y18,5)</f>
        <v>1490</v>
      </c>
    </row>
    <row r="20" spans="1:14" ht="5.25" customHeight="1" x14ac:dyDescent="0.2">
      <c r="A20" s="150"/>
      <c r="B20" s="186"/>
      <c r="C20" s="190"/>
      <c r="D20" s="62"/>
      <c r="E20" s="187"/>
      <c r="F20" s="188"/>
      <c r="G20" s="191"/>
      <c r="H20" s="186"/>
      <c r="I20" s="191"/>
      <c r="J20" s="186"/>
      <c r="K20" s="186"/>
      <c r="L20" s="185"/>
      <c r="M20" s="186"/>
      <c r="N20" s="189"/>
    </row>
    <row r="21" spans="1:14" ht="15" customHeight="1" x14ac:dyDescent="0.2">
      <c r="A21" s="151" t="s">
        <v>74</v>
      </c>
      <c r="B21" s="186"/>
      <c r="C21" s="190"/>
      <c r="D21" s="62"/>
      <c r="E21" s="187"/>
      <c r="F21" s="188"/>
      <c r="G21" s="191"/>
      <c r="H21" s="186"/>
      <c r="I21" s="191"/>
      <c r="J21" s="186"/>
      <c r="K21" s="186"/>
      <c r="L21" s="185"/>
      <c r="M21" s="186"/>
      <c r="N21" s="189"/>
    </row>
    <row r="22" spans="1:14" ht="15" customHeight="1" x14ac:dyDescent="0.2">
      <c r="A22" s="150" t="s">
        <v>75</v>
      </c>
      <c r="B22" s="186">
        <f>MROUND('[1]AARs - EIS'!C21,5)</f>
        <v>50</v>
      </c>
      <c r="C22" s="186">
        <f>MROUND('[1]AARs - EIS'!E21,5)</f>
        <v>45</v>
      </c>
      <c r="D22" s="186">
        <f>MROUND('[1]AARs - EIS'!G21,5)</f>
        <v>30</v>
      </c>
      <c r="E22" s="186">
        <f>MROUND('[1]AARs - EIS'!I21,5)</f>
        <v>80</v>
      </c>
      <c r="F22" s="186">
        <f>MROUND('[1]AARs - EIS'!K21,5)</f>
        <v>80</v>
      </c>
      <c r="G22" s="186">
        <f>MROUND('[1]AARs - EIS'!M21,5)</f>
        <v>130</v>
      </c>
      <c r="H22" s="186">
        <f>MROUND('[1]AARs - EIS'!O21,5)</f>
        <v>285</v>
      </c>
      <c r="I22" s="186">
        <f>MROUND('[1]AARs - EIS'!Q21,5)</f>
        <v>340</v>
      </c>
      <c r="J22" s="186">
        <f>MROUND('[1]AARs - EIS'!S21,5)</f>
        <v>400</v>
      </c>
      <c r="K22" s="186">
        <f>MROUND('[1]AARs - EIS'!U21,5)</f>
        <v>495</v>
      </c>
      <c r="L22" s="153" t="s">
        <v>76</v>
      </c>
      <c r="M22" s="186"/>
      <c r="N22" s="185">
        <f>MROUND('[1]AARs - EIS'!Y21,5)</f>
        <v>1945</v>
      </c>
    </row>
    <row r="23" spans="1:14" ht="15" customHeight="1" x14ac:dyDescent="0.2">
      <c r="A23" s="150" t="s">
        <v>77</v>
      </c>
      <c r="B23" s="186">
        <f>MROUND('[1]AARs - EIS'!C22,5)</f>
        <v>30</v>
      </c>
      <c r="C23" s="186">
        <f>MROUND('[1]AARs - EIS'!E22,5)</f>
        <v>45</v>
      </c>
      <c r="D23" s="186">
        <f>MROUND('[1]AARs - EIS'!G22,5)</f>
        <v>20</v>
      </c>
      <c r="E23" s="186">
        <f>MROUND('[1]AARs - EIS'!I22,5)</f>
        <v>35</v>
      </c>
      <c r="F23" s="186">
        <f>MROUND('[1]AARs - EIS'!K22,5)</f>
        <v>50</v>
      </c>
      <c r="G23" s="186">
        <f>MROUND('[1]AARs - EIS'!M22,5)</f>
        <v>60</v>
      </c>
      <c r="H23" s="186">
        <f>MROUND('[1]AARs - EIS'!O22,5)</f>
        <v>60</v>
      </c>
      <c r="I23" s="186">
        <f>MROUND('[1]AARs - EIS'!Q22,5)</f>
        <v>80</v>
      </c>
      <c r="J23" s="186">
        <f>MROUND('[1]AARs - EIS'!S22,5)</f>
        <v>130</v>
      </c>
      <c r="K23" s="186">
        <f>MROUND('[1]AARs - EIS'!U22,5)</f>
        <v>205</v>
      </c>
      <c r="L23" s="153" t="s">
        <v>76</v>
      </c>
      <c r="M23" s="186"/>
      <c r="N23" s="185">
        <f>MROUND('[1]AARs - EIS'!Y22,5)</f>
        <v>715</v>
      </c>
    </row>
    <row r="24" spans="1:14" x14ac:dyDescent="0.2">
      <c r="A24" s="192"/>
      <c r="B24" s="193"/>
      <c r="C24" s="194"/>
      <c r="D24" s="194"/>
      <c r="E24" s="192"/>
      <c r="F24" s="194"/>
      <c r="G24" s="194"/>
      <c r="H24" s="195" t="s">
        <v>30</v>
      </c>
      <c r="I24" s="194"/>
      <c r="J24" s="196" t="s">
        <v>30</v>
      </c>
      <c r="K24" s="197"/>
      <c r="L24" s="197"/>
      <c r="M24" s="197"/>
      <c r="N24" s="198"/>
    </row>
    <row r="25" spans="1:14" ht="4.9000000000000004" customHeight="1" x14ac:dyDescent="0.2">
      <c r="A25" s="187"/>
      <c r="B25" s="199"/>
      <c r="C25" s="191"/>
      <c r="D25" s="191"/>
      <c r="E25" s="187"/>
      <c r="F25" s="191"/>
      <c r="G25" s="191"/>
      <c r="H25" s="186" t="s">
        <v>30</v>
      </c>
      <c r="I25" s="191"/>
      <c r="J25" s="189" t="s">
        <v>30</v>
      </c>
      <c r="K25" s="200"/>
      <c r="L25" s="185"/>
      <c r="M25" s="200"/>
      <c r="N25" s="200"/>
    </row>
    <row r="26" spans="1:14" x14ac:dyDescent="0.2">
      <c r="A26" s="201" t="s">
        <v>78</v>
      </c>
      <c r="B26" s="186">
        <f>MROUND('[1]AARs - EIS'!C25,5)</f>
        <v>1080</v>
      </c>
      <c r="C26" s="186">
        <f>MROUND('[1]AARs - EIS'!E25,5)</f>
        <v>1060</v>
      </c>
      <c r="D26" s="186">
        <f>MROUND('[1]AARs - EIS'!G25,5)</f>
        <v>995</v>
      </c>
      <c r="E26" s="186">
        <f>MROUND('[1]AARs - EIS'!I25,5)</f>
        <v>1125</v>
      </c>
      <c r="F26" s="186">
        <f>MROUND('[1]AARs - EIS'!K25,5)</f>
        <v>1460</v>
      </c>
      <c r="G26" s="186">
        <f>MROUND('[1]AARs - EIS'!M25,5)</f>
        <v>2150</v>
      </c>
      <c r="H26" s="186">
        <f>MROUND('[1]AARs - EIS'!O25,5)</f>
        <v>2340</v>
      </c>
      <c r="I26" s="186">
        <f>MROUND('[1]AARs - EIS'!Q25,5)</f>
        <v>2730</v>
      </c>
      <c r="J26" s="186">
        <f>MROUND('[1]AARs - EIS'!S25,5)</f>
        <v>3170</v>
      </c>
      <c r="K26" s="186">
        <f>MROUND('[1]AARs - EIS'!U25,5)</f>
        <v>3570</v>
      </c>
      <c r="L26" s="185">
        <f>MROUND('[1]AARs - EIS'!W25,5)</f>
        <v>3530</v>
      </c>
      <c r="M26" s="186"/>
      <c r="N26" s="185">
        <f>MROUND('[1]AARs - EIS'!Y25,5)</f>
        <v>23200</v>
      </c>
    </row>
    <row r="27" spans="1:14" x14ac:dyDescent="0.2">
      <c r="A27" s="201" t="str">
        <f>'[1]AARs - EIS'!$A$26</f>
        <v>Total applications approved</v>
      </c>
      <c r="B27" s="186">
        <f>MROUND('[1]AARs - EIS'!C26,5)</f>
        <v>930</v>
      </c>
      <c r="C27" s="186">
        <f>MROUND('[1]AARs - EIS'!E26,5)</f>
        <v>920</v>
      </c>
      <c r="D27" s="186">
        <f>MROUND('[1]AARs - EIS'!G26,5)</f>
        <v>870</v>
      </c>
      <c r="E27" s="186">
        <f>MROUND('[1]AARs - EIS'!I26,5)</f>
        <v>960</v>
      </c>
      <c r="F27" s="186">
        <f>MROUND('[1]AARs - EIS'!K26,5)</f>
        <v>1275</v>
      </c>
      <c r="G27" s="186">
        <f>MROUND('[1]AARs - EIS'!M26,5)</f>
        <v>1900</v>
      </c>
      <c r="H27" s="186">
        <f>MROUND('[1]AARs - EIS'!O26,5)</f>
        <v>2075</v>
      </c>
      <c r="I27" s="186">
        <f>MROUND('[1]AARs - EIS'!Q26,5)</f>
        <v>2425</v>
      </c>
      <c r="J27" s="186">
        <f>MROUND('[1]AARs - EIS'!S26,5)</f>
        <v>2765</v>
      </c>
      <c r="K27" s="186">
        <f>MROUND('[1]AARs - EIS'!U26,5)</f>
        <v>2865</v>
      </c>
      <c r="L27" s="185">
        <f>MROUND('[1]AARs - EIS'!W26,5)</f>
        <v>2470</v>
      </c>
      <c r="M27" s="186"/>
      <c r="N27" s="185">
        <f>MROUND('[1]AARs - EIS'!Y26,5)</f>
        <v>19455</v>
      </c>
    </row>
    <row r="28" spans="1:14" ht="12.75" customHeight="1" thickBot="1" x14ac:dyDescent="0.25">
      <c r="A28" s="202"/>
      <c r="B28" s="203"/>
      <c r="C28" s="204"/>
      <c r="D28" s="80"/>
      <c r="E28" s="205"/>
      <c r="F28" s="203"/>
      <c r="G28" s="204"/>
      <c r="H28" s="203"/>
      <c r="I28" s="204"/>
      <c r="J28" s="203"/>
      <c r="K28" s="206"/>
      <c r="L28" s="206"/>
      <c r="M28" s="206"/>
      <c r="N28" s="206"/>
    </row>
    <row r="29" spans="1:14" ht="13.15" customHeight="1" x14ac:dyDescent="0.2">
      <c r="A29" s="224" t="s">
        <v>79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</row>
    <row r="30" spans="1:14" ht="13.15" customHeight="1" x14ac:dyDescent="0.2">
      <c r="A30" s="207"/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</row>
    <row r="31" spans="1:14" ht="10.15" customHeight="1" x14ac:dyDescent="0.2">
      <c r="A31" s="45" t="s">
        <v>34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45"/>
      <c r="M31" s="208"/>
    </row>
    <row r="32" spans="1:14" ht="12.75" customHeight="1" x14ac:dyDescent="0.2">
      <c r="A32" s="45" t="s">
        <v>80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45"/>
    </row>
    <row r="33" spans="1:12" x14ac:dyDescent="0.2">
      <c r="A33" s="45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45"/>
    </row>
    <row r="34" spans="1:12" x14ac:dyDescent="0.2">
      <c r="A34" s="73" t="s">
        <v>36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45"/>
    </row>
    <row r="35" spans="1:12" x14ac:dyDescent="0.2">
      <c r="A35" s="225" t="s">
        <v>81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</row>
    <row r="36" spans="1:12" x14ac:dyDescent="0.2">
      <c r="A36" s="226" t="s">
        <v>82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</row>
    <row r="37" spans="1:12" x14ac:dyDescent="0.2">
      <c r="A37" s="226" t="s">
        <v>83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83"/>
    </row>
    <row r="38" spans="1:12" x14ac:dyDescent="0.2">
      <c r="A38" s="226" t="s">
        <v>39</v>
      </c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82"/>
    </row>
    <row r="39" spans="1:12" x14ac:dyDescent="0.2">
      <c r="A39" s="45" t="s">
        <v>40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158"/>
    </row>
    <row r="40" spans="1:12" x14ac:dyDescent="0.2">
      <c r="A40" s="159"/>
      <c r="B40" s="159"/>
      <c r="C40" s="159"/>
      <c r="D40" s="159"/>
      <c r="E40" s="160"/>
      <c r="F40" s="160"/>
      <c r="G40" s="160"/>
      <c r="H40" s="160"/>
      <c r="I40" s="160"/>
      <c r="J40" s="160"/>
      <c r="K40" s="160"/>
      <c r="L40" s="159"/>
    </row>
    <row r="41" spans="1:12" ht="15" x14ac:dyDescent="0.25">
      <c r="A41" s="85" t="s">
        <v>41</v>
      </c>
      <c r="B41" s="209"/>
      <c r="C41" s="159"/>
      <c r="D41" s="159"/>
      <c r="E41" s="159"/>
      <c r="F41" s="159"/>
      <c r="G41" s="159"/>
      <c r="H41" s="159"/>
      <c r="I41" s="162"/>
      <c r="J41" s="159"/>
      <c r="K41" s="162"/>
      <c r="L41" s="162"/>
    </row>
    <row r="42" spans="1:12" x14ac:dyDescent="0.2">
      <c r="A42" s="88" t="s">
        <v>92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</row>
    <row r="43" spans="1:12" x14ac:dyDescent="0.2">
      <c r="A43" s="89" t="s">
        <v>95</v>
      </c>
      <c r="B43" s="90"/>
      <c r="C43" s="90"/>
      <c r="D43" s="90"/>
      <c r="E43" s="90"/>
      <c r="F43" s="90"/>
      <c r="G43" s="90"/>
      <c r="H43" s="91"/>
      <c r="I43" s="167"/>
      <c r="J43" s="91"/>
      <c r="K43" s="167"/>
      <c r="L43" s="164"/>
    </row>
    <row r="44" spans="1:12" x14ac:dyDescent="0.2">
      <c r="A44" s="165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</row>
    <row r="45" spans="1:12" ht="15" x14ac:dyDescent="0.25">
      <c r="A45" s="159" t="s">
        <v>42</v>
      </c>
      <c r="B45" s="159"/>
      <c r="C45" s="159"/>
      <c r="D45" s="209"/>
      <c r="E45" s="209"/>
      <c r="F45" s="209"/>
      <c r="G45" s="159"/>
      <c r="H45" s="209"/>
      <c r="I45" s="159"/>
      <c r="J45" s="209"/>
      <c r="K45" s="159"/>
      <c r="L45" s="159"/>
    </row>
    <row r="46" spans="1:12" x14ac:dyDescent="0.2">
      <c r="A46" s="166" t="s">
        <v>43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</row>
    <row r="47" spans="1:12" x14ac:dyDescent="0.2">
      <c r="A47" s="163" t="s">
        <v>49</v>
      </c>
      <c r="B47" s="167"/>
      <c r="C47" s="163"/>
      <c r="D47" s="168"/>
      <c r="E47" s="163"/>
      <c r="F47" s="163"/>
      <c r="G47" s="163"/>
      <c r="H47" s="163"/>
      <c r="I47" s="163"/>
      <c r="J47" s="163"/>
      <c r="K47" s="163"/>
      <c r="L47" s="169"/>
    </row>
    <row r="48" spans="1:12" x14ac:dyDescent="0.2">
      <c r="A48" s="159" t="s">
        <v>84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</row>
  </sheetData>
  <mergeCells count="5">
    <mergeCell ref="A29:N29"/>
    <mergeCell ref="A35:L35"/>
    <mergeCell ref="A36:L36"/>
    <mergeCell ref="A37:K37"/>
    <mergeCell ref="A38:K38"/>
  </mergeCells>
  <hyperlinks>
    <hyperlink ref="A46" r:id="rId1"/>
  </hyperlinks>
  <pageMargins left="0.70866141732283472" right="0.70866141732283472" top="0.74803149606299213" bottom="0.74803149606299213" header="0.31496062992125984" footer="0.31496062992125984"/>
  <pageSetup paperSize="9" scale="83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>
      <selection activeCell="A112" sqref="A112"/>
    </sheetView>
  </sheetViews>
  <sheetFormatPr defaultColWidth="9.140625" defaultRowHeight="12.75" x14ac:dyDescent="0.2"/>
  <cols>
    <col min="1" max="1" width="35.85546875" style="42" customWidth="1"/>
    <col min="2" max="6" width="8.7109375" style="42" customWidth="1"/>
    <col min="7" max="7" width="5.42578125" style="42" customWidth="1"/>
    <col min="8" max="8" width="9.140625" style="42"/>
    <col min="9" max="9" width="1.28515625" style="42" customWidth="1"/>
    <col min="10" max="10" width="9.140625" style="42"/>
    <col min="11" max="11" width="15" style="42" customWidth="1"/>
    <col min="12" max="12" width="18" style="42" customWidth="1"/>
    <col min="13" max="16384" width="9.140625" style="42"/>
  </cols>
  <sheetData>
    <row r="1" spans="1:8" ht="12.75" customHeight="1" x14ac:dyDescent="0.2">
      <c r="A1" s="41" t="s">
        <v>85</v>
      </c>
    </row>
    <row r="2" spans="1:8" ht="12.75" customHeight="1" x14ac:dyDescent="0.2">
      <c r="A2" s="227" t="s">
        <v>86</v>
      </c>
      <c r="B2" s="227"/>
      <c r="C2" s="227"/>
      <c r="D2" s="227"/>
      <c r="E2" s="227"/>
      <c r="F2" s="227"/>
      <c r="G2" s="227"/>
      <c r="H2" s="227"/>
    </row>
    <row r="3" spans="1:8" ht="12.75" customHeight="1" x14ac:dyDescent="0.2">
      <c r="A3" s="45" t="s">
        <v>62</v>
      </c>
    </row>
    <row r="4" spans="1:8" ht="4.5" customHeight="1" x14ac:dyDescent="0.2">
      <c r="A4" s="45"/>
    </row>
    <row r="5" spans="1:8" ht="30" customHeight="1" x14ac:dyDescent="0.2">
      <c r="A5" s="43"/>
      <c r="B5" s="43"/>
      <c r="C5" s="43"/>
      <c r="D5" s="43"/>
      <c r="E5" s="46"/>
      <c r="F5" s="46"/>
      <c r="G5" s="46"/>
      <c r="H5" s="46" t="s">
        <v>63</v>
      </c>
    </row>
    <row r="6" spans="1:8" ht="4.5" customHeight="1" thickBot="1" x14ac:dyDescent="0.25">
      <c r="A6" s="47"/>
      <c r="B6" s="47"/>
      <c r="C6" s="47"/>
      <c r="D6" s="47"/>
      <c r="E6" s="47"/>
      <c r="F6" s="47"/>
      <c r="G6" s="47"/>
      <c r="H6" s="47"/>
    </row>
    <row r="7" spans="1:8" ht="4.5" customHeight="1" x14ac:dyDescent="0.2">
      <c r="A7" s="43"/>
      <c r="B7" s="43"/>
      <c r="C7" s="48"/>
      <c r="D7" s="43"/>
      <c r="E7" s="43"/>
      <c r="F7" s="43"/>
      <c r="G7" s="43"/>
      <c r="H7" s="43"/>
    </row>
    <row r="8" spans="1:8" x14ac:dyDescent="0.2">
      <c r="A8" s="49" t="s">
        <v>2</v>
      </c>
      <c r="B8" s="146" t="s">
        <v>87</v>
      </c>
      <c r="C8" s="147" t="s">
        <v>88</v>
      </c>
      <c r="D8" s="147" t="s">
        <v>64</v>
      </c>
      <c r="E8" s="147" t="s">
        <v>65</v>
      </c>
      <c r="F8" s="147" t="s">
        <v>66</v>
      </c>
      <c r="G8" s="147"/>
      <c r="H8" s="147" t="s">
        <v>31</v>
      </c>
    </row>
    <row r="9" spans="1:8" ht="4.5" customHeight="1" x14ac:dyDescent="0.2">
      <c r="A9" s="43"/>
      <c r="B9" s="56"/>
      <c r="C9" s="43"/>
      <c r="D9" s="56"/>
      <c r="E9" s="43"/>
      <c r="F9" s="43"/>
      <c r="G9" s="43"/>
      <c r="H9" s="43"/>
    </row>
    <row r="10" spans="1:8" ht="12.75" customHeight="1" x14ac:dyDescent="0.2">
      <c r="A10" s="43"/>
      <c r="B10" s="46" t="s">
        <v>6</v>
      </c>
      <c r="C10" s="46" t="s">
        <v>6</v>
      </c>
      <c r="D10" s="46" t="s">
        <v>6</v>
      </c>
      <c r="E10" s="46" t="s">
        <v>6</v>
      </c>
      <c r="F10" s="46" t="s">
        <v>6</v>
      </c>
      <c r="G10" s="46"/>
      <c r="H10" s="46" t="s">
        <v>6</v>
      </c>
    </row>
    <row r="11" spans="1:8" ht="4.5" customHeight="1" x14ac:dyDescent="0.2">
      <c r="A11" s="58"/>
      <c r="B11" s="59"/>
      <c r="C11" s="58"/>
      <c r="D11" s="59"/>
      <c r="E11" s="58"/>
      <c r="F11" s="58"/>
      <c r="G11" s="58"/>
      <c r="H11" s="58"/>
    </row>
    <row r="12" spans="1:8" ht="4.9000000000000004" customHeight="1" x14ac:dyDescent="0.2">
      <c r="A12" s="43"/>
      <c r="B12" s="56"/>
      <c r="C12" s="43"/>
      <c r="D12" s="56"/>
      <c r="E12" s="43"/>
      <c r="F12" s="43"/>
      <c r="G12" s="43"/>
      <c r="H12" s="43"/>
    </row>
    <row r="13" spans="1:8" ht="15" customHeight="1" x14ac:dyDescent="0.2">
      <c r="A13" s="148" t="s">
        <v>67</v>
      </c>
      <c r="B13" s="149">
        <f>MROUND('[1]AARs - SEIS'!C13,5)</f>
        <v>1590</v>
      </c>
      <c r="C13" s="149">
        <f>MROUND('[1]AARs - SEIS'!E13,5)</f>
        <v>2795</v>
      </c>
      <c r="D13" s="149">
        <f>MROUND('[1]AARs - SEIS'!G13,5)</f>
        <v>2860</v>
      </c>
      <c r="E13" s="149">
        <f>MROUND('[1]AARs - SEIS'!I13,5)</f>
        <v>3070</v>
      </c>
      <c r="F13" s="149">
        <f>MROUND('[1]AARs - SEIS'!K13,5)</f>
        <v>3100</v>
      </c>
      <c r="G13" s="149"/>
      <c r="H13" s="75" t="s">
        <v>68</v>
      </c>
    </row>
    <row r="14" spans="1:8" ht="15" customHeight="1" x14ac:dyDescent="0.2">
      <c r="A14" s="150" t="s">
        <v>69</v>
      </c>
      <c r="B14" s="149">
        <f>MROUND('[1]AARs - SEIS'!C15,5)</f>
        <v>1630</v>
      </c>
      <c r="C14" s="149">
        <f>MROUND('[1]AARs - SEIS'!E15,5)</f>
        <v>2845</v>
      </c>
      <c r="D14" s="149">
        <f>MROUND('[1]AARs - SEIS'!G15,5)</f>
        <v>2905</v>
      </c>
      <c r="E14" s="149">
        <f>MROUND('[1]AARs - SEIS'!I15,5)</f>
        <v>3115</v>
      </c>
      <c r="F14" s="149">
        <f>MROUND('[1]AARs - SEIS'!K15,5)</f>
        <v>3150</v>
      </c>
      <c r="G14" s="149"/>
      <c r="H14" s="149">
        <f>MROUND('[1]AARs - SEIS'!M15,5)</f>
        <v>13645</v>
      </c>
    </row>
    <row r="15" spans="1:8" x14ac:dyDescent="0.2">
      <c r="A15" s="150"/>
      <c r="B15" s="149"/>
      <c r="C15" s="149"/>
      <c r="D15" s="149"/>
      <c r="E15" s="149"/>
      <c r="F15" s="149"/>
      <c r="G15" s="149"/>
      <c r="H15" s="149"/>
    </row>
    <row r="16" spans="1:8" ht="15" customHeight="1" x14ac:dyDescent="0.2">
      <c r="A16" s="151" t="s">
        <v>70</v>
      </c>
      <c r="B16" s="60"/>
      <c r="C16" s="63"/>
      <c r="D16" s="60"/>
      <c r="E16" s="152"/>
      <c r="F16" s="152"/>
      <c r="G16" s="152"/>
      <c r="H16" s="60"/>
    </row>
    <row r="17" spans="1:9" ht="15" customHeight="1" x14ac:dyDescent="0.2">
      <c r="A17" s="150" t="s">
        <v>71</v>
      </c>
      <c r="B17" s="149">
        <f>MROUND('[1]AARs - SEIS'!C16,5)</f>
        <v>1175</v>
      </c>
      <c r="C17" s="149">
        <f>MROUND('[1]AARs - SEIS'!E16,5)</f>
        <v>2210</v>
      </c>
      <c r="D17" s="149">
        <f>MROUND('[1]AARs - SEIS'!G16,5)</f>
        <v>2195</v>
      </c>
      <c r="E17" s="149">
        <f>MROUND('[1]AARs - SEIS'!I16,5)</f>
        <v>2235</v>
      </c>
      <c r="F17" s="149">
        <f>MROUND('[1]AARs - SEIS'!K16,5)</f>
        <v>2325</v>
      </c>
      <c r="G17" s="149"/>
      <c r="H17" s="149">
        <f>MROUND('[1]AARs - SEIS'!M16,5)</f>
        <v>10135</v>
      </c>
    </row>
    <row r="18" spans="1:9" ht="15" customHeight="1" x14ac:dyDescent="0.2">
      <c r="A18" s="150" t="s">
        <v>72</v>
      </c>
      <c r="B18" s="149">
        <f>MROUND('[1]AARs - SEIS'!C17,5)</f>
        <v>70</v>
      </c>
      <c r="C18" s="149">
        <f>MROUND('[1]AARs - SEIS'!E17,5)</f>
        <v>140</v>
      </c>
      <c r="D18" s="149">
        <f>MROUND('[1]AARs - SEIS'!G17,5)</f>
        <v>145</v>
      </c>
      <c r="E18" s="149">
        <f>MROUND('[1]AARs - SEIS'!I17,5)</f>
        <v>170</v>
      </c>
      <c r="F18" s="149">
        <f>MROUND('[1]AARs - SEIS'!K17,5)</f>
        <v>175</v>
      </c>
      <c r="G18" s="149"/>
      <c r="H18" s="149">
        <f>MROUND('[1]AARs - SEIS'!M17,5)</f>
        <v>700</v>
      </c>
    </row>
    <row r="19" spans="1:9" ht="15" customHeight="1" x14ac:dyDescent="0.2">
      <c r="A19" s="150" t="s">
        <v>73</v>
      </c>
      <c r="B19" s="149">
        <f>MROUND('[1]AARs - SEIS'!C18,5)</f>
        <v>25</v>
      </c>
      <c r="C19" s="149">
        <f>MROUND('[1]AARs - SEIS'!E18,5)</f>
        <v>75</v>
      </c>
      <c r="D19" s="149">
        <f>MROUND('[1]AARs - SEIS'!G18,5)</f>
        <v>100</v>
      </c>
      <c r="E19" s="149">
        <f>MROUND('[1]AARs - SEIS'!I18,5)</f>
        <v>180</v>
      </c>
      <c r="F19" s="75" t="s">
        <v>32</v>
      </c>
      <c r="G19" s="75"/>
      <c r="H19" s="149">
        <f>MROUND('[1]AARs - SEIS'!M18,5)</f>
        <v>1030</v>
      </c>
    </row>
    <row r="20" spans="1:9" ht="4.5" customHeight="1" x14ac:dyDescent="0.2">
      <c r="A20" s="150"/>
      <c r="B20" s="60"/>
      <c r="C20" s="74"/>
      <c r="D20" s="60"/>
      <c r="E20" s="60"/>
      <c r="F20" s="60"/>
      <c r="G20" s="60"/>
      <c r="H20" s="60"/>
    </row>
    <row r="21" spans="1:9" ht="15" customHeight="1" x14ac:dyDescent="0.2">
      <c r="A21" s="151" t="s">
        <v>74</v>
      </c>
      <c r="B21" s="60"/>
      <c r="C21" s="74"/>
      <c r="D21" s="60"/>
      <c r="E21" s="60"/>
      <c r="F21" s="60"/>
      <c r="G21" s="60"/>
      <c r="H21" s="60"/>
    </row>
    <row r="22" spans="1:9" ht="15" customHeight="1" x14ac:dyDescent="0.2">
      <c r="A22" s="150" t="s">
        <v>75</v>
      </c>
      <c r="B22" s="149">
        <f>MROUND('[1]AARs - SEIS'!C21,5)</f>
        <v>315</v>
      </c>
      <c r="C22" s="149">
        <f>MROUND('[1]AARs - SEIS'!E21,5)</f>
        <v>350</v>
      </c>
      <c r="D22" s="149">
        <f>MROUND('[1]AARs - SEIS'!G21,5)</f>
        <v>380</v>
      </c>
      <c r="E22" s="149">
        <f>MROUND('[1]AARs - SEIS'!I21,5)</f>
        <v>410</v>
      </c>
      <c r="F22" s="153" t="s">
        <v>76</v>
      </c>
      <c r="G22" s="153"/>
      <c r="H22" s="149">
        <f>MROUND('[1]AARs - SEIS'!M21,5)</f>
        <v>1460</v>
      </c>
    </row>
    <row r="23" spans="1:9" ht="15" customHeight="1" x14ac:dyDescent="0.2">
      <c r="A23" s="150" t="s">
        <v>77</v>
      </c>
      <c r="B23" s="149">
        <f>MROUND('[1]AARs - SEIS'!C22,5)</f>
        <v>40</v>
      </c>
      <c r="C23" s="149">
        <f>MROUND('[1]AARs - SEIS'!E22,5)</f>
        <v>75</v>
      </c>
      <c r="D23" s="149">
        <f>MROUND('[1]AARs - SEIS'!G22,5)</f>
        <v>90</v>
      </c>
      <c r="E23" s="149">
        <f>MROUND('[1]AARs - SEIS'!I22,5)</f>
        <v>120</v>
      </c>
      <c r="F23" s="153" t="s">
        <v>76</v>
      </c>
      <c r="G23" s="153"/>
      <c r="H23" s="149">
        <f>MROUND('[1]AARs - SEIS'!M22,5)</f>
        <v>325</v>
      </c>
    </row>
    <row r="24" spans="1:9" x14ac:dyDescent="0.2">
      <c r="A24" s="53"/>
      <c r="B24" s="70" t="s">
        <v>30</v>
      </c>
      <c r="C24" s="154"/>
      <c r="D24" s="70" t="s">
        <v>30</v>
      </c>
      <c r="E24" s="155"/>
      <c r="F24" s="155"/>
      <c r="G24" s="155"/>
      <c r="H24" s="155"/>
    </row>
    <row r="25" spans="1:9" ht="4.5" customHeight="1" x14ac:dyDescent="0.2">
      <c r="A25" s="54"/>
      <c r="B25" s="60" t="s">
        <v>30</v>
      </c>
      <c r="C25" s="61"/>
      <c r="D25" s="64" t="s">
        <v>30</v>
      </c>
      <c r="E25" s="156"/>
      <c r="F25" s="156"/>
      <c r="G25" s="156"/>
      <c r="H25" s="156"/>
    </row>
    <row r="26" spans="1:9" x14ac:dyDescent="0.2">
      <c r="A26" s="73" t="s">
        <v>78</v>
      </c>
      <c r="B26" s="149">
        <f>MROUND('[1]AARs - SEIS'!C25,5)</f>
        <v>1630</v>
      </c>
      <c r="C26" s="149">
        <f>MROUND('[1]AARs - SEIS'!E25,5)</f>
        <v>2845</v>
      </c>
      <c r="D26" s="149">
        <f>MROUND('[1]AARs - SEIS'!G25,5)</f>
        <v>2905</v>
      </c>
      <c r="E26" s="149">
        <f>MROUND('[1]AARs - SEIS'!I25,5)</f>
        <v>3115</v>
      </c>
      <c r="F26" s="149">
        <f>MROUND('[1]AARs - SEIS'!K25,5)</f>
        <v>3150</v>
      </c>
      <c r="G26" s="149"/>
      <c r="H26" s="149">
        <f>MROUND('[1]AARs - SEIS'!M25,5)</f>
        <v>13645</v>
      </c>
    </row>
    <row r="27" spans="1:9" x14ac:dyDescent="0.2">
      <c r="A27" s="73" t="str">
        <f>'[1]AARs - SEIS'!$A$26</f>
        <v>Total applications approved</v>
      </c>
      <c r="B27" s="149">
        <f>MROUND('[1]AARs - SEIS'!C26,5)</f>
        <v>1495</v>
      </c>
      <c r="C27" s="149">
        <f>MROUND('[1]AARs - SEIS'!E26,5)</f>
        <v>2555</v>
      </c>
      <c r="D27" s="149">
        <f>MROUND('[1]AARs - SEIS'!G26,5)</f>
        <v>2570</v>
      </c>
      <c r="E27" s="149">
        <f>MROUND('[1]AARs - SEIS'!I26,5)</f>
        <v>2645</v>
      </c>
      <c r="F27" s="149">
        <f>MROUND('[1]AARs - SEIS'!K26,5)</f>
        <v>2325</v>
      </c>
      <c r="G27" s="149"/>
      <c r="H27" s="149">
        <f>MROUND('[1]AARs - SEIS'!M26,5)</f>
        <v>11595</v>
      </c>
    </row>
    <row r="28" spans="1:9" ht="5.25" customHeight="1" thickBot="1" x14ac:dyDescent="0.25">
      <c r="A28" s="76"/>
      <c r="B28" s="78"/>
      <c r="C28" s="79"/>
      <c r="D28" s="78"/>
      <c r="E28" s="157"/>
      <c r="F28" s="157"/>
      <c r="G28" s="157"/>
      <c r="H28" s="157"/>
    </row>
    <row r="29" spans="1:9" x14ac:dyDescent="0.2">
      <c r="A29" s="228" t="s">
        <v>79</v>
      </c>
      <c r="B29" s="229"/>
      <c r="C29" s="229"/>
      <c r="D29" s="229"/>
      <c r="E29" s="229"/>
      <c r="F29" s="229"/>
      <c r="G29" s="229"/>
      <c r="H29" s="229"/>
    </row>
    <row r="31" spans="1:9" x14ac:dyDescent="0.2">
      <c r="A31" s="45" t="s">
        <v>34</v>
      </c>
      <c r="B31" s="73"/>
      <c r="C31" s="73"/>
      <c r="D31" s="73"/>
      <c r="E31" s="73"/>
      <c r="F31" s="73"/>
      <c r="G31" s="73"/>
      <c r="H31" s="73"/>
      <c r="I31" s="45"/>
    </row>
    <row r="32" spans="1:9" ht="10.15" customHeight="1" x14ac:dyDescent="0.2">
      <c r="A32" s="45" t="s">
        <v>89</v>
      </c>
      <c r="B32" s="73"/>
      <c r="C32" s="73"/>
      <c r="D32" s="73"/>
      <c r="E32" s="73"/>
      <c r="F32" s="73"/>
      <c r="G32" s="73"/>
      <c r="H32" s="73"/>
      <c r="I32" s="45"/>
    </row>
    <row r="33" spans="1:9" x14ac:dyDescent="0.2">
      <c r="A33" s="45"/>
      <c r="B33" s="73"/>
      <c r="C33" s="73"/>
      <c r="D33" s="73"/>
      <c r="E33" s="73"/>
      <c r="F33" s="73"/>
      <c r="G33" s="73"/>
      <c r="H33" s="73"/>
      <c r="I33" s="45"/>
    </row>
    <row r="34" spans="1:9" x14ac:dyDescent="0.2">
      <c r="A34" s="73" t="s">
        <v>36</v>
      </c>
      <c r="B34" s="73"/>
      <c r="C34" s="73"/>
      <c r="D34" s="73"/>
      <c r="E34" s="73"/>
      <c r="F34" s="73"/>
      <c r="G34" s="73"/>
      <c r="H34" s="73"/>
      <c r="I34" s="45"/>
    </row>
    <row r="35" spans="1:9" x14ac:dyDescent="0.2">
      <c r="A35" s="225" t="s">
        <v>81</v>
      </c>
      <c r="B35" s="225"/>
      <c r="C35" s="225"/>
      <c r="D35" s="225"/>
      <c r="E35" s="225"/>
      <c r="F35" s="225"/>
      <c r="G35" s="225"/>
      <c r="H35" s="225"/>
      <c r="I35" s="225"/>
    </row>
    <row r="36" spans="1:9" x14ac:dyDescent="0.2">
      <c r="A36" s="226" t="s">
        <v>82</v>
      </c>
      <c r="B36" s="226"/>
      <c r="C36" s="226"/>
      <c r="D36" s="226"/>
      <c r="E36" s="226"/>
      <c r="F36" s="226"/>
      <c r="G36" s="226"/>
      <c r="H36" s="226"/>
      <c r="I36" s="226"/>
    </row>
    <row r="37" spans="1:9" x14ac:dyDescent="0.2">
      <c r="A37" s="226" t="s">
        <v>83</v>
      </c>
      <c r="B37" s="226"/>
      <c r="C37" s="226"/>
      <c r="D37" s="226"/>
      <c r="E37" s="226"/>
      <c r="F37" s="226"/>
      <c r="G37" s="226"/>
      <c r="H37" s="226"/>
      <c r="I37" s="83"/>
    </row>
    <row r="38" spans="1:9" x14ac:dyDescent="0.2">
      <c r="A38" s="226" t="s">
        <v>39</v>
      </c>
      <c r="B38" s="226"/>
      <c r="C38" s="226"/>
      <c r="D38" s="226"/>
      <c r="E38" s="226"/>
      <c r="F38" s="226"/>
      <c r="G38" s="226"/>
      <c r="H38" s="226"/>
      <c r="I38" s="82"/>
    </row>
    <row r="39" spans="1:9" x14ac:dyDescent="0.2">
      <c r="A39" s="45" t="s">
        <v>40</v>
      </c>
      <c r="B39" s="83"/>
      <c r="C39" s="83"/>
      <c r="D39" s="83"/>
      <c r="E39" s="83"/>
      <c r="F39" s="83"/>
      <c r="G39" s="83"/>
      <c r="H39" s="83"/>
      <c r="I39" s="158"/>
    </row>
    <row r="40" spans="1:9" x14ac:dyDescent="0.2">
      <c r="A40" s="159"/>
      <c r="B40" s="159"/>
      <c r="C40" s="159"/>
      <c r="D40" s="159"/>
      <c r="E40" s="160"/>
      <c r="F40" s="160"/>
      <c r="G40" s="160"/>
      <c r="H40" s="160"/>
      <c r="I40" s="159"/>
    </row>
    <row r="41" spans="1:9" ht="15" x14ac:dyDescent="0.25">
      <c r="A41" s="85" t="s">
        <v>41</v>
      </c>
      <c r="B41" s="161"/>
      <c r="C41" s="159"/>
      <c r="D41" s="159"/>
      <c r="E41" s="159"/>
      <c r="F41" s="159"/>
      <c r="G41" s="159"/>
      <c r="H41" s="159"/>
      <c r="I41" s="162"/>
    </row>
    <row r="42" spans="1:9" x14ac:dyDescent="0.2">
      <c r="A42" s="88" t="s">
        <v>92</v>
      </c>
      <c r="B42" s="163"/>
      <c r="C42" s="163"/>
      <c r="D42" s="163"/>
      <c r="E42" s="163"/>
      <c r="F42" s="163"/>
      <c r="G42" s="163"/>
      <c r="H42" s="163"/>
      <c r="I42" s="163"/>
    </row>
    <row r="43" spans="1:9" x14ac:dyDescent="0.2">
      <c r="A43" s="89" t="s">
        <v>95</v>
      </c>
      <c r="B43" s="90"/>
      <c r="C43" s="90"/>
      <c r="D43" s="90"/>
      <c r="E43" s="90"/>
      <c r="F43" s="90"/>
      <c r="G43" s="90"/>
      <c r="H43" s="90"/>
      <c r="I43" s="164"/>
    </row>
    <row r="44" spans="1:9" x14ac:dyDescent="0.2">
      <c r="A44" s="165"/>
      <c r="B44" s="159"/>
      <c r="C44" s="159"/>
      <c r="D44" s="159"/>
      <c r="E44" s="159"/>
      <c r="F44" s="159"/>
      <c r="G44" s="159"/>
      <c r="H44" s="159"/>
      <c r="I44" s="159"/>
    </row>
    <row r="45" spans="1:9" x14ac:dyDescent="0.2">
      <c r="A45" s="159" t="s">
        <v>42</v>
      </c>
      <c r="B45" s="159"/>
      <c r="C45" s="159"/>
      <c r="D45" s="161"/>
      <c r="E45" s="161"/>
      <c r="F45" s="161"/>
      <c r="G45" s="161"/>
      <c r="H45" s="159"/>
      <c r="I45" s="159"/>
    </row>
    <row r="46" spans="1:9" x14ac:dyDescent="0.2">
      <c r="A46" s="166" t="s">
        <v>43</v>
      </c>
      <c r="B46" s="159"/>
      <c r="C46" s="159"/>
      <c r="D46" s="159"/>
      <c r="E46" s="159"/>
      <c r="F46" s="159"/>
      <c r="G46" s="159"/>
      <c r="H46" s="159"/>
      <c r="I46" s="159"/>
    </row>
    <row r="47" spans="1:9" x14ac:dyDescent="0.2">
      <c r="A47" s="163" t="s">
        <v>49</v>
      </c>
      <c r="B47" s="167"/>
      <c r="C47" s="163"/>
      <c r="D47" s="168"/>
      <c r="E47" s="163"/>
      <c r="F47" s="163"/>
      <c r="G47" s="163"/>
      <c r="H47" s="163"/>
      <c r="I47" s="169"/>
    </row>
    <row r="48" spans="1:9" x14ac:dyDescent="0.2">
      <c r="A48" s="159" t="s">
        <v>84</v>
      </c>
      <c r="B48" s="159"/>
      <c r="C48" s="159"/>
      <c r="D48" s="159"/>
      <c r="E48" s="159"/>
      <c r="F48" s="159"/>
      <c r="G48" s="159"/>
      <c r="H48" s="159"/>
      <c r="I48" s="159"/>
    </row>
    <row r="49" spans="1:8" x14ac:dyDescent="0.2">
      <c r="A49" s="170"/>
      <c r="B49" s="170"/>
      <c r="C49" s="170"/>
      <c r="D49" s="170"/>
      <c r="E49" s="170"/>
      <c r="F49" s="170"/>
      <c r="G49" s="170"/>
      <c r="H49" s="170"/>
    </row>
    <row r="50" spans="1:8" x14ac:dyDescent="0.2">
      <c r="A50" s="170"/>
      <c r="B50" s="170"/>
      <c r="C50" s="170"/>
      <c r="D50" s="170"/>
      <c r="E50" s="170"/>
      <c r="F50" s="170"/>
      <c r="G50" s="170"/>
      <c r="H50" s="170"/>
    </row>
    <row r="51" spans="1:8" x14ac:dyDescent="0.2">
      <c r="A51" s="170"/>
      <c r="B51" s="170"/>
      <c r="C51" s="170"/>
      <c r="D51" s="170"/>
      <c r="E51" s="170"/>
      <c r="F51" s="170"/>
      <c r="G51" s="170"/>
      <c r="H51" s="170"/>
    </row>
  </sheetData>
  <mergeCells count="6">
    <mergeCell ref="A38:H38"/>
    <mergeCell ref="A2:H2"/>
    <mergeCell ref="A29:H29"/>
    <mergeCell ref="A35:I35"/>
    <mergeCell ref="A36:I36"/>
    <mergeCell ref="A37:H37"/>
  </mergeCells>
  <hyperlinks>
    <hyperlink ref="A46" r:id="rId1"/>
  </hyperlinks>
  <pageMargins left="0.70866141732283472" right="0.70866141732283472" top="0.74803149606299213" bottom="0.74803149606299213" header="0.31496062992125984" footer="0.31496062992125984"/>
  <pageSetup paperSize="9" scale="9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Content</vt:lpstr>
      <vt:lpstr>EIS 8.1</vt:lpstr>
      <vt:lpstr>SEIS 8.11</vt:lpstr>
      <vt:lpstr>AAR EIS 8.1a</vt:lpstr>
      <vt:lpstr>AARs SEIS 8.11a</vt:lpstr>
      <vt:lpstr>'AAR EIS 8.1a'!Print_Area</vt:lpstr>
      <vt:lpstr>'AARs SEIS 8.11a'!Print_Area</vt:lpstr>
      <vt:lpstr>Content!Print_Area</vt:lpstr>
      <vt:lpstr>'EIS 8.1'!Print_Area</vt:lpstr>
      <vt:lpstr>'SEIS 8.11'!Print_Area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2017-04-28T07:53:27Z</dcterms:modified>
</cp:coreProperties>
</file>