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4950" tabRatio="717" activeTab="6"/>
  </bookViews>
  <sheets>
    <sheet name="How to use the RST" sheetId="1" r:id="rId1"/>
    <sheet name="Directness" sheetId="2" r:id="rId2"/>
    <sheet name="Gradient" sheetId="3" r:id="rId3"/>
    <sheet name="Safety" sheetId="4" r:id="rId4"/>
    <sheet name="Connectivity" sheetId="5" r:id="rId5"/>
    <sheet name="Comfort" sheetId="6" r:id="rId6"/>
    <sheet name="Critical Jct-Xings" sheetId="7" r:id="rId7"/>
    <sheet name="Summary" sheetId="8" r:id="rId8"/>
  </sheets>
  <definedNames>
    <definedName name="_ftnref1" localSheetId="6">'Critical Jct-Xings'!$B$6</definedName>
    <definedName name="_ftnref2" localSheetId="6">'Critical Jct-Xings'!$B$8</definedName>
    <definedName name="_xlfn.COUNTIFS" hidden="1">#NAME?</definedName>
    <definedName name="_xlfn.IFERROR" hidden="1">#NAME?</definedName>
    <definedName name="_xlnm.Print_Area" localSheetId="5">'Comfort'!$A$1:$M$36</definedName>
    <definedName name="_xlnm.Print_Area" localSheetId="4">'Connectivity'!$A:$M</definedName>
    <definedName name="_xlnm.Print_Area" localSheetId="1">'Directness'!$A$1:$H$22</definedName>
    <definedName name="_xlnm.Print_Area" localSheetId="2">'Gradient'!$A$1:$M$73</definedName>
    <definedName name="_xlnm.Print_Area" localSheetId="0">'How to use the RST'!$B$1:$B$18</definedName>
    <definedName name="_xlnm.Print_Area" localSheetId="3">'Safety'!$A$1:$M$36</definedName>
    <definedName name="_xlnm.Print_Area" localSheetId="7">'Summary'!$1:$40</definedName>
  </definedNames>
  <calcPr fullCalcOnLoad="1"/>
</workbook>
</file>

<file path=xl/sharedStrings.xml><?xml version="1.0" encoding="utf-8"?>
<sst xmlns="http://schemas.openxmlformats.org/spreadsheetml/2006/main" count="238" uniqueCount="169">
  <si>
    <t>Score</t>
  </si>
  <si>
    <t>GRADIENT</t>
  </si>
  <si>
    <t>Gradient</t>
  </si>
  <si>
    <t>&gt;1.8</t>
  </si>
  <si>
    <t>&lt;2500</t>
  </si>
  <si>
    <t>2500-5000</t>
  </si>
  <si>
    <t>&gt;5000</t>
  </si>
  <si>
    <t>Length Factor</t>
  </si>
  <si>
    <t>Length Factor: Length of the cycle route divided by the corresponding shortest motor vehicle route</t>
  </si>
  <si>
    <t>Existing</t>
  </si>
  <si>
    <t xml:space="preserve">Motor Traffic Speed </t>
  </si>
  <si>
    <t>Motor Traffic Volume</t>
  </si>
  <si>
    <t>Notes:</t>
  </si>
  <si>
    <t>Speed - Measured 85th percentile speed if known, otherwise speed limit</t>
  </si>
  <si>
    <t>Volume - AADT, two way on single carriageways, one way on dual carriageways.</t>
  </si>
  <si>
    <t>Mixed Traffic Table Scores</t>
  </si>
  <si>
    <t>Note - Accesses to be suitable for cycling and barrier-free</t>
  </si>
  <si>
    <t>Overall Length</t>
  </si>
  <si>
    <t>Criterion</t>
  </si>
  <si>
    <t>Directness</t>
  </si>
  <si>
    <t>Potential</t>
  </si>
  <si>
    <t>Route Name</t>
  </si>
  <si>
    <t>Indicative Cost</t>
  </si>
  <si>
    <t xml:space="preserve">Existing </t>
  </si>
  <si>
    <t xml:space="preserve">Potential </t>
  </si>
  <si>
    <t>Assessed for sections of route of similar characteristics - max 1km each</t>
  </si>
  <si>
    <t>exceeds 150m</t>
  </si>
  <si>
    <t>Gradient Scores Table</t>
  </si>
  <si>
    <t>Section Number</t>
  </si>
  <si>
    <t>Performance Scores</t>
  </si>
  <si>
    <t>Gradient Score for Route</t>
  </si>
  <si>
    <t>DIRECTNESS</t>
  </si>
  <si>
    <t>&gt; 4</t>
  </si>
  <si>
    <t>&gt; 3, &lt; 4</t>
  </si>
  <si>
    <t>&gt; 2, &lt; 3</t>
  </si>
  <si>
    <t>&gt; 1, &lt; 2</t>
  </si>
  <si>
    <t>&gt; 0, &lt; 1</t>
  </si>
  <si>
    <t>COMFORT</t>
  </si>
  <si>
    <t>Comfort</t>
  </si>
  <si>
    <t>&gt; 10</t>
  </si>
  <si>
    <t>SAFETY</t>
  </si>
  <si>
    <t>Assessed as connectivity for sections of route of similar characteristics - max 1km each</t>
  </si>
  <si>
    <t>Surface Type</t>
  </si>
  <si>
    <t>Smooth, Machine-laid bituminous or similar</t>
  </si>
  <si>
    <t>Hand-laid bituminous or similar</t>
  </si>
  <si>
    <t>Available Width</t>
  </si>
  <si>
    <t>Concrete/stone paviours with filled level joints</t>
  </si>
  <si>
    <t>Concrete/stone flags</t>
  </si>
  <si>
    <t>Unbound graded aggregate</t>
  </si>
  <si>
    <t>Unsurfaced</t>
  </si>
  <si>
    <t>One-Way Track/Lane</t>
  </si>
  <si>
    <t>Two-Way Track/Lane</t>
  </si>
  <si>
    <t>&lt; 1.2m</t>
  </si>
  <si>
    <t>&lt; 2m</t>
  </si>
  <si>
    <t xml:space="preserve">Notes: </t>
  </si>
  <si>
    <t>Comfort Score for Route</t>
  </si>
  <si>
    <t>Safety Score for Route</t>
  </si>
  <si>
    <t>Safety</t>
  </si>
  <si>
    <t>Number of Existing Critical Junctions/Crossings</t>
  </si>
  <si>
    <t>≥ 2.1m</t>
  </si>
  <si>
    <t>≥ 3.5m</t>
  </si>
  <si>
    <t>Scores for Shared Use Paths (with pedestrians) are reduced:</t>
  </si>
  <si>
    <t>By 1 where pedestrian flows exceed 100 per hour</t>
  </si>
  <si>
    <t>By 2 where pedestrian flows exceed 300 per hour</t>
  </si>
  <si>
    <t>Motor Vehicle Route Length (km)</t>
  </si>
  <si>
    <t>Cycle Route Length (km)</t>
  </si>
  <si>
    <t>Ratio</t>
  </si>
  <si>
    <t>Directness Score for Route</t>
  </si>
  <si>
    <t>Date of Assessment</t>
  </si>
  <si>
    <t>Name of Assessor(s)</t>
  </si>
  <si>
    <t>0 – Black</t>
  </si>
  <si>
    <t>1 – Purple</t>
  </si>
  <si>
    <t>2 – Red</t>
  </si>
  <si>
    <t>3 – Amber</t>
  </si>
  <si>
    <t>4 – Green</t>
  </si>
  <si>
    <t>5 – Deep Green</t>
  </si>
  <si>
    <t>CONNECTIVITY</t>
  </si>
  <si>
    <t>Connectivity</t>
  </si>
  <si>
    <t>n/a</t>
  </si>
  <si>
    <t>Unlit routes</t>
  </si>
  <si>
    <t>Routes without passive surveillance</t>
  </si>
  <si>
    <t>20 mph</t>
  </si>
  <si>
    <t>30 mph</t>
  </si>
  <si>
    <t>&gt;30 mph</t>
  </si>
  <si>
    <t>Deduct 1 point</t>
  </si>
  <si>
    <t>&lt;2</t>
  </si>
  <si>
    <t>Number of Accesses/
Connections per Km</t>
  </si>
  <si>
    <t>Summary tab</t>
  </si>
  <si>
    <t>Criteria tabs contain:</t>
  </si>
  <si>
    <t>All other cells are protected to prevent deletion of formulas.</t>
  </si>
  <si>
    <t>Connectivity Score for Route</t>
  </si>
  <si>
    <t>Section start point</t>
  </si>
  <si>
    <t>Section end point</t>
  </si>
  <si>
    <t>Northfield</t>
  </si>
  <si>
    <t>Cycle movement crosses very wide or flared side road junction, radii &gt;9m, multi-lane entry, merge and diverge slip road, or acceleration and deceleration lanes</t>
  </si>
  <si>
    <t>Pinch points (widths between 3.2m and 3.9m inclusive) on junction entry or exit lanes</t>
  </si>
  <si>
    <t>Poor surface quality within path of cycle movement due to drainage grating, adverse camber, road debris, or poor reinstatement/maintenance</t>
  </si>
  <si>
    <t>Congested conditions restriction visibility to cyclists passing stationary traffic</t>
  </si>
  <si>
    <t>Any type of roundabout with &gt;8000 vpd where cycles mix with traffic or cross without priority</t>
  </si>
  <si>
    <t>Multi-lane roundabout where cycles mix with traffic</t>
  </si>
  <si>
    <t>Cycle movements mixed with or crossing traffic stream with 85th percentile speed &gt;60kph</t>
  </si>
  <si>
    <t>Cycle movements in potential conflict with heavy motor traffic flows (&gt;5000 vpd, or HGV/Bus &gt;500 per day)</t>
  </si>
  <si>
    <t>Cycles need to cross more than one traffic lane to complete a movement (where the road has moderate or heavy traffic flows and where no refuge is provided)</t>
  </si>
  <si>
    <t>Note 1 – ‘In potential conflict with’ means where heavy motor traffic movements cross or run alongside cycle movements without being separated physically and/or in time</t>
  </si>
  <si>
    <t>Note - Gradient may vary between existing and proposed (e.g. if zig-zag ramps are introduced to reduce gradient)</t>
  </si>
  <si>
    <t>Local Cycling and Walking Infrastructure Plans</t>
  </si>
  <si>
    <t>Local Cycling and Walking Infrastructure Plan: Route Selection Tool</t>
  </si>
  <si>
    <t>Existing Route</t>
  </si>
  <si>
    <t xml:space="preserve"> Score</t>
  </si>
  <si>
    <t>Section Length (km)</t>
  </si>
  <si>
    <t>Potential Route</t>
  </si>
  <si>
    <t>Motor Traffic Speed (mph)</t>
  </si>
  <si>
    <t>No. of Junctions</t>
  </si>
  <si>
    <t>≤ 1.0</t>
  </si>
  <si>
    <t>&gt; 1.0, ≤1.2</t>
  </si>
  <si>
    <t>&gt;1.2, ≤1.4</t>
  </si>
  <si>
    <t>&gt;1.4, ≤1.6</t>
  </si>
  <si>
    <t>&gt;1.6, ≤1.8</t>
  </si>
  <si>
    <t>Connections per km</t>
  </si>
  <si>
    <t>Total Connections (No.)</t>
  </si>
  <si>
    <t xml:space="preserve"> Section Length (km)</t>
  </si>
  <si>
    <t>Number of Potential Critical Junctions/Crossings</t>
  </si>
  <si>
    <t>Description of Improvements</t>
  </si>
  <si>
    <t>Motor Traffic Volume (AADT)</t>
  </si>
  <si>
    <t>AADT - Average Annualised Daily Traffic</t>
  </si>
  <si>
    <t xml:space="preserve">Existing Route </t>
  </si>
  <si>
    <t>Available Width (m)</t>
  </si>
  <si>
    <t>Other</t>
  </si>
  <si>
    <t>ROUTE SUMMARY</t>
  </si>
  <si>
    <t>Route Selection Tool</t>
  </si>
  <si>
    <t>Yellow coloured fields require scores to be calculated using data from the orange fields and by referring to the blue scoring tables.</t>
  </si>
  <si>
    <r>
      <t xml:space="preserve">&lt; 2.1m, </t>
    </r>
    <r>
      <rPr>
        <sz val="11"/>
        <color indexed="8"/>
        <rFont val="Arial"/>
        <family val="2"/>
      </rPr>
      <t>≥ 1.8m</t>
    </r>
  </si>
  <si>
    <r>
      <t xml:space="preserve">&lt; 1.8m, </t>
    </r>
    <r>
      <rPr>
        <sz val="11"/>
        <color indexed="8"/>
        <rFont val="Arial"/>
        <family val="2"/>
      </rPr>
      <t>≥ 1.5m</t>
    </r>
  </si>
  <si>
    <r>
      <t xml:space="preserve">&lt; 1.5m, </t>
    </r>
    <r>
      <rPr>
        <sz val="11"/>
        <color indexed="8"/>
        <rFont val="Arial"/>
        <family val="2"/>
      </rPr>
      <t>≥ 1.2m</t>
    </r>
  </si>
  <si>
    <r>
      <t xml:space="preserve">&lt; 3.5m, </t>
    </r>
    <r>
      <rPr>
        <sz val="11"/>
        <color indexed="8"/>
        <rFont val="Arial"/>
        <family val="2"/>
      </rPr>
      <t>≥ 3m</t>
    </r>
  </si>
  <si>
    <r>
      <t xml:space="preserve">&lt; 3m, </t>
    </r>
    <r>
      <rPr>
        <sz val="11"/>
        <color indexed="8"/>
        <rFont val="Arial"/>
        <family val="2"/>
      </rPr>
      <t>≥ 2.5m</t>
    </r>
  </si>
  <si>
    <r>
      <t xml:space="preserve">&lt; 2.5m, </t>
    </r>
    <r>
      <rPr>
        <sz val="11"/>
        <color indexed="8"/>
        <rFont val="Arial"/>
        <family val="2"/>
      </rPr>
      <t>≥ 2m</t>
    </r>
  </si>
  <si>
    <t>Maximum slope (m)</t>
  </si>
  <si>
    <t>Maximum Grade along each section (%)</t>
  </si>
  <si>
    <t>Google Earth elevation profile is a useful tool for obtaining data for this section</t>
  </si>
  <si>
    <t>Route physically protected from motor vehicles or off highway completely</t>
  </si>
  <si>
    <t>Note 2 – Moderate or heavy traffic flows are those above 2500 vehicles per day and / or 250 HGVs per day</t>
  </si>
  <si>
    <t xml:space="preserve">Mixed traffic streets carrying more than 2500 vehicles per day score zero </t>
  </si>
  <si>
    <t>Mixed traffic streets with less than 2500 vehicles per day should be assessed as two-way tracks with available width greater than 3.5m</t>
  </si>
  <si>
    <t>Overview</t>
  </si>
  <si>
    <t>How to use the RST</t>
  </si>
  <si>
    <t xml:space="preserve">Further Information </t>
  </si>
  <si>
    <t>15m</t>
  </si>
  <si>
    <t>30m</t>
  </si>
  <si>
    <t>50m</t>
  </si>
  <si>
    <t>80m</t>
  </si>
  <si>
    <t>150m</t>
  </si>
  <si>
    <t>Max Slope (m)</t>
  </si>
  <si>
    <t>Max Grade (%)</t>
  </si>
  <si>
    <t>Safety Scores Table</t>
  </si>
  <si>
    <t>Directness Scores Table</t>
  </si>
  <si>
    <t>Connectivity Scores Table</t>
  </si>
  <si>
    <t>Comfort Scores Table</t>
  </si>
  <si>
    <r>
      <t xml:space="preserve">Number of </t>
    </r>
    <r>
      <rPr>
        <b/>
        <sz val="11"/>
        <color indexed="8"/>
        <rFont val="Arial"/>
        <family val="2"/>
      </rPr>
      <t>Critical Junctions/Crossings on Route with critical features requiring improvement</t>
    </r>
  </si>
  <si>
    <t xml:space="preserve">The primary function of the Route Selection Tool (RST) is to assess the suitability of a route against a set of core design outcomes. The RST enables a route to be assessed in both its existing state and potential future state, if improvements were made. 
</t>
  </si>
  <si>
    <r>
      <t xml:space="preserve">Route Selection Tool Criteria
</t>
    </r>
    <r>
      <rPr>
        <sz val="11"/>
        <color indexed="8"/>
        <rFont val="Arial"/>
        <family val="2"/>
      </rPr>
      <t xml:space="preserve">The RST uses a range of criteria to assess how well a route meets the core design outcomes, with scoring ranging from 5, being the highest, to 0, being the lowest.
The criteria are: 
• directness
• gradient
• safety
• connectivity
• comfort
The number of ‘critical junctions’ are also recorded to enable a high-level evaluation of both links and junctions within one tool. A ‘critical junction’ is defined as one that has characteristics that are hazardous for cyclists e.g. high traffic volumes, lack of priority or segregation, crossing high speed on-off slip roads or large roundabouts.  </t>
    </r>
    <r>
      <rPr>
        <b/>
        <sz val="11"/>
        <color indexed="8"/>
        <rFont val="Arial"/>
        <family val="2"/>
      </rPr>
      <t xml:space="preserve">
</t>
    </r>
  </si>
  <si>
    <t>Blue coloured fields contain the data required for scoring.</t>
  </si>
  <si>
    <t>General information regarding the route can be entered at the top of the summary tab. The remaining fields will automatically be populated with the information from criteria tab. A description of improvements and indicative costs can be entered at the bottom summary tab. All other cells are protected.</t>
  </si>
  <si>
    <t>LCWIP Guidance (Annex B) provides a step-by-step guide on how to use the RST.</t>
  </si>
  <si>
    <t>Assessed for the entire route length</t>
  </si>
  <si>
    <t>Manor Park</t>
  </si>
  <si>
    <t>Orange coloured fields require data to be inputted for reference.</t>
  </si>
  <si>
    <t xml:space="preserve">CRITICAL JUNCTIONS </t>
  </si>
  <si>
    <t>Critical Junctions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</si>
</sst>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F800]dddd\,\ mmmm\ dd\,\ yyyy"/>
    <numFmt numFmtId="166" formatCode="[$-809]dd\ mmmm\ yyyy"/>
    <numFmt numFmtId="167" formatCode="#,##0.0_ ;[Red]\-#,##0.0\ "/>
    <numFmt numFmtId="168" formatCode="#,##0_ ;[Red]\-#,##0\ 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_ ;[Red]\-0.00\ "/>
    <numFmt numFmtId="175" formatCode="0.0_ ;[Red]\-0.0\ "/>
    <numFmt numFmtId="176" formatCode="0_ ;[Red]\-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>
        <color indexed="63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4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6" fillId="7" borderId="10" xfId="0" applyFont="1" applyFill="1" applyBorder="1" applyAlignment="1">
      <alignment horizontal="right"/>
    </xf>
    <xf numFmtId="164" fontId="56" fillId="21" borderId="10" xfId="0" applyNumberFormat="1" applyFont="1" applyFill="1" applyBorder="1" applyAlignment="1">
      <alignment horizontal="center" vertical="center"/>
    </xf>
    <xf numFmtId="164" fontId="56" fillId="20" borderId="10" xfId="0" applyNumberFormat="1" applyFont="1" applyFill="1" applyBorder="1" applyAlignment="1">
      <alignment horizontal="center" vertical="center"/>
    </xf>
    <xf numFmtId="2" fontId="54" fillId="21" borderId="10" xfId="0" applyNumberFormat="1" applyFont="1" applyFill="1" applyBorder="1" applyAlignment="1">
      <alignment horizontal="center" vertical="center"/>
    </xf>
    <xf numFmtId="2" fontId="54" fillId="20" borderId="10" xfId="0" applyNumberFormat="1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/>
    </xf>
    <xf numFmtId="1" fontId="54" fillId="21" borderId="10" xfId="0" applyNumberFormat="1" applyFont="1" applyFill="1" applyBorder="1" applyAlignment="1">
      <alignment horizontal="center" vertical="center"/>
    </xf>
    <xf numFmtId="1" fontId="54" fillId="20" borderId="10" xfId="0" applyNumberFormat="1" applyFont="1" applyFill="1" applyBorder="1" applyAlignment="1">
      <alignment horizontal="center" vertical="center"/>
    </xf>
    <xf numFmtId="0" fontId="54" fillId="0" borderId="0" xfId="0" applyFont="1" applyAlignment="1" applyProtection="1">
      <alignment/>
      <protection locked="0"/>
    </xf>
    <xf numFmtId="0" fontId="5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169" fontId="54" fillId="21" borderId="10" xfId="0" applyNumberFormat="1" applyFont="1" applyFill="1" applyBorder="1" applyAlignment="1" applyProtection="1">
      <alignment horizontal="center" vertical="center" wrapText="1"/>
      <protection/>
    </xf>
    <xf numFmtId="169" fontId="54" fillId="20" borderId="10" xfId="0" applyNumberFormat="1" applyFont="1" applyFill="1" applyBorder="1" applyAlignment="1" applyProtection="1">
      <alignment horizontal="center" vertical="center" wrapText="1"/>
      <protection/>
    </xf>
    <xf numFmtId="168" fontId="54" fillId="21" borderId="10" xfId="0" applyNumberFormat="1" applyFont="1" applyFill="1" applyBorder="1" applyAlignment="1" applyProtection="1">
      <alignment horizontal="center" vertical="center" wrapText="1"/>
      <protection/>
    </xf>
    <xf numFmtId="168" fontId="54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8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54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wrapText="1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 wrapText="1"/>
      <protection/>
    </xf>
    <xf numFmtId="43" fontId="54" fillId="21" borderId="11" xfId="42" applyFont="1" applyFill="1" applyBorder="1" applyAlignment="1" applyProtection="1">
      <alignment vertical="center" wrapText="1"/>
      <protection/>
    </xf>
    <xf numFmtId="43" fontId="54" fillId="20" borderId="11" xfId="42" applyFont="1" applyFill="1" applyBorder="1" applyAlignment="1" applyProtection="1">
      <alignment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4" fillId="8" borderId="10" xfId="0" applyFont="1" applyFill="1" applyBorder="1" applyAlignment="1" applyProtection="1">
      <alignment horizontal="center" wrapText="1"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/>
      <protection locked="0"/>
    </xf>
    <xf numFmtId="2" fontId="60" fillId="0" borderId="0" xfId="0" applyNumberFormat="1" applyFont="1" applyAlignment="1" applyProtection="1">
      <alignment horizontal="center" vertical="top" wrapText="1"/>
      <protection locked="0"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vertical="top"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60" fillId="0" borderId="0" xfId="0" applyNumberFormat="1" applyFont="1" applyAlignment="1" applyProtection="1">
      <alignment horizontal="center" vertical="top" wrapText="1"/>
      <protection/>
    </xf>
    <xf numFmtId="0" fontId="54" fillId="0" borderId="0" xfId="0" applyFont="1" applyAlignment="1" applyProtection="1">
      <alignment/>
      <protection/>
    </xf>
    <xf numFmtId="0" fontId="54" fillId="34" borderId="0" xfId="0" applyFont="1" applyFill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4" fillId="3" borderId="10" xfId="0" applyFont="1" applyFill="1" applyBorder="1" applyAlignment="1" applyProtection="1">
      <alignment horizontal="center" vertical="center" wrapText="1"/>
      <protection locked="0"/>
    </xf>
    <xf numFmtId="0" fontId="56" fillId="35" borderId="10" xfId="0" applyFont="1" applyFill="1" applyBorder="1" applyAlignment="1" applyProtection="1">
      <alignment horizontal="center"/>
      <protection/>
    </xf>
    <xf numFmtId="0" fontId="54" fillId="34" borderId="0" xfId="0" applyFont="1" applyFill="1" applyAlignment="1" applyProtection="1">
      <alignment horizontal="left" vertical="center" indent="4"/>
      <protection/>
    </xf>
    <xf numFmtId="0" fontId="54" fillId="34" borderId="0" xfId="0" applyFont="1" applyFill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4" fillId="8" borderId="10" xfId="0" applyFont="1" applyFill="1" applyBorder="1" applyAlignment="1" applyProtection="1">
      <alignment horizontal="center" vertical="center" wrapText="1"/>
      <protection/>
    </xf>
    <xf numFmtId="0" fontId="54" fillId="8" borderId="12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left"/>
      <protection/>
    </xf>
    <xf numFmtId="2" fontId="54" fillId="9" borderId="10" xfId="0" applyNumberFormat="1" applyFont="1" applyFill="1" applyBorder="1" applyAlignment="1" applyProtection="1">
      <alignment horizontal="center" vertical="center"/>
      <protection locked="0"/>
    </xf>
    <xf numFmtId="0" fontId="56" fillId="8" borderId="10" xfId="0" applyFont="1" applyFill="1" applyBorder="1" applyAlignment="1" applyProtection="1">
      <alignment horizontal="center" vertical="center"/>
      <protection/>
    </xf>
    <xf numFmtId="0" fontId="54" fillId="8" borderId="10" xfId="0" applyFont="1" applyFill="1" applyBorder="1" applyAlignment="1" applyProtection="1">
      <alignment horizontal="center"/>
      <protection/>
    </xf>
    <xf numFmtId="0" fontId="54" fillId="8" borderId="13" xfId="0" applyFont="1" applyFill="1" applyBorder="1" applyAlignment="1" applyProtection="1">
      <alignment horizontal="center" vertical="center" wrapText="1"/>
      <protection/>
    </xf>
    <xf numFmtId="0" fontId="56" fillId="8" borderId="10" xfId="0" applyFont="1" applyFill="1" applyBorder="1" applyAlignment="1" applyProtection="1">
      <alignment horizontal="center"/>
      <protection/>
    </xf>
    <xf numFmtId="0" fontId="56" fillId="8" borderId="10" xfId="0" applyFont="1" applyFill="1" applyBorder="1" applyAlignment="1" applyProtection="1">
      <alignment horizontal="center" vertical="center" wrapText="1"/>
      <protection/>
    </xf>
    <xf numFmtId="0" fontId="56" fillId="8" borderId="12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Border="1" applyAlignment="1">
      <alignment horizontal="center" vertical="center"/>
    </xf>
    <xf numFmtId="2" fontId="54" fillId="9" borderId="14" xfId="0" applyNumberFormat="1" applyFont="1" applyFill="1" applyBorder="1" applyAlignment="1" applyProtection="1">
      <alignment horizontal="left" vertical="center" wrapText="1"/>
      <protection locked="0"/>
    </xf>
    <xf numFmtId="2" fontId="54" fillId="11" borderId="14" xfId="0" applyNumberFormat="1" applyFont="1" applyFill="1" applyBorder="1" applyAlignment="1" applyProtection="1">
      <alignment horizontal="left" vertical="center" wrapText="1"/>
      <protection locked="0"/>
    </xf>
    <xf numFmtId="0" fontId="54" fillId="8" borderId="14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0" xfId="0" applyNumberFormat="1" applyFont="1" applyAlignment="1">
      <alignment horizontal="left"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/>
    </xf>
    <xf numFmtId="0" fontId="56" fillId="0" borderId="0" xfId="0" applyNumberFormat="1" applyFont="1" applyAlignment="1">
      <alignment horizontal="left" vertical="top" wrapText="1"/>
    </xf>
    <xf numFmtId="0" fontId="54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7" borderId="10" xfId="0" applyFont="1" applyFill="1" applyBorder="1" applyAlignment="1">
      <alignment/>
    </xf>
    <xf numFmtId="0" fontId="56" fillId="7" borderId="10" xfId="0" applyFont="1" applyFill="1" applyBorder="1" applyAlignment="1">
      <alignment vertical="center" wrapText="1"/>
    </xf>
    <xf numFmtId="0" fontId="56" fillId="7" borderId="10" xfId="0" applyFont="1" applyFill="1" applyBorder="1" applyAlignment="1">
      <alignment vertical="center"/>
    </xf>
    <xf numFmtId="0" fontId="56" fillId="8" borderId="10" xfId="0" applyFont="1" applyFill="1" applyBorder="1" applyAlignment="1" applyProtection="1">
      <alignment horizontal="center" wrapText="1"/>
      <protection/>
    </xf>
    <xf numFmtId="0" fontId="5" fillId="36" borderId="10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wrapText="1"/>
      <protection/>
    </xf>
    <xf numFmtId="0" fontId="5" fillId="8" borderId="10" xfId="0" applyFont="1" applyFill="1" applyBorder="1" applyAlignment="1" applyProtection="1">
      <alignment wrapText="1"/>
      <protection/>
    </xf>
    <xf numFmtId="0" fontId="5" fillId="36" borderId="1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wrapText="1"/>
      <protection/>
    </xf>
    <xf numFmtId="0" fontId="56" fillId="35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8" borderId="10" xfId="0" applyFont="1" applyFill="1" applyBorder="1" applyAlignment="1" applyProtection="1">
      <alignment horizontal="center" wrapText="1"/>
      <protection/>
    </xf>
    <xf numFmtId="43" fontId="54" fillId="20" borderId="11" xfId="42" applyFont="1" applyFill="1" applyBorder="1" applyAlignment="1" applyProtection="1">
      <alignment horizontal="center" vertical="center" wrapText="1"/>
      <protection/>
    </xf>
    <xf numFmtId="0" fontId="54" fillId="8" borderId="10" xfId="0" applyFont="1" applyFill="1" applyBorder="1" applyAlignment="1" applyProtection="1">
      <alignment horizontal="center" vertical="center"/>
      <protection/>
    </xf>
    <xf numFmtId="0" fontId="56" fillId="35" borderId="16" xfId="0" applyFont="1" applyFill="1" applyBorder="1" applyAlignment="1" applyProtection="1">
      <alignment horizontal="center" vertical="center" wrapText="1"/>
      <protection/>
    </xf>
    <xf numFmtId="0" fontId="7" fillId="3" borderId="17" xfId="54" applyFont="1" applyFill="1" applyBorder="1" applyAlignment="1" applyProtection="1">
      <alignment horizontal="center" vertical="center" wrapText="1"/>
      <protection locked="0"/>
    </xf>
    <xf numFmtId="0" fontId="7" fillId="3" borderId="18" xfId="54" applyFont="1" applyFill="1" applyBorder="1" applyAlignment="1" applyProtection="1">
      <alignment horizontal="center" vertical="center" wrapText="1"/>
      <protection locked="0"/>
    </xf>
    <xf numFmtId="0" fontId="7" fillId="11" borderId="18" xfId="54" applyFont="1" applyFill="1" applyBorder="1" applyAlignment="1" applyProtection="1">
      <alignment horizontal="center" vertical="center" wrapText="1"/>
      <protection locked="0"/>
    </xf>
    <xf numFmtId="0" fontId="3" fillId="3" borderId="19" xfId="54" applyFont="1" applyFill="1" applyBorder="1" applyAlignment="1" applyProtection="1">
      <alignment horizontal="center" vertical="center" wrapText="1"/>
      <protection locked="0"/>
    </xf>
    <xf numFmtId="0" fontId="3" fillId="3" borderId="20" xfId="54" applyFont="1" applyFill="1" applyBorder="1" applyAlignment="1" applyProtection="1">
      <alignment horizontal="center" vertical="center" wrapText="1"/>
      <protection locked="0"/>
    </xf>
    <xf numFmtId="0" fontId="3" fillId="11" borderId="20" xfId="54" applyFont="1" applyFill="1" applyBorder="1" applyAlignment="1" applyProtection="1">
      <alignment horizontal="center" vertical="center" wrapText="1"/>
      <protection locked="0"/>
    </xf>
    <xf numFmtId="0" fontId="3" fillId="3" borderId="19" xfId="54" applyFont="1" applyFill="1" applyBorder="1" applyAlignment="1" applyProtection="1">
      <alignment horizontal="center" vertical="center"/>
      <protection locked="0"/>
    </xf>
    <xf numFmtId="0" fontId="3" fillId="3" borderId="20" xfId="54" applyFont="1" applyFill="1" applyBorder="1" applyAlignment="1" applyProtection="1">
      <alignment horizontal="center" vertical="center"/>
      <protection locked="0"/>
    </xf>
    <xf numFmtId="0" fontId="3" fillId="11" borderId="20" xfId="54" applyFont="1" applyFill="1" applyBorder="1" applyAlignment="1" applyProtection="1">
      <alignment horizontal="center" vertical="center"/>
      <protection locked="0"/>
    </xf>
    <xf numFmtId="175" fontId="7" fillId="3" borderId="18" xfId="54" applyNumberFormat="1" applyFont="1" applyFill="1" applyBorder="1" applyAlignment="1" applyProtection="1">
      <alignment horizontal="center" vertical="center" wrapText="1"/>
      <protection locked="0"/>
    </xf>
    <xf numFmtId="175" fontId="3" fillId="3" borderId="18" xfId="54" applyNumberFormat="1" applyFont="1" applyFill="1" applyBorder="1" applyAlignment="1" applyProtection="1">
      <alignment horizontal="center" vertical="center" wrapText="1"/>
      <protection locked="0"/>
    </xf>
    <xf numFmtId="175" fontId="3" fillId="3" borderId="20" xfId="54" applyNumberFormat="1" applyFont="1" applyFill="1" applyBorder="1" applyAlignment="1" applyProtection="1">
      <alignment horizontal="center" vertical="center" wrapText="1"/>
      <protection locked="0"/>
    </xf>
    <xf numFmtId="174" fontId="3" fillId="3" borderId="20" xfId="54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0" fontId="3" fillId="3" borderId="18" xfId="54" applyFont="1" applyFill="1" applyBorder="1" applyAlignment="1" applyProtection="1">
      <alignment horizontal="center" vertical="center" wrapText="1"/>
      <protection locked="0"/>
    </xf>
    <xf numFmtId="0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4" fillId="34" borderId="0" xfId="0" applyFont="1" applyFill="1" applyBorder="1" applyAlignment="1" applyProtection="1">
      <alignment horizontal="left" vertical="center" wrapText="1" indent="2"/>
      <protection/>
    </xf>
    <xf numFmtId="0" fontId="54" fillId="34" borderId="0" xfId="0" applyFont="1" applyFill="1" applyBorder="1" applyAlignment="1" applyProtection="1">
      <alignment horizontal="center" vertical="center" wrapText="1"/>
      <protection locked="0"/>
    </xf>
    <xf numFmtId="0" fontId="56" fillId="35" borderId="21" xfId="0" applyFont="1" applyFill="1" applyBorder="1" applyAlignment="1" applyProtection="1">
      <alignment horizontal="center" vertical="center" wrapText="1"/>
      <protection/>
    </xf>
    <xf numFmtId="0" fontId="56" fillId="34" borderId="0" xfId="0" applyFont="1" applyFill="1" applyBorder="1" applyAlignment="1" applyProtection="1">
      <alignment horizontal="center" wrapText="1"/>
      <protection/>
    </xf>
    <xf numFmtId="0" fontId="56" fillId="35" borderId="10" xfId="0" applyFont="1" applyFill="1" applyBorder="1" applyAlignment="1" applyProtection="1">
      <alignment horizontal="center" vertical="center" wrapText="1"/>
      <protection/>
    </xf>
    <xf numFmtId="0" fontId="56" fillId="35" borderId="22" xfId="0" applyFont="1" applyFill="1" applyBorder="1" applyAlignment="1" applyProtection="1">
      <alignment horizontal="center" vertical="center" wrapText="1"/>
      <protection/>
    </xf>
    <xf numFmtId="0" fontId="56" fillId="35" borderId="10" xfId="0" applyFont="1" applyFill="1" applyBorder="1" applyAlignment="1" applyProtection="1">
      <alignment horizontal="center" wrapText="1"/>
      <protection/>
    </xf>
    <xf numFmtId="1" fontId="56" fillId="21" borderId="10" xfId="0" applyNumberFormat="1" applyFont="1" applyFill="1" applyBorder="1" applyAlignment="1" applyProtection="1">
      <alignment horizontal="center" vertical="center"/>
      <protection/>
    </xf>
    <xf numFmtId="1" fontId="5" fillId="24" borderId="10" xfId="37" applyNumberFormat="1" applyFont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vertical="center" wrapText="1"/>
      <protection/>
    </xf>
    <xf numFmtId="43" fontId="54" fillId="21" borderId="22" xfId="42" applyFont="1" applyFill="1" applyBorder="1" applyAlignment="1" applyProtection="1">
      <alignment horizontal="center" vertical="center" wrapText="1"/>
      <protection/>
    </xf>
    <xf numFmtId="0" fontId="54" fillId="3" borderId="10" xfId="0" applyFont="1" applyFill="1" applyBorder="1" applyAlignment="1" applyProtection="1" quotePrefix="1">
      <alignment horizontal="center" vertical="center" wrapText="1"/>
      <protection locked="0"/>
    </xf>
    <xf numFmtId="0" fontId="53" fillId="0" borderId="0" xfId="0" applyFont="1" applyBorder="1" applyAlignment="1">
      <alignment horizontal="left" wrapText="1"/>
    </xf>
    <xf numFmtId="0" fontId="5" fillId="36" borderId="23" xfId="0" applyFont="1" applyFill="1" applyBorder="1" applyAlignment="1" applyProtection="1">
      <alignment horizontal="center"/>
      <protection/>
    </xf>
    <xf numFmtId="0" fontId="5" fillId="36" borderId="24" xfId="0" applyFont="1" applyFill="1" applyBorder="1" applyAlignment="1" applyProtection="1">
      <alignment horizontal="center"/>
      <protection/>
    </xf>
    <xf numFmtId="0" fontId="56" fillId="35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wrapText="1"/>
      <protection/>
    </xf>
    <xf numFmtId="0" fontId="56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6" fillId="37" borderId="23" xfId="0" applyFont="1" applyFill="1" applyBorder="1" applyAlignment="1" applyProtection="1">
      <alignment horizontal="center"/>
      <protection/>
    </xf>
    <xf numFmtId="0" fontId="56" fillId="37" borderId="25" xfId="0" applyFont="1" applyFill="1" applyBorder="1" applyAlignment="1" applyProtection="1">
      <alignment horizontal="center"/>
      <protection/>
    </xf>
    <xf numFmtId="0" fontId="56" fillId="37" borderId="24" xfId="0" applyFont="1" applyFill="1" applyBorder="1" applyAlignment="1" applyProtection="1">
      <alignment horizontal="center"/>
      <protection/>
    </xf>
    <xf numFmtId="0" fontId="56" fillId="35" borderId="11" xfId="0" applyFont="1" applyFill="1" applyBorder="1" applyAlignment="1" applyProtection="1">
      <alignment horizontal="center" vertical="center"/>
      <protection/>
    </xf>
    <xf numFmtId="0" fontId="56" fillId="8" borderId="23" xfId="0" applyFont="1" applyFill="1" applyBorder="1" applyAlignment="1" applyProtection="1">
      <alignment horizontal="center" vertical="center"/>
      <protection/>
    </xf>
    <xf numFmtId="0" fontId="56" fillId="8" borderId="25" xfId="0" applyFont="1" applyFill="1" applyBorder="1" applyAlignment="1" applyProtection="1">
      <alignment horizontal="center" vertical="center"/>
      <protection/>
    </xf>
    <xf numFmtId="0" fontId="56" fillId="8" borderId="24" xfId="0" applyFont="1" applyFill="1" applyBorder="1" applyAlignment="1" applyProtection="1">
      <alignment horizontal="center" vertical="center"/>
      <protection/>
    </xf>
    <xf numFmtId="0" fontId="56" fillId="8" borderId="26" xfId="0" applyFont="1" applyFill="1" applyBorder="1" applyAlignment="1" applyProtection="1">
      <alignment horizontal="center" vertical="center" wrapText="1"/>
      <protection/>
    </xf>
    <xf numFmtId="0" fontId="56" fillId="8" borderId="13" xfId="0" applyFont="1" applyFill="1" applyBorder="1" applyAlignment="1" applyProtection="1">
      <alignment horizontal="center" vertical="center" wrapText="1"/>
      <protection/>
    </xf>
    <xf numFmtId="0" fontId="56" fillId="8" borderId="10" xfId="0" applyFont="1" applyFill="1" applyBorder="1" applyAlignment="1" applyProtection="1">
      <alignment horizontal="center" vertical="center"/>
      <protection/>
    </xf>
    <xf numFmtId="0" fontId="54" fillId="8" borderId="10" xfId="0" applyFont="1" applyFill="1" applyBorder="1" applyAlignment="1" applyProtection="1">
      <alignment horizontal="center"/>
      <protection/>
    </xf>
    <xf numFmtId="0" fontId="54" fillId="8" borderId="13" xfId="0" applyFont="1" applyFill="1" applyBorder="1" applyAlignment="1" applyProtection="1">
      <alignment horizontal="center" vertical="center" wrapText="1"/>
      <protection/>
    </xf>
    <xf numFmtId="0" fontId="54" fillId="8" borderId="10" xfId="0" applyFont="1" applyFill="1" applyBorder="1" applyAlignment="1" applyProtection="1">
      <alignment horizontal="center" vertical="center" wrapText="1"/>
      <protection/>
    </xf>
    <xf numFmtId="0" fontId="56" fillId="8" borderId="10" xfId="0" applyFont="1" applyFill="1" applyBorder="1" applyAlignment="1" applyProtection="1">
      <alignment horizontal="center"/>
      <protection/>
    </xf>
    <xf numFmtId="0" fontId="56" fillId="8" borderId="27" xfId="0" applyFont="1" applyFill="1" applyBorder="1" applyAlignment="1" applyProtection="1">
      <alignment horizontal="center" vertical="center"/>
      <protection/>
    </xf>
    <xf numFmtId="0" fontId="56" fillId="8" borderId="28" xfId="0" applyFont="1" applyFill="1" applyBorder="1" applyAlignment="1" applyProtection="1">
      <alignment horizontal="center" vertical="center"/>
      <protection/>
    </xf>
    <xf numFmtId="0" fontId="56" fillId="8" borderId="29" xfId="0" applyFont="1" applyFill="1" applyBorder="1" applyAlignment="1" applyProtection="1">
      <alignment horizontal="center" vertical="center"/>
      <protection/>
    </xf>
    <xf numFmtId="0" fontId="56" fillId="8" borderId="30" xfId="0" applyFont="1" applyFill="1" applyBorder="1" applyAlignment="1" applyProtection="1">
      <alignment horizontal="center" vertical="center"/>
      <protection/>
    </xf>
    <xf numFmtId="0" fontId="56" fillId="8" borderId="31" xfId="0" applyFont="1" applyFill="1" applyBorder="1" applyAlignment="1" applyProtection="1">
      <alignment horizontal="center" vertical="center"/>
      <protection/>
    </xf>
    <xf numFmtId="0" fontId="56" fillId="8" borderId="32" xfId="0" applyFont="1" applyFill="1" applyBorder="1" applyAlignment="1" applyProtection="1">
      <alignment horizontal="center" vertical="center"/>
      <protection/>
    </xf>
    <xf numFmtId="0" fontId="56" fillId="37" borderId="27" xfId="0" applyFont="1" applyFill="1" applyBorder="1" applyAlignment="1" applyProtection="1">
      <alignment horizontal="center"/>
      <protection/>
    </xf>
    <xf numFmtId="0" fontId="56" fillId="37" borderId="28" xfId="0" applyFont="1" applyFill="1" applyBorder="1" applyAlignment="1" applyProtection="1">
      <alignment horizontal="center"/>
      <protection/>
    </xf>
    <xf numFmtId="0" fontId="56" fillId="37" borderId="29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6" fillId="8" borderId="10" xfId="0" applyFont="1" applyFill="1" applyBorder="1" applyAlignment="1" applyProtection="1">
      <alignment horizontal="center" vertical="center" wrapText="1"/>
      <protection/>
    </xf>
    <xf numFmtId="0" fontId="56" fillId="8" borderId="12" xfId="0" applyFont="1" applyFill="1" applyBorder="1" applyAlignment="1" applyProtection="1">
      <alignment horizontal="center" vertical="center" wrapText="1"/>
      <protection/>
    </xf>
    <xf numFmtId="0" fontId="56" fillId="35" borderId="33" xfId="0" applyFont="1" applyFill="1" applyBorder="1" applyAlignment="1" applyProtection="1">
      <alignment horizontal="center" vertical="center"/>
      <protection/>
    </xf>
    <xf numFmtId="0" fontId="56" fillId="35" borderId="34" xfId="0" applyFont="1" applyFill="1" applyBorder="1" applyAlignment="1" applyProtection="1">
      <alignment horizontal="center" vertical="center"/>
      <protection/>
    </xf>
    <xf numFmtId="0" fontId="56" fillId="35" borderId="35" xfId="0" applyFont="1" applyFill="1" applyBorder="1" applyAlignment="1" applyProtection="1">
      <alignment horizontal="center" vertical="center"/>
      <protection/>
    </xf>
    <xf numFmtId="0" fontId="56" fillId="35" borderId="36" xfId="0" applyFont="1" applyFill="1" applyBorder="1" applyAlignment="1" applyProtection="1">
      <alignment horizontal="center" vertical="center"/>
      <protection/>
    </xf>
    <xf numFmtId="0" fontId="56" fillId="35" borderId="37" xfId="0" applyFont="1" applyFill="1" applyBorder="1" applyAlignment="1" applyProtection="1">
      <alignment horizontal="center" vertical="center"/>
      <protection/>
    </xf>
    <xf numFmtId="0" fontId="56" fillId="35" borderId="38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/>
      <protection/>
    </xf>
    <xf numFmtId="0" fontId="56" fillId="37" borderId="26" xfId="0" applyFont="1" applyFill="1" applyBorder="1" applyAlignment="1" applyProtection="1">
      <alignment horizontal="center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56" fillId="8" borderId="23" xfId="0" applyFont="1" applyFill="1" applyBorder="1" applyAlignment="1" applyProtection="1">
      <alignment horizontal="center"/>
      <protection/>
    </xf>
    <xf numFmtId="0" fontId="56" fillId="8" borderId="24" xfId="0" applyFont="1" applyFill="1" applyBorder="1" applyAlignment="1" applyProtection="1">
      <alignment horizontal="center"/>
      <protection/>
    </xf>
    <xf numFmtId="0" fontId="56" fillId="8" borderId="39" xfId="0" applyFont="1" applyFill="1" applyBorder="1" applyAlignment="1" applyProtection="1">
      <alignment horizontal="center" vertical="center" wrapText="1"/>
      <protection/>
    </xf>
    <xf numFmtId="0" fontId="56" fillId="35" borderId="40" xfId="0" applyFont="1" applyFill="1" applyBorder="1" applyAlignment="1" applyProtection="1">
      <alignment horizontal="center" vertical="center"/>
      <protection/>
    </xf>
    <xf numFmtId="0" fontId="56" fillId="35" borderId="41" xfId="0" applyFont="1" applyFill="1" applyBorder="1" applyAlignment="1" applyProtection="1">
      <alignment horizontal="center" vertical="center"/>
      <protection/>
    </xf>
    <xf numFmtId="0" fontId="56" fillId="35" borderId="42" xfId="0" applyFont="1" applyFill="1" applyBorder="1" applyAlignment="1" applyProtection="1">
      <alignment horizontal="center" vertical="center"/>
      <protection/>
    </xf>
    <xf numFmtId="0" fontId="56" fillId="35" borderId="43" xfId="0" applyFont="1" applyFill="1" applyBorder="1" applyAlignment="1" applyProtection="1">
      <alignment horizontal="center" vertical="center"/>
      <protection/>
    </xf>
    <xf numFmtId="0" fontId="56" fillId="35" borderId="44" xfId="0" applyFont="1" applyFill="1" applyBorder="1" applyAlignment="1" applyProtection="1">
      <alignment horizontal="center" vertical="center"/>
      <protection/>
    </xf>
    <xf numFmtId="0" fontId="56" fillId="35" borderId="45" xfId="0" applyFont="1" applyFill="1" applyBorder="1" applyAlignment="1" applyProtection="1">
      <alignment horizontal="center" vertical="center"/>
      <protection/>
    </xf>
    <xf numFmtId="0" fontId="54" fillId="9" borderId="10" xfId="0" applyFont="1" applyFill="1" applyBorder="1" applyAlignment="1" applyProtection="1">
      <alignment horizontal="right"/>
      <protection locked="0"/>
    </xf>
    <xf numFmtId="165" fontId="54" fillId="9" borderId="10" xfId="0" applyNumberFormat="1" applyFont="1" applyFill="1" applyBorder="1" applyAlignment="1" applyProtection="1">
      <alignment horizontal="right"/>
      <protection locked="0"/>
    </xf>
    <xf numFmtId="0" fontId="54" fillId="9" borderId="10" xfId="0" applyFont="1" applyFill="1" applyBorder="1" applyAlignment="1" applyProtection="1">
      <alignment horizontal="left" vertical="center" wrapText="1"/>
      <protection locked="0"/>
    </xf>
    <xf numFmtId="0" fontId="56" fillId="7" borderId="23" xfId="0" applyFont="1" applyFill="1" applyBorder="1" applyAlignment="1">
      <alignment horizontal="center"/>
    </xf>
    <xf numFmtId="0" fontId="56" fillId="7" borderId="24" xfId="0" applyFont="1" applyFill="1" applyBorder="1" applyAlignment="1">
      <alignment horizontal="center"/>
    </xf>
    <xf numFmtId="0" fontId="56" fillId="7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Summary!$C$4</c:f>
        </c:strRef>
      </c:tx>
      <c:layout>
        <c:manualLayout>
          <c:xMode val="factor"/>
          <c:yMode val="factor"/>
          <c:x val="-0.2685"/>
          <c:y val="-0.00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72"/>
          <c:y val="0.17675"/>
          <c:w val="0.38725"/>
          <c:h val="0.72225"/>
        </c:manualLayout>
      </c:layout>
      <c:radarChart>
        <c:radarStyle val="marker"/>
        <c:varyColors val="0"/>
        <c:ser>
          <c:idx val="7"/>
          <c:order val="0"/>
          <c:tx>
            <c:strRef>
              <c:f>Summary!$D$25</c:f>
              <c:strCache>
                <c:ptCount val="1"/>
                <c:pt idx="0">
                  <c:v>5 – Deep Green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Summary!$B$11:$B$15</c:f>
              <c:strCache/>
            </c:strRef>
          </c:cat>
          <c:val>
            <c:numRef>
              <c:f>Summary!$D$26:$D$30</c:f>
              <c:numCache/>
            </c:numRef>
          </c:val>
        </c:ser>
        <c:ser>
          <c:idx val="6"/>
          <c:order val="1"/>
          <c:tx>
            <c:strRef>
              <c:f>Summary!$C$25</c:f>
              <c:strCache>
                <c:ptCount val="1"/>
                <c:pt idx="0">
                  <c:v>4 – Green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Summary!$B$11:$B$15</c:f>
              <c:strCache/>
            </c:strRef>
          </c:cat>
          <c:val>
            <c:numRef>
              <c:f>Summary!$C$26:$C$30</c:f>
              <c:numCache/>
            </c:numRef>
          </c:val>
        </c:ser>
        <c:ser>
          <c:idx val="5"/>
          <c:order val="2"/>
          <c:tx>
            <c:strRef>
              <c:f>Summary!$B$25</c:f>
              <c:strCache>
                <c:ptCount val="1"/>
                <c:pt idx="0">
                  <c:v>3 – Amber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Summary!$B$11:$B$15</c:f>
              <c:strCache/>
            </c:strRef>
          </c:cat>
          <c:val>
            <c:numRef>
              <c:f>Summary!$B$26:$B$30</c:f>
              <c:numCache/>
            </c:numRef>
          </c:val>
        </c:ser>
        <c:ser>
          <c:idx val="4"/>
          <c:order val="3"/>
          <c:tx>
            <c:strRef>
              <c:f>Summary!$D$18</c:f>
              <c:strCache>
                <c:ptCount val="1"/>
                <c:pt idx="0">
                  <c:v>2 – Red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Summary!$B$11:$B$15</c:f>
              <c:strCache/>
            </c:strRef>
          </c:cat>
          <c:val>
            <c:numRef>
              <c:f>Summary!$D$19:$D$23</c:f>
              <c:numCache/>
            </c:numRef>
          </c:val>
        </c:ser>
        <c:ser>
          <c:idx val="3"/>
          <c:order val="4"/>
          <c:tx>
            <c:strRef>
              <c:f>Summary!$C$18</c:f>
              <c:strCache>
                <c:ptCount val="1"/>
                <c:pt idx="0">
                  <c:v>1 – Purple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Summary!$B$11:$B$15</c:f>
              <c:strCache/>
            </c:strRef>
          </c:cat>
          <c:val>
            <c:numRef>
              <c:f>Summary!$C$19:$C$23</c:f>
              <c:numCache/>
            </c:numRef>
          </c:val>
        </c:ser>
        <c:ser>
          <c:idx val="2"/>
          <c:order val="5"/>
          <c:tx>
            <c:strRef>
              <c:f>Summary!$B$18</c:f>
              <c:strCache>
                <c:ptCount val="1"/>
                <c:pt idx="0">
                  <c:v>0 – Black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Summary!$B$11:$B$15</c:f>
              <c:strCache/>
            </c:strRef>
          </c:cat>
          <c:val>
            <c:numRef>
              <c:f>Summary!$B$19:$B$23</c:f>
              <c:numCache/>
            </c:numRef>
          </c:val>
        </c:ser>
        <c:ser>
          <c:idx val="0"/>
          <c:order val="6"/>
          <c:tx>
            <c:strRef>
              <c:f>Summary!$C$10</c:f>
              <c:strCache>
                <c:ptCount val="1"/>
                <c:pt idx="0">
                  <c:v>Existing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Summary!$B$11:$B$15</c:f>
              <c:strCache/>
            </c:strRef>
          </c:cat>
          <c:val>
            <c:numRef>
              <c:f>Summary!$C$11:$C$15</c:f>
              <c:numCache/>
            </c:numRef>
          </c:val>
        </c:ser>
        <c:ser>
          <c:idx val="1"/>
          <c:order val="7"/>
          <c:tx>
            <c:strRef>
              <c:f>Summary!$D$10</c:f>
              <c:strCache>
                <c:ptCount val="1"/>
                <c:pt idx="0">
                  <c:v>Potential 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Summary!$B$11:$B$15</c:f>
              <c:strCache/>
            </c:strRef>
          </c:cat>
          <c:val>
            <c:numRef>
              <c:f>Summary!$D$11:$D$15</c:f>
              <c:numCache/>
            </c:numRef>
          </c:val>
        </c:ser>
        <c:axId val="57486752"/>
        <c:axId val="47618721"/>
      </c:radarChart>
      <c:catAx>
        <c:axId val="57486752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8721"/>
        <c:crosses val="autoZero"/>
        <c:auto val="0"/>
        <c:lblOffset val="100"/>
        <c:tickLblSkip val="1"/>
        <c:noMultiLvlLbl val="0"/>
      </c:catAx>
      <c:valAx>
        <c:axId val="47618721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86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2F0D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57150</xdr:rowOff>
    </xdr:from>
    <xdr:to>
      <xdr:col>4</xdr:col>
      <xdr:colOff>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61925" y="2952750"/>
        <a:ext cx="61531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8"/>
  <sheetViews>
    <sheetView showGridLines="0" zoomScale="90" zoomScaleNormal="90" zoomScalePageLayoutView="0" workbookViewId="0" topLeftCell="A1">
      <selection activeCell="B9" sqref="B9"/>
    </sheetView>
  </sheetViews>
  <sheetFormatPr defaultColWidth="0" defaultRowHeight="15" zeroHeight="1"/>
  <cols>
    <col min="1" max="1" width="2.421875" style="2" customWidth="1"/>
    <col min="2" max="2" width="130.8515625" style="4" customWidth="1"/>
    <col min="3" max="3" width="2.421875" style="2" hidden="1" customWidth="1"/>
    <col min="4" max="4" width="2.421875" style="2" customWidth="1"/>
    <col min="5" max="16384" width="8.8515625" style="2" hidden="1" customWidth="1"/>
  </cols>
  <sheetData>
    <row r="1" ht="20.25">
      <c r="B1" s="1" t="s">
        <v>105</v>
      </c>
    </row>
    <row r="2" ht="23.25">
      <c r="B2" s="3" t="s">
        <v>129</v>
      </c>
    </row>
    <row r="3" ht="13.5" customHeight="1">
      <c r="B3" s="3"/>
    </row>
    <row r="4" s="89" customFormat="1" ht="16.5" customHeight="1">
      <c r="B4" s="92" t="s">
        <v>144</v>
      </c>
    </row>
    <row r="5" ht="47.25" customHeight="1">
      <c r="B5" s="87" t="s">
        <v>159</v>
      </c>
    </row>
    <row r="6" ht="213.75" customHeight="1">
      <c r="B6" s="90" t="s">
        <v>160</v>
      </c>
    </row>
    <row r="7" ht="15" customHeight="1">
      <c r="B7" s="90" t="s">
        <v>145</v>
      </c>
    </row>
    <row r="8" ht="20.25" customHeight="1" thickBot="1">
      <c r="B8" s="91" t="s">
        <v>88</v>
      </c>
    </row>
    <row r="9" s="82" customFormat="1" ht="27.75" customHeight="1" thickBot="1">
      <c r="B9" s="83" t="s">
        <v>166</v>
      </c>
    </row>
    <row r="10" s="82" customFormat="1" ht="27.75" customHeight="1" thickBot="1">
      <c r="B10" s="84" t="s">
        <v>130</v>
      </c>
    </row>
    <row r="11" s="82" customFormat="1" ht="27.75" customHeight="1" thickBot="1">
      <c r="B11" s="85" t="s">
        <v>161</v>
      </c>
    </row>
    <row r="12" s="82" customFormat="1" ht="27.75" customHeight="1" thickBot="1">
      <c r="B12" s="86" t="s">
        <v>89</v>
      </c>
    </row>
    <row r="13" ht="14.25"/>
    <row r="14" ht="15">
      <c r="B14" s="5" t="s">
        <v>87</v>
      </c>
    </row>
    <row r="15" s="89" customFormat="1" ht="60" customHeight="1">
      <c r="B15" s="88" t="s">
        <v>162</v>
      </c>
    </row>
    <row r="16" ht="15">
      <c r="B16" s="5" t="s">
        <v>146</v>
      </c>
    </row>
    <row r="17" ht="14.25">
      <c r="B17" s="4" t="s">
        <v>163</v>
      </c>
    </row>
    <row r="18" ht="15">
      <c r="B18" s="5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90" zoomScaleNormal="90" zoomScalePageLayoutView="0" workbookViewId="0" topLeftCell="A1">
      <selection activeCell="D7" sqref="D7"/>
    </sheetView>
  </sheetViews>
  <sheetFormatPr defaultColWidth="0" defaultRowHeight="15" zeroHeight="1"/>
  <cols>
    <col min="1" max="1" width="2.421875" style="20" customWidth="1"/>
    <col min="2" max="2" width="15.57421875" style="20" customWidth="1"/>
    <col min="3" max="3" width="21.421875" style="20" customWidth="1"/>
    <col min="4" max="4" width="17.421875" style="20" bestFit="1" customWidth="1"/>
    <col min="5" max="5" width="16.8515625" style="20" customWidth="1"/>
    <col min="6" max="7" width="9.140625" style="20" customWidth="1"/>
    <col min="8" max="8" width="5.140625" style="20" customWidth="1"/>
    <col min="9" max="9" width="2.421875" style="20" customWidth="1"/>
    <col min="10" max="16384" width="9.140625" style="20" hidden="1" customWidth="1"/>
  </cols>
  <sheetData>
    <row r="1" spans="1:8" s="21" customFormat="1" ht="19.5" customHeight="1">
      <c r="A1" s="32"/>
      <c r="B1" s="141" t="s">
        <v>106</v>
      </c>
      <c r="C1" s="141"/>
      <c r="D1" s="141"/>
      <c r="E1" s="141"/>
      <c r="F1" s="141"/>
      <c r="G1" s="141"/>
      <c r="H1" s="141"/>
    </row>
    <row r="2" spans="1:9" s="24" customFormat="1" ht="23.25">
      <c r="A2" s="33"/>
      <c r="B2" s="23" t="s">
        <v>31</v>
      </c>
      <c r="C2" s="22"/>
      <c r="D2" s="22"/>
      <c r="E2" s="22"/>
      <c r="F2" s="22"/>
      <c r="G2" s="22"/>
      <c r="H2" s="22"/>
      <c r="I2" s="22"/>
    </row>
    <row r="3" spans="1:9" s="24" customFormat="1" ht="15">
      <c r="A3" s="33"/>
      <c r="B3" s="43" t="s">
        <v>164</v>
      </c>
      <c r="C3" s="22"/>
      <c r="D3" s="22"/>
      <c r="E3" s="22"/>
      <c r="F3" s="22"/>
      <c r="G3" s="22"/>
      <c r="H3" s="22"/>
      <c r="I3" s="22"/>
    </row>
    <row r="4" s="24" customFormat="1" ht="14.25">
      <c r="A4" s="20"/>
    </row>
    <row r="5" spans="1:5" s="24" customFormat="1" ht="15">
      <c r="A5" s="20"/>
      <c r="B5" s="147"/>
      <c r="C5" s="147"/>
      <c r="D5" s="67" t="s">
        <v>125</v>
      </c>
      <c r="E5" s="67" t="s">
        <v>110</v>
      </c>
    </row>
    <row r="6" spans="1:5" s="24" customFormat="1" ht="30" customHeight="1">
      <c r="A6" s="20"/>
      <c r="B6" s="146" t="s">
        <v>64</v>
      </c>
      <c r="C6" s="146"/>
      <c r="D6" s="74">
        <v>1</v>
      </c>
      <c r="E6" s="74">
        <v>1</v>
      </c>
    </row>
    <row r="7" spans="1:5" s="24" customFormat="1" ht="30" customHeight="1">
      <c r="A7" s="20"/>
      <c r="B7" s="144" t="s">
        <v>65</v>
      </c>
      <c r="C7" s="144"/>
      <c r="D7" s="74">
        <v>1</v>
      </c>
      <c r="E7" s="74">
        <v>1</v>
      </c>
    </row>
    <row r="8" spans="1:5" s="24" customFormat="1" ht="30" customHeight="1">
      <c r="A8" s="20"/>
      <c r="B8" s="144" t="s">
        <v>66</v>
      </c>
      <c r="C8" s="144"/>
      <c r="D8" s="25">
        <f>_xlfn.IFERROR(D7/D6,"To Be Determined")</f>
        <v>1</v>
      </c>
      <c r="E8" s="26">
        <f>_xlfn.IFERROR(E7/E6,"To Be Determined")</f>
        <v>1</v>
      </c>
    </row>
    <row r="9" spans="1:5" s="24" customFormat="1" ht="30" customHeight="1">
      <c r="A9" s="20"/>
      <c r="B9" s="144" t="s">
        <v>67</v>
      </c>
      <c r="C9" s="144"/>
      <c r="D9" s="27">
        <f>IF(D8&gt;1.8,0,IF(D8&gt;1.6,1,IF(D8&gt;1.4,2,IF(D8&gt;1.2,3,IF(D8&gt;1,4,5)))))</f>
        <v>5</v>
      </c>
      <c r="E9" s="28">
        <f>IF(E8&gt;1.8,0,IF(E8&gt;1.6,1,IF(E8&gt;1.4,2,IF(E8&gt;1.2,3,IF(E8&gt;1,4,5)))))</f>
        <v>5</v>
      </c>
    </row>
    <row r="10" spans="2:9" ht="14.25">
      <c r="B10" s="24"/>
      <c r="C10" s="24"/>
      <c r="D10" s="24"/>
      <c r="E10" s="24"/>
      <c r="F10" s="24"/>
      <c r="G10" s="24"/>
      <c r="H10" s="24"/>
      <c r="I10" s="24"/>
    </row>
    <row r="11" spans="2:9" ht="15">
      <c r="B11" s="142" t="s">
        <v>155</v>
      </c>
      <c r="C11" s="143"/>
      <c r="D11" s="81"/>
      <c r="E11" s="81"/>
      <c r="F11" s="81"/>
      <c r="G11" s="81"/>
      <c r="H11" s="81"/>
      <c r="I11" s="81"/>
    </row>
    <row r="12" spans="2:9" ht="15">
      <c r="B12" s="100" t="s">
        <v>7</v>
      </c>
      <c r="C12" s="103" t="s">
        <v>0</v>
      </c>
      <c r="D12" s="24"/>
      <c r="E12" s="24"/>
      <c r="F12" s="24"/>
      <c r="G12" s="24"/>
      <c r="H12" s="24"/>
      <c r="I12" s="24"/>
    </row>
    <row r="13" spans="2:9" ht="15">
      <c r="B13" s="101" t="s">
        <v>113</v>
      </c>
      <c r="C13" s="29">
        <v>5</v>
      </c>
      <c r="D13" s="24"/>
      <c r="E13" s="24"/>
      <c r="F13" s="24"/>
      <c r="G13" s="24"/>
      <c r="H13" s="24"/>
      <c r="I13" s="24"/>
    </row>
    <row r="14" spans="2:9" ht="15">
      <c r="B14" s="102" t="s">
        <v>114</v>
      </c>
      <c r="C14" s="30">
        <v>4</v>
      </c>
      <c r="D14" s="24"/>
      <c r="E14" s="24"/>
      <c r="F14" s="24"/>
      <c r="G14" s="24"/>
      <c r="H14" s="24"/>
      <c r="I14" s="24"/>
    </row>
    <row r="15" spans="2:9" ht="15">
      <c r="B15" s="101" t="s">
        <v>115</v>
      </c>
      <c r="C15" s="29">
        <v>3</v>
      </c>
      <c r="D15" s="24"/>
      <c r="E15" s="24"/>
      <c r="F15" s="24"/>
      <c r="G15" s="24"/>
      <c r="H15" s="24"/>
      <c r="I15" s="24"/>
    </row>
    <row r="16" spans="2:9" ht="15">
      <c r="B16" s="102" t="s">
        <v>116</v>
      </c>
      <c r="C16" s="30">
        <v>2</v>
      </c>
      <c r="D16" s="24"/>
      <c r="E16" s="24"/>
      <c r="F16" s="24"/>
      <c r="G16" s="24"/>
      <c r="H16" s="24"/>
      <c r="I16" s="24"/>
    </row>
    <row r="17" spans="2:9" ht="15">
      <c r="B17" s="101" t="s">
        <v>117</v>
      </c>
      <c r="C17" s="29">
        <v>1</v>
      </c>
      <c r="D17" s="24"/>
      <c r="E17" s="24"/>
      <c r="F17" s="24"/>
      <c r="G17" s="24"/>
      <c r="H17" s="24"/>
      <c r="I17" s="24"/>
    </row>
    <row r="18" spans="2:9" ht="15">
      <c r="B18" s="102" t="s">
        <v>3</v>
      </c>
      <c r="C18" s="30">
        <v>0</v>
      </c>
      <c r="D18" s="24"/>
      <c r="E18" s="24"/>
      <c r="F18" s="24"/>
      <c r="G18" s="24"/>
      <c r="H18" s="24"/>
      <c r="I18" s="24"/>
    </row>
    <row r="19" spans="2:9" ht="3.75" customHeight="1">
      <c r="B19" s="31"/>
      <c r="C19" s="31"/>
      <c r="D19" s="24"/>
      <c r="E19" s="24"/>
      <c r="F19" s="24"/>
      <c r="G19" s="24"/>
      <c r="H19" s="24"/>
      <c r="I19" s="24"/>
    </row>
    <row r="20" spans="2:9" ht="25.5" customHeight="1">
      <c r="B20" s="145" t="s">
        <v>8</v>
      </c>
      <c r="C20" s="145"/>
      <c r="D20" s="145"/>
      <c r="E20" s="145"/>
      <c r="F20" s="145"/>
      <c r="G20" s="24"/>
      <c r="H20" s="24"/>
      <c r="I20" s="24"/>
    </row>
    <row r="21" ht="14.25"/>
    <row r="22" ht="14.25"/>
  </sheetData>
  <sheetProtection sheet="1" selectLockedCells="1"/>
  <protectedRanges>
    <protectedRange sqref="D6:E7" name="Range1"/>
  </protectedRanges>
  <mergeCells count="8">
    <mergeCell ref="B1:H1"/>
    <mergeCell ref="B11:C11"/>
    <mergeCell ref="B9:C9"/>
    <mergeCell ref="B20:F20"/>
    <mergeCell ref="B6:C6"/>
    <mergeCell ref="B7:C7"/>
    <mergeCell ref="B8:C8"/>
    <mergeCell ref="B5:C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="90" zoomScaleNormal="90" zoomScalePageLayoutView="0" workbookViewId="0" topLeftCell="A6">
      <selection activeCell="C16" sqref="C16"/>
    </sheetView>
  </sheetViews>
  <sheetFormatPr defaultColWidth="9.140625" defaultRowHeight="15" zeroHeight="1"/>
  <cols>
    <col min="1" max="1" width="2.8515625" style="20" customWidth="1"/>
    <col min="2" max="2" width="15.7109375" style="37" customWidth="1"/>
    <col min="3" max="3" width="17.8515625" style="36" bestFit="1" customWidth="1"/>
    <col min="4" max="4" width="19.28125" style="36" customWidth="1"/>
    <col min="5" max="5" width="13.7109375" style="36" customWidth="1"/>
    <col min="6" max="12" width="13.7109375" style="20" customWidth="1"/>
    <col min="13" max="13" width="4.140625" style="20" customWidth="1"/>
    <col min="14" max="14" width="10.421875" style="20" customWidth="1"/>
    <col min="15" max="15" width="41.00390625" style="20" customWidth="1"/>
    <col min="16" max="16" width="2.28125" style="20" customWidth="1"/>
    <col min="17" max="20" width="7.57421875" style="20" customWidth="1"/>
    <col min="21" max="16384" width="9.140625" style="20" customWidth="1"/>
  </cols>
  <sheetData>
    <row r="1" spans="1:14" s="32" customFormat="1" ht="20.25" customHeight="1">
      <c r="A1" s="21"/>
      <c r="B1" s="93" t="s">
        <v>106</v>
      </c>
      <c r="C1" s="93"/>
      <c r="D1" s="93"/>
      <c r="E1" s="93"/>
      <c r="F1" s="93"/>
      <c r="G1" s="40"/>
      <c r="H1" s="40"/>
      <c r="I1" s="40"/>
      <c r="J1" s="21"/>
      <c r="K1" s="21"/>
      <c r="L1" s="21"/>
      <c r="N1" s="20"/>
    </row>
    <row r="2" spans="1:12" ht="23.25">
      <c r="A2" s="24"/>
      <c r="B2" s="23" t="s">
        <v>1</v>
      </c>
      <c r="C2" s="41"/>
      <c r="D2" s="41"/>
      <c r="E2" s="42"/>
      <c r="F2" s="24"/>
      <c r="G2" s="24"/>
      <c r="H2" s="24"/>
      <c r="I2" s="24"/>
      <c r="J2" s="24"/>
      <c r="K2" s="24"/>
      <c r="L2" s="24"/>
    </row>
    <row r="3" spans="1:12" ht="8.25" customHeight="1">
      <c r="A3" s="70"/>
      <c r="B3" s="23"/>
      <c r="C3" s="41"/>
      <c r="D3" s="41"/>
      <c r="E3" s="42"/>
      <c r="F3" s="70"/>
      <c r="G3" s="70"/>
      <c r="H3" s="70"/>
      <c r="I3" s="70"/>
      <c r="J3" s="70"/>
      <c r="K3" s="70"/>
      <c r="L3" s="70"/>
    </row>
    <row r="4" spans="1:12" ht="15.75" customHeight="1">
      <c r="A4" s="24"/>
      <c r="B4" s="43" t="s">
        <v>25</v>
      </c>
      <c r="C4" s="44"/>
      <c r="D4" s="44"/>
      <c r="E4" s="42"/>
      <c r="F4" s="24"/>
      <c r="G4" s="24"/>
      <c r="H4" s="24"/>
      <c r="I4" s="24"/>
      <c r="J4" s="24"/>
      <c r="K4" s="24"/>
      <c r="L4" s="24"/>
    </row>
    <row r="5" spans="1:12" ht="15.75" customHeight="1">
      <c r="A5" s="24"/>
      <c r="B5" s="45" t="s">
        <v>139</v>
      </c>
      <c r="C5" s="44"/>
      <c r="D5" s="44"/>
      <c r="E5" s="42"/>
      <c r="F5" s="24"/>
      <c r="G5" s="24"/>
      <c r="H5" s="24"/>
      <c r="I5" s="24"/>
      <c r="J5" s="24"/>
      <c r="K5" s="24"/>
      <c r="L5" s="24"/>
    </row>
    <row r="6" spans="1:13" ht="15.75" customHeight="1">
      <c r="A6" s="24"/>
      <c r="B6" s="45"/>
      <c r="C6" s="46"/>
      <c r="D6" s="42"/>
      <c r="E6" s="42"/>
      <c r="F6" s="24"/>
      <c r="G6" s="24"/>
      <c r="H6" s="24"/>
      <c r="I6" s="24"/>
      <c r="J6" s="24"/>
      <c r="K6" s="24"/>
      <c r="L6" s="24"/>
      <c r="M6" s="34"/>
    </row>
    <row r="7" spans="1:13" ht="15.75" customHeight="1">
      <c r="A7" s="24"/>
      <c r="B7" s="45"/>
      <c r="C7" s="46"/>
      <c r="D7" s="42"/>
      <c r="E7" s="148" t="s">
        <v>107</v>
      </c>
      <c r="F7" s="149"/>
      <c r="G7" s="149"/>
      <c r="H7" s="150"/>
      <c r="I7" s="148" t="s">
        <v>110</v>
      </c>
      <c r="J7" s="149"/>
      <c r="K7" s="149"/>
      <c r="L7" s="150"/>
      <c r="M7" s="34"/>
    </row>
    <row r="8" spans="1:13" ht="32.25" customHeight="1">
      <c r="A8" s="24"/>
      <c r="B8" s="106" t="s">
        <v>28</v>
      </c>
      <c r="C8" s="106" t="s">
        <v>91</v>
      </c>
      <c r="D8" s="106" t="s">
        <v>92</v>
      </c>
      <c r="E8" s="111" t="s">
        <v>120</v>
      </c>
      <c r="F8" s="111" t="s">
        <v>152</v>
      </c>
      <c r="G8" s="111" t="s">
        <v>153</v>
      </c>
      <c r="H8" s="111" t="s">
        <v>108</v>
      </c>
      <c r="I8" s="111" t="s">
        <v>109</v>
      </c>
      <c r="J8" s="111" t="s">
        <v>152</v>
      </c>
      <c r="K8" s="111" t="s">
        <v>153</v>
      </c>
      <c r="L8" s="111" t="s">
        <v>108</v>
      </c>
      <c r="M8" s="34"/>
    </row>
    <row r="9" spans="1:13" ht="15.75" customHeight="1">
      <c r="A9" s="24"/>
      <c r="B9" s="106">
        <v>1</v>
      </c>
      <c r="C9" s="112" t="s">
        <v>93</v>
      </c>
      <c r="D9" s="113" t="s">
        <v>165</v>
      </c>
      <c r="E9" s="113">
        <v>0.615</v>
      </c>
      <c r="F9" s="113">
        <v>30</v>
      </c>
      <c r="G9" s="113">
        <v>6</v>
      </c>
      <c r="H9" s="114">
        <v>3</v>
      </c>
      <c r="I9" s="113">
        <v>0.615</v>
      </c>
      <c r="J9" s="113">
        <v>40</v>
      </c>
      <c r="K9" s="113">
        <v>4</v>
      </c>
      <c r="L9" s="114">
        <v>5</v>
      </c>
      <c r="M9" s="34"/>
    </row>
    <row r="10" spans="1:13" ht="15.75" customHeight="1">
      <c r="A10" s="24"/>
      <c r="B10" s="106">
        <f>B9+1</f>
        <v>2</v>
      </c>
      <c r="C10" s="115"/>
      <c r="D10" s="116"/>
      <c r="E10" s="116"/>
      <c r="F10" s="116"/>
      <c r="G10" s="116"/>
      <c r="H10" s="117"/>
      <c r="I10" s="116"/>
      <c r="J10" s="116"/>
      <c r="K10" s="116"/>
      <c r="L10" s="117"/>
      <c r="M10" s="34"/>
    </row>
    <row r="11" spans="1:13" ht="15.75" customHeight="1">
      <c r="A11" s="24"/>
      <c r="B11" s="106">
        <f aca="true" t="shared" si="0" ref="B11:B18">B10+1</f>
        <v>3</v>
      </c>
      <c r="C11" s="115"/>
      <c r="D11" s="116"/>
      <c r="E11" s="116"/>
      <c r="F11" s="116"/>
      <c r="G11" s="116"/>
      <c r="H11" s="117"/>
      <c r="I11" s="116"/>
      <c r="J11" s="116"/>
      <c r="K11" s="116"/>
      <c r="L11" s="117"/>
      <c r="M11" s="34"/>
    </row>
    <row r="12" spans="1:13" ht="15.75" customHeight="1">
      <c r="A12" s="24"/>
      <c r="B12" s="106">
        <f t="shared" si="0"/>
        <v>4</v>
      </c>
      <c r="C12" s="118"/>
      <c r="D12" s="119"/>
      <c r="E12" s="119"/>
      <c r="F12" s="119"/>
      <c r="G12" s="119"/>
      <c r="H12" s="120"/>
      <c r="I12" s="119"/>
      <c r="J12" s="119"/>
      <c r="K12" s="119"/>
      <c r="L12" s="120"/>
      <c r="M12" s="34"/>
    </row>
    <row r="13" spans="1:13" ht="15.75" customHeight="1">
      <c r="A13" s="24"/>
      <c r="B13" s="106">
        <f t="shared" si="0"/>
        <v>5</v>
      </c>
      <c r="C13" s="118"/>
      <c r="D13" s="119"/>
      <c r="E13" s="119"/>
      <c r="F13" s="119"/>
      <c r="G13" s="119"/>
      <c r="H13" s="120"/>
      <c r="I13" s="119"/>
      <c r="J13" s="119"/>
      <c r="K13" s="119"/>
      <c r="L13" s="120"/>
      <c r="M13" s="34"/>
    </row>
    <row r="14" spans="1:13" ht="15.75" customHeight="1">
      <c r="A14" s="24"/>
      <c r="B14" s="106">
        <f t="shared" si="0"/>
        <v>6</v>
      </c>
      <c r="C14" s="118"/>
      <c r="D14" s="119"/>
      <c r="E14" s="119"/>
      <c r="F14" s="119"/>
      <c r="G14" s="119"/>
      <c r="H14" s="120"/>
      <c r="I14" s="119"/>
      <c r="J14" s="119"/>
      <c r="K14" s="119"/>
      <c r="L14" s="120"/>
      <c r="M14" s="34"/>
    </row>
    <row r="15" spans="1:13" ht="15.75" customHeight="1">
      <c r="A15" s="24"/>
      <c r="B15" s="106">
        <f t="shared" si="0"/>
        <v>7</v>
      </c>
      <c r="C15" s="118"/>
      <c r="D15" s="119"/>
      <c r="E15" s="119"/>
      <c r="F15" s="119"/>
      <c r="G15" s="119"/>
      <c r="H15" s="120"/>
      <c r="I15" s="116"/>
      <c r="J15" s="119"/>
      <c r="K15" s="119"/>
      <c r="L15" s="120"/>
      <c r="M15" s="34"/>
    </row>
    <row r="16" spans="1:13" ht="15.75" customHeight="1">
      <c r="A16" s="24"/>
      <c r="B16" s="106">
        <f t="shared" si="0"/>
        <v>8</v>
      </c>
      <c r="C16" s="118"/>
      <c r="D16" s="119"/>
      <c r="E16" s="119"/>
      <c r="F16" s="119"/>
      <c r="G16" s="119"/>
      <c r="H16" s="120"/>
      <c r="I16" s="116"/>
      <c r="J16" s="119"/>
      <c r="K16" s="119"/>
      <c r="L16" s="120"/>
      <c r="M16" s="34"/>
    </row>
    <row r="17" spans="1:13" ht="15.75" customHeight="1">
      <c r="A17" s="24"/>
      <c r="B17" s="106">
        <f t="shared" si="0"/>
        <v>9</v>
      </c>
      <c r="C17" s="118"/>
      <c r="D17" s="119"/>
      <c r="E17" s="119"/>
      <c r="F17" s="119"/>
      <c r="G17" s="119"/>
      <c r="H17" s="120"/>
      <c r="I17" s="116"/>
      <c r="J17" s="119"/>
      <c r="K17" s="119"/>
      <c r="L17" s="120"/>
      <c r="M17" s="34"/>
    </row>
    <row r="18" spans="1:13" ht="15.75" customHeight="1">
      <c r="A18" s="24"/>
      <c r="B18" s="106">
        <f t="shared" si="0"/>
        <v>10</v>
      </c>
      <c r="C18" s="118"/>
      <c r="D18" s="119"/>
      <c r="E18" s="119"/>
      <c r="F18" s="119"/>
      <c r="G18" s="119"/>
      <c r="H18" s="120"/>
      <c r="I18" s="119"/>
      <c r="J18" s="119"/>
      <c r="K18" s="119"/>
      <c r="L18" s="120"/>
      <c r="M18" s="34"/>
    </row>
    <row r="19" spans="1:13" ht="15.75" customHeight="1">
      <c r="A19" s="24"/>
      <c r="B19" s="47"/>
      <c r="C19" s="42"/>
      <c r="D19" s="42"/>
      <c r="E19" s="42"/>
      <c r="F19" s="42"/>
      <c r="G19" s="24"/>
      <c r="H19" s="24"/>
      <c r="I19" s="24"/>
      <c r="J19" s="24"/>
      <c r="K19" s="24"/>
      <c r="L19" s="24"/>
      <c r="M19" s="34"/>
    </row>
    <row r="20" spans="1:13" ht="15.75" customHeight="1">
      <c r="A20" s="24"/>
      <c r="B20" s="151" t="s">
        <v>30</v>
      </c>
      <c r="C20" s="151"/>
      <c r="D20" s="151"/>
      <c r="E20" s="106" t="s">
        <v>9</v>
      </c>
      <c r="F20" s="106" t="s">
        <v>20</v>
      </c>
      <c r="G20" s="24"/>
      <c r="H20" s="24"/>
      <c r="I20" s="24"/>
      <c r="J20" s="24"/>
      <c r="K20" s="24"/>
      <c r="L20" s="24"/>
      <c r="M20" s="34"/>
    </row>
    <row r="21" spans="1:12" ht="20.25" customHeight="1">
      <c r="A21" s="24"/>
      <c r="B21" s="151"/>
      <c r="C21" s="151"/>
      <c r="D21" s="151"/>
      <c r="E21" s="48">
        <f>_xlfn.IFERROR(SUMPRODUCT(E9:E18,H9:H18)/SUM(E9:E18),"To Be Determined")</f>
        <v>3</v>
      </c>
      <c r="F21" s="49">
        <f>_xlfn.IFERROR(SUMPRODUCT(I9:I18,L9:L18)/SUM(I9:I18),"To Be Determined")</f>
        <v>5</v>
      </c>
      <c r="G21" s="50"/>
      <c r="H21" s="24"/>
      <c r="I21" s="24"/>
      <c r="J21" s="24"/>
      <c r="K21" s="24"/>
      <c r="L21" s="24"/>
    </row>
    <row r="22" spans="1:12" ht="15.75" customHeight="1">
      <c r="A22" s="24"/>
      <c r="B22" s="47"/>
      <c r="C22" s="42"/>
      <c r="D22" s="42"/>
      <c r="E22" s="42"/>
      <c r="F22" s="24"/>
      <c r="G22" s="24"/>
      <c r="H22" s="24"/>
      <c r="I22" s="24"/>
      <c r="J22" s="24"/>
      <c r="K22" s="24"/>
      <c r="L22" s="24"/>
    </row>
    <row r="23" spans="1:12" ht="15.75" customHeight="1" hidden="1">
      <c r="A23" s="24"/>
      <c r="B23" s="47"/>
      <c r="C23" s="42"/>
      <c r="D23" s="42"/>
      <c r="E23" s="42"/>
      <c r="F23" s="24"/>
      <c r="G23" s="24"/>
      <c r="H23" s="24"/>
      <c r="I23" s="24"/>
      <c r="J23" s="24"/>
      <c r="K23" s="24"/>
      <c r="L23" s="24"/>
    </row>
    <row r="24" spans="1:12" ht="15.75" customHeight="1">
      <c r="A24" s="24"/>
      <c r="B24" s="24" t="s">
        <v>104</v>
      </c>
      <c r="C24" s="42"/>
      <c r="D24" s="42"/>
      <c r="E24" s="42"/>
      <c r="F24" s="24"/>
      <c r="G24" s="24"/>
      <c r="H24" s="24"/>
      <c r="I24" s="24"/>
      <c r="J24" s="24"/>
      <c r="K24" s="24"/>
      <c r="L24" s="24"/>
    </row>
    <row r="25" spans="1:12" ht="15.75" customHeight="1">
      <c r="A25" s="24"/>
      <c r="B25" s="45"/>
      <c r="C25" s="46"/>
      <c r="D25" s="42"/>
      <c r="E25" s="42"/>
      <c r="F25" s="24"/>
      <c r="G25" s="24"/>
      <c r="H25" s="24"/>
      <c r="I25" s="24"/>
      <c r="J25" s="24"/>
      <c r="K25" s="24"/>
      <c r="L25" s="24"/>
    </row>
    <row r="26" spans="1:14" s="38" customFormat="1" ht="30" customHeight="1">
      <c r="A26" s="50"/>
      <c r="B26" s="157" t="s">
        <v>27</v>
      </c>
      <c r="C26" s="157"/>
      <c r="D26" s="157"/>
      <c r="E26" s="157"/>
      <c r="F26" s="157"/>
      <c r="G26" s="157"/>
      <c r="H26" s="157"/>
      <c r="I26"/>
      <c r="J26" s="50"/>
      <c r="K26" s="50"/>
      <c r="L26" s="50"/>
      <c r="N26" s="20"/>
    </row>
    <row r="27" spans="1:12" ht="16.5" customHeight="1">
      <c r="A27" s="24"/>
      <c r="B27" s="155" t="s">
        <v>138</v>
      </c>
      <c r="C27" s="152" t="s">
        <v>137</v>
      </c>
      <c r="D27" s="153"/>
      <c r="E27" s="153"/>
      <c r="F27" s="153"/>
      <c r="G27" s="153"/>
      <c r="H27" s="154"/>
      <c r="I27"/>
      <c r="J27" s="24"/>
      <c r="K27" s="24"/>
      <c r="L27" s="24"/>
    </row>
    <row r="28" spans="1:12" ht="52.5" customHeight="1">
      <c r="A28" s="24"/>
      <c r="B28" s="156"/>
      <c r="C28" s="78" t="s">
        <v>147</v>
      </c>
      <c r="D28" s="78" t="s">
        <v>148</v>
      </c>
      <c r="E28" s="78" t="s">
        <v>149</v>
      </c>
      <c r="F28" s="78" t="s">
        <v>150</v>
      </c>
      <c r="G28" s="78" t="s">
        <v>151</v>
      </c>
      <c r="H28" s="99" t="s">
        <v>26</v>
      </c>
      <c r="I28"/>
      <c r="J28" s="24"/>
      <c r="K28" s="24"/>
      <c r="L28" s="24"/>
    </row>
    <row r="29" spans="1:12" ht="15">
      <c r="A29" s="24"/>
      <c r="B29" s="77" t="s">
        <v>85</v>
      </c>
      <c r="C29" s="76">
        <v>5</v>
      </c>
      <c r="D29" s="76">
        <v>5</v>
      </c>
      <c r="E29" s="76">
        <v>5</v>
      </c>
      <c r="F29" s="76">
        <v>5</v>
      </c>
      <c r="G29" s="76">
        <v>5</v>
      </c>
      <c r="H29" s="51">
        <v>5</v>
      </c>
      <c r="I29"/>
      <c r="J29" s="24"/>
      <c r="K29" s="24"/>
      <c r="L29" s="24"/>
    </row>
    <row r="30" spans="1:12" ht="15">
      <c r="A30" s="24"/>
      <c r="B30" s="76">
        <v>2</v>
      </c>
      <c r="C30" s="76">
        <v>5</v>
      </c>
      <c r="D30" s="76">
        <v>5</v>
      </c>
      <c r="E30" s="76">
        <v>5</v>
      </c>
      <c r="F30" s="76">
        <v>5</v>
      </c>
      <c r="G30" s="76">
        <v>5</v>
      </c>
      <c r="H30" s="76">
        <v>4</v>
      </c>
      <c r="I30"/>
      <c r="J30" s="24"/>
      <c r="K30" s="24"/>
      <c r="L30" s="24"/>
    </row>
    <row r="31" spans="1:12" ht="15">
      <c r="A31" s="24"/>
      <c r="B31" s="76">
        <v>3</v>
      </c>
      <c r="C31" s="76">
        <v>5</v>
      </c>
      <c r="D31" s="76">
        <v>5</v>
      </c>
      <c r="E31" s="76">
        <v>5</v>
      </c>
      <c r="F31" s="76">
        <v>5</v>
      </c>
      <c r="G31" s="76">
        <v>4</v>
      </c>
      <c r="H31" s="76">
        <v>3</v>
      </c>
      <c r="I31"/>
      <c r="J31" s="24"/>
      <c r="K31" s="24"/>
      <c r="L31" s="24"/>
    </row>
    <row r="32" spans="1:12" ht="15">
      <c r="A32" s="24"/>
      <c r="B32" s="76">
        <v>4</v>
      </c>
      <c r="C32" s="76">
        <v>5</v>
      </c>
      <c r="D32" s="76">
        <v>5</v>
      </c>
      <c r="E32" s="76">
        <v>5</v>
      </c>
      <c r="F32" s="76">
        <v>4</v>
      </c>
      <c r="G32" s="76">
        <v>3</v>
      </c>
      <c r="H32" s="76">
        <v>2</v>
      </c>
      <c r="I32"/>
      <c r="J32" s="24"/>
      <c r="K32" s="24"/>
      <c r="L32" s="24"/>
    </row>
    <row r="33" spans="1:12" ht="15">
      <c r="A33" s="24"/>
      <c r="B33" s="76">
        <v>5</v>
      </c>
      <c r="C33" s="76">
        <v>5</v>
      </c>
      <c r="D33" s="76">
        <v>5</v>
      </c>
      <c r="E33" s="76">
        <v>4</v>
      </c>
      <c r="F33" s="76">
        <v>3</v>
      </c>
      <c r="G33" s="76">
        <v>2</v>
      </c>
      <c r="H33" s="76">
        <v>1</v>
      </c>
      <c r="I33"/>
      <c r="J33" s="24"/>
      <c r="K33" s="24"/>
      <c r="L33" s="24"/>
    </row>
    <row r="34" spans="1:12" ht="15">
      <c r="A34" s="24"/>
      <c r="B34" s="76">
        <v>6</v>
      </c>
      <c r="C34" s="76">
        <v>5</v>
      </c>
      <c r="D34" s="76">
        <v>4</v>
      </c>
      <c r="E34" s="76">
        <v>3</v>
      </c>
      <c r="F34" s="76">
        <v>2</v>
      </c>
      <c r="G34" s="76">
        <v>1</v>
      </c>
      <c r="H34" s="76">
        <v>0</v>
      </c>
      <c r="I34"/>
      <c r="J34" s="24"/>
      <c r="K34" s="24"/>
      <c r="L34" s="24"/>
    </row>
    <row r="35" spans="1:12" ht="15">
      <c r="A35" s="24"/>
      <c r="B35" s="76">
        <v>7</v>
      </c>
      <c r="C35" s="76">
        <v>4</v>
      </c>
      <c r="D35" s="76">
        <v>3</v>
      </c>
      <c r="E35" s="76">
        <v>2</v>
      </c>
      <c r="F35" s="76">
        <v>1</v>
      </c>
      <c r="G35" s="76">
        <v>0</v>
      </c>
      <c r="H35" s="76">
        <v>0</v>
      </c>
      <c r="I35"/>
      <c r="J35" s="24"/>
      <c r="K35" s="24"/>
      <c r="L35" s="24"/>
    </row>
    <row r="36" spans="1:12" ht="15">
      <c r="A36" s="24"/>
      <c r="B36" s="76">
        <v>8</v>
      </c>
      <c r="C36" s="76">
        <v>3</v>
      </c>
      <c r="D36" s="76">
        <v>2</v>
      </c>
      <c r="E36" s="76">
        <v>1</v>
      </c>
      <c r="F36" s="76">
        <v>0</v>
      </c>
      <c r="G36" s="76">
        <v>0</v>
      </c>
      <c r="H36" s="76">
        <v>0</v>
      </c>
      <c r="I36"/>
      <c r="J36" s="24"/>
      <c r="K36" s="24"/>
      <c r="L36" s="24"/>
    </row>
    <row r="37" spans="1:12" ht="15">
      <c r="A37" s="24"/>
      <c r="B37" s="76">
        <v>9</v>
      </c>
      <c r="C37" s="76">
        <v>2</v>
      </c>
      <c r="D37" s="76">
        <v>1</v>
      </c>
      <c r="E37" s="76">
        <v>0</v>
      </c>
      <c r="F37" s="76">
        <v>0</v>
      </c>
      <c r="G37" s="76">
        <v>0</v>
      </c>
      <c r="H37" s="76">
        <v>0</v>
      </c>
      <c r="I37"/>
      <c r="J37" s="24"/>
      <c r="K37" s="24"/>
      <c r="L37" s="24"/>
    </row>
    <row r="38" spans="1:12" ht="15">
      <c r="A38" s="24"/>
      <c r="B38" s="76">
        <v>10</v>
      </c>
      <c r="C38" s="76">
        <v>1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/>
      <c r="J38" s="24"/>
      <c r="K38" s="24"/>
      <c r="L38" s="24"/>
    </row>
    <row r="39" spans="1:12" ht="15">
      <c r="A39" s="24"/>
      <c r="B39" s="76" t="s">
        <v>39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/>
      <c r="J39" s="24"/>
      <c r="K39" s="24"/>
      <c r="L39" s="24"/>
    </row>
    <row r="40" spans="1:12" ht="15.75" customHeight="1">
      <c r="A40" s="24"/>
      <c r="B40" s="47"/>
      <c r="C40" s="52"/>
      <c r="D40" s="42"/>
      <c r="E40" s="42"/>
      <c r="F40" s="24"/>
      <c r="G40" s="24"/>
      <c r="H40" s="24"/>
      <c r="I40"/>
      <c r="J40" s="24"/>
      <c r="K40" s="24"/>
      <c r="L40" s="24"/>
    </row>
    <row r="41" spans="1:12" ht="14.25" hidden="1">
      <c r="A41" s="24"/>
      <c r="B41" s="47"/>
      <c r="C41" s="42"/>
      <c r="D41" s="42"/>
      <c r="E41" s="42"/>
      <c r="F41" s="24"/>
      <c r="G41" s="24"/>
      <c r="H41" s="24"/>
      <c r="I41" s="24"/>
      <c r="J41" s="24"/>
      <c r="K41" s="24"/>
      <c r="L41" s="24"/>
    </row>
    <row r="42" spans="1:12" ht="14.25" hidden="1">
      <c r="A42" s="24"/>
      <c r="B42" s="47"/>
      <c r="C42" s="42"/>
      <c r="D42" s="42"/>
      <c r="E42" s="42"/>
      <c r="F42" s="24"/>
      <c r="G42" s="24"/>
      <c r="H42" s="24"/>
      <c r="I42" s="24"/>
      <c r="J42" s="24"/>
      <c r="K42" s="24"/>
      <c r="L42" s="24"/>
    </row>
    <row r="43" spans="1:12" ht="14.25" hidden="1">
      <c r="A43" s="24"/>
      <c r="B43" s="47"/>
      <c r="C43" s="42"/>
      <c r="D43" s="42"/>
      <c r="E43" s="42"/>
      <c r="F43" s="24"/>
      <c r="G43" s="24"/>
      <c r="H43" s="24"/>
      <c r="I43" s="24"/>
      <c r="J43" s="24"/>
      <c r="K43" s="24"/>
      <c r="L43" s="24"/>
    </row>
    <row r="44" spans="1:12" ht="14.25" hidden="1">
      <c r="A44" s="24"/>
      <c r="B44" s="47"/>
      <c r="C44" s="42"/>
      <c r="D44" s="42"/>
      <c r="E44" s="42"/>
      <c r="F44" s="24"/>
      <c r="G44" s="24"/>
      <c r="H44" s="24"/>
      <c r="I44" s="24"/>
      <c r="J44" s="24"/>
      <c r="K44" s="24"/>
      <c r="L44" s="24"/>
    </row>
    <row r="45" spans="1:12" ht="14.25" hidden="1">
      <c r="A45" s="24"/>
      <c r="B45" s="47"/>
      <c r="C45" s="42"/>
      <c r="D45" s="42"/>
      <c r="E45" s="42"/>
      <c r="F45" s="24"/>
      <c r="G45" s="24"/>
      <c r="H45" s="24"/>
      <c r="I45" s="24"/>
      <c r="J45" s="24"/>
      <c r="K45" s="24"/>
      <c r="L45" s="24"/>
    </row>
    <row r="46" spans="1:12" ht="14.25" hidden="1">
      <c r="A46" s="24"/>
      <c r="B46" s="47"/>
      <c r="C46" s="42"/>
      <c r="D46" s="42"/>
      <c r="E46" s="42"/>
      <c r="F46" s="24"/>
      <c r="G46" s="24"/>
      <c r="H46" s="24"/>
      <c r="I46" s="24"/>
      <c r="J46" s="24"/>
      <c r="K46" s="24"/>
      <c r="L46" s="24"/>
    </row>
    <row r="47" spans="1:12" ht="14.25" hidden="1">
      <c r="A47" s="24"/>
      <c r="B47" s="47"/>
      <c r="C47" s="42"/>
      <c r="D47" s="42"/>
      <c r="E47" s="42"/>
      <c r="F47" s="24"/>
      <c r="G47" s="24"/>
      <c r="H47" s="24"/>
      <c r="I47" s="24"/>
      <c r="J47" s="24"/>
      <c r="K47" s="24"/>
      <c r="L47" s="24"/>
    </row>
    <row r="48" spans="1:13" ht="14.25" hidden="1">
      <c r="A48" s="53"/>
      <c r="B48" s="47"/>
      <c r="C48" s="42"/>
      <c r="D48" s="42"/>
      <c r="E48" s="42"/>
      <c r="F48" s="24"/>
      <c r="G48" s="24"/>
      <c r="H48" s="53"/>
      <c r="I48" s="53"/>
      <c r="J48" s="53"/>
      <c r="K48" s="53"/>
      <c r="L48" s="53"/>
      <c r="M48" s="39"/>
    </row>
    <row r="49" spans="1:12" ht="14.25" hidden="1">
      <c r="A49" s="24"/>
      <c r="B49" s="47"/>
      <c r="C49" s="42"/>
      <c r="D49" s="42"/>
      <c r="E49" s="42"/>
      <c r="F49" s="24"/>
      <c r="G49" s="24"/>
      <c r="H49" s="24"/>
      <c r="I49" s="24"/>
      <c r="J49" s="24"/>
      <c r="K49" s="24"/>
      <c r="L49" s="24"/>
    </row>
    <row r="50" spans="1:12" ht="14.25" hidden="1">
      <c r="A50" s="24"/>
      <c r="B50" s="47"/>
      <c r="C50" s="42"/>
      <c r="D50" s="42"/>
      <c r="E50" s="42"/>
      <c r="F50" s="24"/>
      <c r="G50" s="24"/>
      <c r="H50" s="24"/>
      <c r="I50" s="24"/>
      <c r="J50" s="24"/>
      <c r="K50" s="24"/>
      <c r="L50" s="24"/>
    </row>
    <row r="51" spans="1:12" ht="14.25" hidden="1">
      <c r="A51" s="24"/>
      <c r="B51" s="47"/>
      <c r="C51" s="42"/>
      <c r="D51" s="42"/>
      <c r="E51" s="42"/>
      <c r="F51" s="24"/>
      <c r="G51" s="24"/>
      <c r="H51" s="24"/>
      <c r="I51" s="24"/>
      <c r="J51" s="24"/>
      <c r="K51" s="24"/>
      <c r="L51" s="24"/>
    </row>
    <row r="52" spans="1:12" ht="14.25" hidden="1">
      <c r="A52" s="24"/>
      <c r="B52" s="47"/>
      <c r="C52" s="42"/>
      <c r="D52" s="42"/>
      <c r="E52" s="42"/>
      <c r="F52" s="24"/>
      <c r="G52" s="24"/>
      <c r="H52" s="24"/>
      <c r="I52" s="24"/>
      <c r="J52" s="24"/>
      <c r="K52" s="24"/>
      <c r="L52" s="24"/>
    </row>
    <row r="53" spans="1:12" ht="14.25" hidden="1">
      <c r="A53" s="24"/>
      <c r="B53" s="47"/>
      <c r="C53" s="42"/>
      <c r="D53" s="42"/>
      <c r="E53" s="42"/>
      <c r="F53" s="24"/>
      <c r="G53" s="24"/>
      <c r="H53" s="24"/>
      <c r="I53" s="24"/>
      <c r="J53" s="24"/>
      <c r="K53" s="24"/>
      <c r="L53" s="24"/>
    </row>
    <row r="54" spans="1:12" ht="14.25" hidden="1">
      <c r="A54" s="24"/>
      <c r="B54" s="47"/>
      <c r="C54" s="42"/>
      <c r="D54" s="42"/>
      <c r="E54" s="42"/>
      <c r="F54" s="24"/>
      <c r="G54" s="24"/>
      <c r="H54" s="24"/>
      <c r="I54" s="24"/>
      <c r="J54" s="24"/>
      <c r="K54" s="24"/>
      <c r="L54" s="24"/>
    </row>
    <row r="55" spans="1:14" s="38" customFormat="1" ht="14.25" hidden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N55" s="20"/>
    </row>
    <row r="56" spans="1:12" ht="14.25" hidden="1">
      <c r="A56" s="24"/>
      <c r="B56" s="47"/>
      <c r="C56" s="42"/>
      <c r="D56" s="42"/>
      <c r="E56" s="42"/>
      <c r="F56" s="24"/>
      <c r="G56" s="24"/>
      <c r="H56" s="24"/>
      <c r="I56" s="24"/>
      <c r="J56" s="24"/>
      <c r="K56" s="24"/>
      <c r="L56" s="24"/>
    </row>
    <row r="57" spans="1:12" ht="14.25" hidden="1">
      <c r="A57" s="24"/>
      <c r="B57" s="47"/>
      <c r="C57" s="42"/>
      <c r="D57" s="42"/>
      <c r="E57" s="42"/>
      <c r="F57" s="24"/>
      <c r="G57" s="24"/>
      <c r="H57" s="24"/>
      <c r="I57" s="24"/>
      <c r="J57" s="24"/>
      <c r="K57" s="24"/>
      <c r="L57" s="24"/>
    </row>
    <row r="58" spans="1:12" ht="14.25" hidden="1">
      <c r="A58" s="24"/>
      <c r="B58" s="47"/>
      <c r="C58" s="42"/>
      <c r="D58" s="42"/>
      <c r="E58" s="42"/>
      <c r="F58" s="24"/>
      <c r="G58" s="24"/>
      <c r="H58" s="24"/>
      <c r="I58" s="24"/>
      <c r="J58" s="24"/>
      <c r="K58" s="24"/>
      <c r="L58" s="24"/>
    </row>
    <row r="59" spans="1:12" ht="14.25" hidden="1">
      <c r="A59" s="24"/>
      <c r="B59" s="47"/>
      <c r="C59" s="42"/>
      <c r="D59" s="42"/>
      <c r="E59" s="42"/>
      <c r="F59" s="24"/>
      <c r="G59" s="24"/>
      <c r="H59" s="24"/>
      <c r="I59" s="24"/>
      <c r="J59" s="24"/>
      <c r="K59" s="24"/>
      <c r="L59" s="24"/>
    </row>
    <row r="60" spans="1:12" ht="14.25" hidden="1">
      <c r="A60" s="24"/>
      <c r="B60" s="47"/>
      <c r="C60" s="42"/>
      <c r="D60" s="42"/>
      <c r="E60" s="42"/>
      <c r="F60" s="24"/>
      <c r="G60" s="24"/>
      <c r="H60" s="24"/>
      <c r="I60" s="24"/>
      <c r="J60" s="24"/>
      <c r="K60" s="24"/>
      <c r="L60" s="24"/>
    </row>
    <row r="61" spans="1:12" ht="14.25" hidden="1">
      <c r="A61" s="24"/>
      <c r="B61" s="47"/>
      <c r="C61" s="42"/>
      <c r="D61" s="42"/>
      <c r="E61" s="42"/>
      <c r="F61" s="24"/>
      <c r="G61" s="24"/>
      <c r="H61" s="24"/>
      <c r="I61" s="24"/>
      <c r="J61" s="24"/>
      <c r="K61" s="24"/>
      <c r="L61" s="24"/>
    </row>
    <row r="62" spans="1:12" ht="14.25" hidden="1">
      <c r="A62" s="24"/>
      <c r="B62" s="47"/>
      <c r="C62" s="42"/>
      <c r="D62" s="42"/>
      <c r="E62" s="42"/>
      <c r="F62" s="24"/>
      <c r="G62" s="24"/>
      <c r="H62" s="24"/>
      <c r="I62" s="24"/>
      <c r="J62" s="24"/>
      <c r="K62" s="24"/>
      <c r="L62" s="24"/>
    </row>
    <row r="63" spans="1:12" ht="14.25" hidden="1">
      <c r="A63" s="24"/>
      <c r="B63" s="24"/>
      <c r="C63" s="42"/>
      <c r="D63" s="42"/>
      <c r="E63" s="54"/>
      <c r="F63" s="24"/>
      <c r="G63" s="24"/>
      <c r="H63" s="24"/>
      <c r="I63" s="24"/>
      <c r="J63" s="24"/>
      <c r="K63" s="24"/>
      <c r="L63" s="24"/>
    </row>
    <row r="64" spans="1:12" ht="14.25" hidden="1">
      <c r="A64" s="24"/>
      <c r="B64" s="24"/>
      <c r="C64" s="42"/>
      <c r="D64" s="42"/>
      <c r="E64" s="54"/>
      <c r="F64" s="24"/>
      <c r="G64" s="24"/>
      <c r="H64" s="24"/>
      <c r="I64" s="24"/>
      <c r="J64" s="24"/>
      <c r="K64" s="24"/>
      <c r="L64" s="24"/>
    </row>
    <row r="65" spans="1:12" ht="14.25" hidden="1">
      <c r="A65" s="24"/>
      <c r="B65" s="24"/>
      <c r="C65" s="42"/>
      <c r="D65" s="42"/>
      <c r="E65" s="54"/>
      <c r="F65" s="24"/>
      <c r="G65" s="24"/>
      <c r="H65" s="24"/>
      <c r="I65" s="24"/>
      <c r="J65" s="24"/>
      <c r="K65" s="24"/>
      <c r="L65" s="24"/>
    </row>
    <row r="66" spans="1:12" ht="14.25" hidden="1">
      <c r="A66" s="24"/>
      <c r="B66" s="24"/>
      <c r="C66" s="42"/>
      <c r="D66" s="42"/>
      <c r="E66" s="54"/>
      <c r="F66" s="24"/>
      <c r="G66" s="24"/>
      <c r="H66" s="24"/>
      <c r="I66" s="24"/>
      <c r="J66" s="24"/>
      <c r="K66" s="24"/>
      <c r="L66" s="24"/>
    </row>
    <row r="67" spans="1:12" ht="14.25" hidden="1">
      <c r="A67" s="24"/>
      <c r="B67" s="24"/>
      <c r="C67" s="42"/>
      <c r="D67" s="42"/>
      <c r="E67" s="42"/>
      <c r="F67" s="24"/>
      <c r="G67" s="24"/>
      <c r="H67" s="24"/>
      <c r="I67" s="24"/>
      <c r="J67" s="24"/>
      <c r="K67" s="24"/>
      <c r="L67" s="24"/>
    </row>
    <row r="68" spans="1:12" ht="14.25" hidden="1">
      <c r="A68" s="24"/>
      <c r="B68" s="47"/>
      <c r="C68" s="42"/>
      <c r="D68" s="42"/>
      <c r="E68" s="42"/>
      <c r="F68" s="24"/>
      <c r="G68" s="24"/>
      <c r="H68" s="24"/>
      <c r="I68" s="24"/>
      <c r="J68" s="24"/>
      <c r="K68" s="24"/>
      <c r="L68" s="24"/>
    </row>
    <row r="69" spans="1:12" ht="14.25" hidden="1">
      <c r="A69" s="24"/>
      <c r="B69" s="47"/>
      <c r="C69" s="42"/>
      <c r="D69" s="42"/>
      <c r="E69" s="42"/>
      <c r="F69" s="24"/>
      <c r="G69" s="24"/>
      <c r="H69" s="24"/>
      <c r="I69" s="24"/>
      <c r="J69" s="24"/>
      <c r="K69" s="24"/>
      <c r="L69" s="24"/>
    </row>
    <row r="70" spans="1:12" ht="14.25" hidden="1">
      <c r="A70" s="24"/>
      <c r="B70" s="47"/>
      <c r="C70" s="42"/>
      <c r="D70" s="42"/>
      <c r="E70" s="42"/>
      <c r="F70" s="24"/>
      <c r="G70" s="24"/>
      <c r="H70" s="24"/>
      <c r="I70" s="24"/>
      <c r="J70" s="24"/>
      <c r="K70" s="24"/>
      <c r="L70" s="24"/>
    </row>
    <row r="71" spans="1:12" ht="14.25" hidden="1">
      <c r="A71" s="24"/>
      <c r="B71" s="47"/>
      <c r="C71" s="42"/>
      <c r="D71" s="42"/>
      <c r="E71" s="42"/>
      <c r="F71" s="24"/>
      <c r="G71" s="24"/>
      <c r="H71" s="24"/>
      <c r="I71" s="24"/>
      <c r="J71" s="24"/>
      <c r="K71" s="24"/>
      <c r="L71" s="24"/>
    </row>
    <row r="72" spans="1:12" ht="14.25" hidden="1">
      <c r="A72" s="24"/>
      <c r="B72" s="47"/>
      <c r="C72" s="42"/>
      <c r="D72" s="42"/>
      <c r="E72" s="42"/>
      <c r="F72" s="24"/>
      <c r="G72" s="24"/>
      <c r="H72" s="24"/>
      <c r="I72" s="24"/>
      <c r="J72" s="24"/>
      <c r="K72" s="24"/>
      <c r="L72" s="24"/>
    </row>
    <row r="73" spans="1:12" ht="14.25">
      <c r="A73" s="24"/>
      <c r="B73" s="47"/>
      <c r="C73" s="42"/>
      <c r="D73" s="42"/>
      <c r="E73" s="42"/>
      <c r="F73" s="24"/>
      <c r="G73" s="24"/>
      <c r="H73" s="24"/>
      <c r="I73" s="24"/>
      <c r="J73" s="24"/>
      <c r="K73" s="24"/>
      <c r="L73" s="24"/>
    </row>
    <row r="74" ht="14.25"/>
    <row r="75" ht="14.25"/>
  </sheetData>
  <sheetProtection sheet="1" selectLockedCells="1"/>
  <protectedRanges>
    <protectedRange sqref="C9:L18" name="Range1"/>
  </protectedRanges>
  <mergeCells count="6">
    <mergeCell ref="I7:L7"/>
    <mergeCell ref="E7:H7"/>
    <mergeCell ref="B20:D21"/>
    <mergeCell ref="C27:H27"/>
    <mergeCell ref="B27:B28"/>
    <mergeCell ref="B26:H26"/>
  </mergeCells>
  <dataValidations count="1">
    <dataValidation type="decimal" allowBlank="1" showInputMessage="1" showErrorMessage="1" sqref="E9:E18 I9:I18">
      <formula1>0</formula1>
      <formula2>1</formula2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="90" zoomScaleNormal="90" zoomScalePageLayoutView="0" workbookViewId="0" topLeftCell="A1">
      <selection activeCell="H15" sqref="H15"/>
    </sheetView>
  </sheetViews>
  <sheetFormatPr defaultColWidth="9.140625" defaultRowHeight="19.5" customHeight="1"/>
  <cols>
    <col min="1" max="1" width="2.57421875" style="20" customWidth="1"/>
    <col min="2" max="2" width="15.7109375" style="20" customWidth="1"/>
    <col min="3" max="3" width="18.28125" style="20" customWidth="1"/>
    <col min="4" max="4" width="18.57421875" style="20" customWidth="1"/>
    <col min="5" max="5" width="14.140625" style="20" customWidth="1"/>
    <col min="6" max="6" width="14.57421875" style="20" customWidth="1"/>
    <col min="7" max="7" width="15.7109375" style="20" customWidth="1"/>
    <col min="8" max="8" width="12.57421875" style="20" customWidth="1"/>
    <col min="9" max="9" width="14.00390625" style="20" customWidth="1"/>
    <col min="10" max="10" width="16.57421875" style="20" customWidth="1"/>
    <col min="11" max="11" width="17.28125" style="20" customWidth="1"/>
    <col min="12" max="12" width="14.421875" style="20" customWidth="1"/>
    <col min="13" max="13" width="9.421875" style="20" customWidth="1"/>
    <col min="14" max="16384" width="9.140625" style="20" customWidth="1"/>
  </cols>
  <sheetData>
    <row r="1" spans="1:12" s="32" customFormat="1" ht="19.5" customHeight="1">
      <c r="A1" s="21"/>
      <c r="B1" s="93" t="s">
        <v>106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2.5" customHeight="1">
      <c r="A2" s="24"/>
      <c r="B2" s="23" t="s">
        <v>40</v>
      </c>
      <c r="C2" s="57"/>
      <c r="D2" s="57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24"/>
      <c r="B3" s="58"/>
      <c r="C3" s="57"/>
      <c r="D3" s="57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4"/>
      <c r="B4" s="59" t="s">
        <v>25</v>
      </c>
      <c r="C4" s="57"/>
      <c r="D4" s="57"/>
      <c r="E4" s="24"/>
      <c r="F4" s="24"/>
      <c r="G4" s="24"/>
      <c r="H4" s="24"/>
      <c r="I4" s="24"/>
      <c r="J4" s="24"/>
      <c r="K4" s="24"/>
      <c r="L4" s="24"/>
    </row>
    <row r="5" spans="1:12" ht="12.75" customHeight="1">
      <c r="A5" s="24"/>
      <c r="B5" s="24" t="s">
        <v>124</v>
      </c>
      <c r="C5" s="60"/>
      <c r="D5" s="57"/>
      <c r="E5" s="24"/>
      <c r="F5" s="24"/>
      <c r="G5" s="24"/>
      <c r="H5" s="24"/>
      <c r="I5" s="24"/>
      <c r="J5" s="24"/>
      <c r="K5" s="24"/>
      <c r="L5" s="24"/>
    </row>
    <row r="6" spans="1:12" ht="19.5" customHeight="1">
      <c r="A6" s="24"/>
      <c r="B6" s="60"/>
      <c r="C6" s="60"/>
      <c r="D6" s="57"/>
      <c r="E6" s="168" t="s">
        <v>107</v>
      </c>
      <c r="F6" s="169"/>
      <c r="G6" s="169"/>
      <c r="H6" s="170"/>
      <c r="I6" s="168" t="s">
        <v>110</v>
      </c>
      <c r="J6" s="169"/>
      <c r="K6" s="169"/>
      <c r="L6" s="170"/>
    </row>
    <row r="7" spans="1:12" ht="54" customHeight="1">
      <c r="A7" s="24"/>
      <c r="B7" s="106" t="s">
        <v>28</v>
      </c>
      <c r="C7" s="106" t="s">
        <v>91</v>
      </c>
      <c r="D7" s="106" t="s">
        <v>92</v>
      </c>
      <c r="E7" s="106" t="s">
        <v>109</v>
      </c>
      <c r="F7" s="106" t="s">
        <v>111</v>
      </c>
      <c r="G7" s="106" t="s">
        <v>123</v>
      </c>
      <c r="H7" s="106" t="s">
        <v>0</v>
      </c>
      <c r="I7" s="106" t="s">
        <v>109</v>
      </c>
      <c r="J7" s="106" t="s">
        <v>111</v>
      </c>
      <c r="K7" s="106" t="s">
        <v>123</v>
      </c>
      <c r="L7" s="106" t="s">
        <v>0</v>
      </c>
    </row>
    <row r="8" spans="1:12" ht="16.5" customHeight="1">
      <c r="A8" s="24"/>
      <c r="B8" s="106">
        <v>1</v>
      </c>
      <c r="C8" s="112" t="s">
        <v>93</v>
      </c>
      <c r="D8" s="113" t="s">
        <v>165</v>
      </c>
      <c r="E8" s="113">
        <v>0.615</v>
      </c>
      <c r="F8" s="113">
        <v>30</v>
      </c>
      <c r="G8" s="113">
        <v>4000</v>
      </c>
      <c r="H8" s="114">
        <v>2</v>
      </c>
      <c r="I8" s="113">
        <v>0.615</v>
      </c>
      <c r="J8" s="113">
        <v>20</v>
      </c>
      <c r="K8" s="113">
        <v>2000</v>
      </c>
      <c r="L8" s="114">
        <v>4</v>
      </c>
    </row>
    <row r="9" spans="1:12" ht="15">
      <c r="A9" s="24"/>
      <c r="B9" s="106">
        <f>B8+1</f>
        <v>2</v>
      </c>
      <c r="C9" s="115"/>
      <c r="D9" s="116"/>
      <c r="E9" s="116"/>
      <c r="F9" s="116"/>
      <c r="G9" s="116"/>
      <c r="H9" s="117"/>
      <c r="I9" s="116"/>
      <c r="J9" s="116"/>
      <c r="K9" s="116"/>
      <c r="L9" s="117"/>
    </row>
    <row r="10" spans="1:12" ht="15">
      <c r="A10" s="24"/>
      <c r="B10" s="106">
        <f aca="true" t="shared" si="0" ref="B10:B17">B9+1</f>
        <v>3</v>
      </c>
      <c r="C10" s="115"/>
      <c r="D10" s="116"/>
      <c r="E10" s="116"/>
      <c r="F10" s="116"/>
      <c r="G10" s="116"/>
      <c r="H10" s="117"/>
      <c r="I10" s="116"/>
      <c r="J10" s="116"/>
      <c r="K10" s="116"/>
      <c r="L10" s="117"/>
    </row>
    <row r="11" spans="1:12" ht="15">
      <c r="A11" s="24"/>
      <c r="B11" s="106">
        <f t="shared" si="0"/>
        <v>4</v>
      </c>
      <c r="C11" s="118"/>
      <c r="D11" s="119"/>
      <c r="E11" s="116"/>
      <c r="F11" s="119"/>
      <c r="G11" s="119"/>
      <c r="H11" s="120"/>
      <c r="I11" s="116"/>
      <c r="J11" s="119"/>
      <c r="K11" s="116"/>
      <c r="L11" s="120"/>
    </row>
    <row r="12" spans="1:12" ht="15">
      <c r="A12" s="24"/>
      <c r="B12" s="106">
        <f t="shared" si="0"/>
        <v>5</v>
      </c>
      <c r="C12" s="118"/>
      <c r="D12" s="119"/>
      <c r="E12" s="116"/>
      <c r="F12" s="119"/>
      <c r="G12" s="119"/>
      <c r="H12" s="120"/>
      <c r="I12" s="116"/>
      <c r="J12" s="119"/>
      <c r="K12" s="116"/>
      <c r="L12" s="120"/>
    </row>
    <row r="13" spans="1:12" ht="15">
      <c r="A13" s="24"/>
      <c r="B13" s="106">
        <f t="shared" si="0"/>
        <v>6</v>
      </c>
      <c r="C13" s="118"/>
      <c r="D13" s="119"/>
      <c r="E13" s="116"/>
      <c r="F13" s="119"/>
      <c r="G13" s="119"/>
      <c r="H13" s="120"/>
      <c r="I13" s="116"/>
      <c r="J13" s="119"/>
      <c r="K13" s="116"/>
      <c r="L13" s="120"/>
    </row>
    <row r="14" spans="1:12" ht="15">
      <c r="A14" s="24"/>
      <c r="B14" s="106">
        <f t="shared" si="0"/>
        <v>7</v>
      </c>
      <c r="C14" s="118"/>
      <c r="D14" s="119"/>
      <c r="E14" s="116"/>
      <c r="F14" s="119"/>
      <c r="G14" s="119"/>
      <c r="H14" s="120"/>
      <c r="I14" s="116"/>
      <c r="J14" s="119"/>
      <c r="K14" s="119"/>
      <c r="L14" s="120"/>
    </row>
    <row r="15" spans="1:12" ht="15">
      <c r="A15" s="24"/>
      <c r="B15" s="106">
        <f t="shared" si="0"/>
        <v>8</v>
      </c>
      <c r="C15" s="118"/>
      <c r="D15" s="119"/>
      <c r="E15" s="116"/>
      <c r="F15" s="119"/>
      <c r="G15" s="119"/>
      <c r="H15" s="120"/>
      <c r="I15" s="116"/>
      <c r="J15" s="119"/>
      <c r="K15" s="119"/>
      <c r="L15" s="120"/>
    </row>
    <row r="16" spans="1:12" ht="15">
      <c r="A16" s="24"/>
      <c r="B16" s="106">
        <f t="shared" si="0"/>
        <v>9</v>
      </c>
      <c r="C16" s="118"/>
      <c r="D16" s="119"/>
      <c r="E16" s="116"/>
      <c r="F16" s="119"/>
      <c r="G16" s="119"/>
      <c r="H16" s="120"/>
      <c r="I16" s="116"/>
      <c r="J16" s="119"/>
      <c r="K16" s="119"/>
      <c r="L16" s="120"/>
    </row>
    <row r="17" spans="1:12" ht="15">
      <c r="A17" s="24"/>
      <c r="B17" s="106">
        <f t="shared" si="0"/>
        <v>10</v>
      </c>
      <c r="C17" s="118"/>
      <c r="D17" s="119"/>
      <c r="E17" s="116"/>
      <c r="F17" s="119"/>
      <c r="G17" s="119"/>
      <c r="H17" s="120"/>
      <c r="I17" s="116"/>
      <c r="J17" s="119"/>
      <c r="K17" s="119"/>
      <c r="L17" s="120"/>
    </row>
    <row r="18" spans="1:13" ht="15">
      <c r="A18" s="24"/>
      <c r="B18" s="61"/>
      <c r="C18" s="62"/>
      <c r="D18" s="24"/>
      <c r="E18" s="42"/>
      <c r="F18" s="42"/>
      <c r="G18" s="62"/>
      <c r="H18" s="62"/>
      <c r="I18" s="62"/>
      <c r="J18" s="24"/>
      <c r="K18" s="24"/>
      <c r="L18" s="24"/>
      <c r="M18" s="56"/>
    </row>
    <row r="19" spans="1:12" ht="6" customHeight="1">
      <c r="A19" s="24"/>
      <c r="B19" s="47"/>
      <c r="C19" s="42"/>
      <c r="D19" s="42"/>
      <c r="E19" s="42"/>
      <c r="F19" s="42"/>
      <c r="G19" s="24"/>
      <c r="H19" s="24"/>
      <c r="I19" s="24"/>
      <c r="J19" s="24"/>
      <c r="K19" s="24"/>
      <c r="L19" s="24"/>
    </row>
    <row r="20" spans="1:12" ht="19.5" customHeight="1">
      <c r="A20" s="24"/>
      <c r="B20" s="175" t="s">
        <v>56</v>
      </c>
      <c r="C20" s="176"/>
      <c r="D20" s="177"/>
      <c r="E20" s="106" t="s">
        <v>9</v>
      </c>
      <c r="F20" s="106" t="s">
        <v>20</v>
      </c>
      <c r="G20" s="24"/>
      <c r="H20" s="24"/>
      <c r="I20" s="24"/>
      <c r="J20" s="24"/>
      <c r="K20" s="24"/>
      <c r="L20" s="24"/>
    </row>
    <row r="21" spans="1:12" ht="18.75" customHeight="1">
      <c r="A21" s="24"/>
      <c r="B21" s="178"/>
      <c r="C21" s="179"/>
      <c r="D21" s="180"/>
      <c r="E21" s="48">
        <f>_xlfn.IFERROR(SUMPRODUCT(E8:E17,H8:H17)/SUM(E8:E17),"To Be Determined")</f>
        <v>2</v>
      </c>
      <c r="F21" s="49">
        <f>_xlfn.IFERROR(SUMPRODUCT(E8:E17,L8:L17)/SUM(E8:E17),"To Be Determined")</f>
        <v>4</v>
      </c>
      <c r="G21" s="24"/>
      <c r="H21" s="24"/>
      <c r="I21" s="24"/>
      <c r="J21" s="24"/>
      <c r="K21" s="24"/>
      <c r="L21" s="24"/>
    </row>
    <row r="22" spans="1:12" ht="10.5" customHeight="1">
      <c r="A22" s="24"/>
      <c r="B22" s="60"/>
      <c r="C22" s="60"/>
      <c r="D22" s="57"/>
      <c r="E22" s="24"/>
      <c r="F22" s="24"/>
      <c r="G22" s="24"/>
      <c r="H22" s="24"/>
      <c r="I22" s="24"/>
      <c r="J22" s="24"/>
      <c r="K22" s="24"/>
      <c r="L22" s="24"/>
    </row>
    <row r="23" spans="1:12" ht="19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9.5" customHeight="1">
      <c r="A24" s="24"/>
      <c r="B24" s="162" t="s">
        <v>154</v>
      </c>
      <c r="C24" s="163"/>
      <c r="D24" s="164"/>
      <c r="E24" s="161" t="s">
        <v>10</v>
      </c>
      <c r="F24" s="161"/>
      <c r="G24" s="161"/>
      <c r="H24" s="24"/>
      <c r="I24" s="24"/>
      <c r="J24" s="24"/>
      <c r="K24" s="24"/>
      <c r="L24" s="24"/>
    </row>
    <row r="25" spans="1:12" ht="19.5" customHeight="1">
      <c r="A25" s="24"/>
      <c r="B25" s="165"/>
      <c r="C25" s="166"/>
      <c r="D25" s="167"/>
      <c r="E25" s="78" t="s">
        <v>81</v>
      </c>
      <c r="F25" s="78" t="s">
        <v>82</v>
      </c>
      <c r="G25" s="78" t="s">
        <v>83</v>
      </c>
      <c r="H25" s="24"/>
      <c r="I25" s="24"/>
      <c r="J25" s="24"/>
      <c r="K25" s="24"/>
      <c r="L25" s="24"/>
    </row>
    <row r="26" spans="1:12" ht="15">
      <c r="A26" s="24"/>
      <c r="B26" s="171" t="s">
        <v>15</v>
      </c>
      <c r="C26" s="173" t="s">
        <v>11</v>
      </c>
      <c r="D26" s="79" t="s">
        <v>4</v>
      </c>
      <c r="E26" s="71">
        <v>4</v>
      </c>
      <c r="F26" s="71">
        <v>3</v>
      </c>
      <c r="G26" s="71">
        <v>2</v>
      </c>
      <c r="H26" s="24"/>
      <c r="I26" s="24"/>
      <c r="J26" s="24"/>
      <c r="K26" s="24"/>
      <c r="L26" s="24"/>
    </row>
    <row r="27" spans="1:12" ht="15">
      <c r="A27" s="24"/>
      <c r="B27" s="171"/>
      <c r="C27" s="173"/>
      <c r="D27" s="79" t="s">
        <v>5</v>
      </c>
      <c r="E27" s="71">
        <v>3</v>
      </c>
      <c r="F27" s="71">
        <v>2</v>
      </c>
      <c r="G27" s="71">
        <v>1</v>
      </c>
      <c r="H27" s="24"/>
      <c r="I27" s="24"/>
      <c r="J27" s="24"/>
      <c r="K27" s="24"/>
      <c r="L27" s="24"/>
    </row>
    <row r="28" spans="1:12" ht="15.75" thickBot="1">
      <c r="A28" s="24"/>
      <c r="B28" s="172"/>
      <c r="C28" s="174"/>
      <c r="D28" s="80" t="s">
        <v>6</v>
      </c>
      <c r="E28" s="72">
        <v>2</v>
      </c>
      <c r="F28" s="72">
        <v>1</v>
      </c>
      <c r="G28" s="72">
        <v>0</v>
      </c>
      <c r="H28" s="24"/>
      <c r="I28" s="24"/>
      <c r="J28" s="24"/>
      <c r="K28" s="24"/>
      <c r="L28" s="24"/>
    </row>
    <row r="29" spans="1:12" ht="105" customHeight="1">
      <c r="A29" s="24"/>
      <c r="B29" s="104" t="s">
        <v>140</v>
      </c>
      <c r="C29" s="159" t="s">
        <v>78</v>
      </c>
      <c r="D29" s="159"/>
      <c r="E29" s="159">
        <v>5</v>
      </c>
      <c r="F29" s="159"/>
      <c r="G29" s="159"/>
      <c r="H29" s="24"/>
      <c r="I29" s="24"/>
      <c r="J29" s="24"/>
      <c r="K29" s="24"/>
      <c r="L29" s="24"/>
    </row>
    <row r="30" spans="1:12" ht="15">
      <c r="A30" s="24"/>
      <c r="B30" s="105" t="s">
        <v>79</v>
      </c>
      <c r="C30" s="160" t="s">
        <v>78</v>
      </c>
      <c r="D30" s="160"/>
      <c r="E30" s="158" t="s">
        <v>84</v>
      </c>
      <c r="F30" s="158"/>
      <c r="G30" s="158"/>
      <c r="H30" s="24"/>
      <c r="I30" s="24"/>
      <c r="J30" s="24"/>
      <c r="K30" s="24"/>
      <c r="L30" s="24"/>
    </row>
    <row r="31" spans="1:12" ht="60">
      <c r="A31" s="24"/>
      <c r="B31" s="105" t="s">
        <v>80</v>
      </c>
      <c r="C31" s="160" t="s">
        <v>78</v>
      </c>
      <c r="D31" s="160"/>
      <c r="E31" s="158" t="s">
        <v>84</v>
      </c>
      <c r="F31" s="158"/>
      <c r="G31" s="158"/>
      <c r="H31" s="24"/>
      <c r="I31" s="24"/>
      <c r="J31" s="24"/>
      <c r="K31" s="24"/>
      <c r="L31" s="24"/>
    </row>
    <row r="32" spans="1:12" ht="19.5" customHeight="1">
      <c r="A32" s="24"/>
      <c r="B32" s="63" t="s">
        <v>12</v>
      </c>
      <c r="C32" s="73" t="s">
        <v>13</v>
      </c>
      <c r="D32" s="63"/>
      <c r="E32" s="63"/>
      <c r="F32" s="63"/>
      <c r="G32" s="63"/>
      <c r="H32" s="24"/>
      <c r="I32" s="24"/>
      <c r="J32" s="24"/>
      <c r="K32" s="24"/>
      <c r="L32" s="24"/>
    </row>
    <row r="33" spans="1:12" ht="19.5" customHeight="1">
      <c r="A33" s="24"/>
      <c r="B33" s="63"/>
      <c r="C33" s="73" t="s">
        <v>14</v>
      </c>
      <c r="D33" s="63"/>
      <c r="E33" s="63"/>
      <c r="F33" s="63"/>
      <c r="G33" s="63"/>
      <c r="H33" s="24"/>
      <c r="I33" s="24"/>
      <c r="J33" s="24"/>
      <c r="K33" s="24"/>
      <c r="L33" s="24"/>
    </row>
    <row r="41" ht="19.5" customHeight="1">
      <c r="G41" s="39"/>
    </row>
    <row r="42" spans="1:14" ht="19.5" customHeight="1">
      <c r="A42" s="39"/>
      <c r="G42" s="39"/>
      <c r="H42" s="39"/>
      <c r="I42" s="39"/>
      <c r="J42" s="39"/>
      <c r="K42" s="39"/>
      <c r="L42" s="39"/>
      <c r="M42" s="39"/>
      <c r="N42" s="39"/>
    </row>
    <row r="43" ht="19.5" customHeight="1">
      <c r="G43" s="39"/>
    </row>
    <row r="44" ht="19.5" customHeight="1">
      <c r="G44" s="39"/>
    </row>
    <row r="45" ht="19.5" customHeight="1">
      <c r="G45" s="39"/>
    </row>
    <row r="49" s="38" customFormat="1" ht="19.5" customHeight="1"/>
  </sheetData>
  <sheetProtection sheet="1" selectLockedCells="1"/>
  <protectedRanges>
    <protectedRange sqref="C8:L17" name="Range1"/>
  </protectedRanges>
  <mergeCells count="13">
    <mergeCell ref="E6:H6"/>
    <mergeCell ref="I6:L6"/>
    <mergeCell ref="B26:B28"/>
    <mergeCell ref="E29:G29"/>
    <mergeCell ref="C26:C28"/>
    <mergeCell ref="B20:D21"/>
    <mergeCell ref="E30:G30"/>
    <mergeCell ref="E31:G31"/>
    <mergeCell ref="C29:D29"/>
    <mergeCell ref="C30:D30"/>
    <mergeCell ref="C31:D31"/>
    <mergeCell ref="E24:G24"/>
    <mergeCell ref="B24:D25"/>
  </mergeCells>
  <conditionalFormatting sqref="B18">
    <cfRule type="cellIs" priority="7" dxfId="14" operator="equal">
      <formula>"ERRORS"</formula>
    </cfRule>
    <cfRule type="cellIs" priority="8" dxfId="0" operator="equal">
      <formula>"No errors"</formula>
    </cfRule>
  </conditionalFormatting>
  <conditionalFormatting sqref="G18">
    <cfRule type="cellIs" priority="5" dxfId="14" operator="equal">
      <formula>"ERRORS"</formula>
    </cfRule>
    <cfRule type="cellIs" priority="6" dxfId="0" operator="equal">
      <formula>"No errors"</formula>
    </cfRule>
  </conditionalFormatting>
  <conditionalFormatting sqref="M18">
    <cfRule type="cellIs" priority="3" dxfId="14" operator="equal">
      <formula>"ERRORS"</formula>
    </cfRule>
    <cfRule type="cellIs" priority="4" dxfId="0" operator="equal">
      <formula>"No errors"</formula>
    </cfRule>
  </conditionalFormatting>
  <dataValidations count="1">
    <dataValidation type="decimal" allowBlank="1" showInputMessage="1" showErrorMessage="1" sqref="E8:E17 I8:I17">
      <formula1>0</formula1>
      <formula2>1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90" zoomScaleNormal="90" zoomScalePageLayoutView="0" workbookViewId="0" topLeftCell="A1">
      <selection activeCell="L15" sqref="L15"/>
    </sheetView>
  </sheetViews>
  <sheetFormatPr defaultColWidth="7.57421875" defaultRowHeight="15" zeroHeight="1"/>
  <cols>
    <col min="1" max="1" width="2.421875" style="20" customWidth="1"/>
    <col min="2" max="2" width="15.7109375" style="20" customWidth="1"/>
    <col min="3" max="3" width="18.57421875" style="20" customWidth="1"/>
    <col min="4" max="4" width="18.421875" style="20" customWidth="1"/>
    <col min="5" max="5" width="14.7109375" style="20" customWidth="1"/>
    <col min="6" max="6" width="13.7109375" style="20" customWidth="1"/>
    <col min="7" max="7" width="13.57421875" style="20" customWidth="1"/>
    <col min="8" max="8" width="11.7109375" style="20" bestFit="1" customWidth="1"/>
    <col min="9" max="9" width="13.8515625" style="20" customWidth="1"/>
    <col min="10" max="10" width="14.140625" style="20" customWidth="1"/>
    <col min="11" max="11" width="13.8515625" style="20" customWidth="1"/>
    <col min="12" max="12" width="11.7109375" style="20" bestFit="1" customWidth="1"/>
    <col min="13" max="13" width="17.8515625" style="20" customWidth="1"/>
    <col min="14" max="14" width="10.00390625" style="20" customWidth="1"/>
    <col min="15" max="16384" width="7.57421875" style="20" customWidth="1"/>
  </cols>
  <sheetData>
    <row r="1" spans="1:12" s="32" customFormat="1" ht="20.25" customHeight="1">
      <c r="A1" s="21"/>
      <c r="B1" s="93" t="s">
        <v>106</v>
      </c>
      <c r="C1" s="40"/>
      <c r="D1" s="40"/>
      <c r="E1" s="40"/>
      <c r="F1" s="40"/>
      <c r="G1" s="40"/>
      <c r="H1" s="40"/>
      <c r="I1" s="21"/>
      <c r="J1" s="21"/>
      <c r="K1" s="21"/>
      <c r="L1" s="21"/>
    </row>
    <row r="2" spans="1:12" ht="23.25">
      <c r="A2" s="24"/>
      <c r="B2" s="23" t="s">
        <v>76</v>
      </c>
      <c r="C2" s="57"/>
      <c r="D2" s="57"/>
      <c r="E2" s="24"/>
      <c r="F2" s="24"/>
      <c r="G2" s="24"/>
      <c r="H2" s="24"/>
      <c r="I2" s="24"/>
      <c r="J2" s="24"/>
      <c r="K2" s="24"/>
      <c r="L2" s="24"/>
    </row>
    <row r="3" spans="1:12" ht="12.75" customHeight="1">
      <c r="A3" s="24"/>
      <c r="B3" s="23"/>
      <c r="C3" s="57"/>
      <c r="D3" s="57"/>
      <c r="E3" s="24"/>
      <c r="F3" s="24"/>
      <c r="G3" s="24"/>
      <c r="H3" s="24"/>
      <c r="I3" s="24"/>
      <c r="J3" s="24"/>
      <c r="K3" s="24"/>
      <c r="L3" s="24"/>
    </row>
    <row r="4" spans="1:13" ht="22.5" customHeight="1">
      <c r="A4" s="24"/>
      <c r="B4" s="59" t="s">
        <v>41</v>
      </c>
      <c r="C4" s="60"/>
      <c r="D4" s="57"/>
      <c r="E4" s="24"/>
      <c r="F4" s="24"/>
      <c r="G4" s="24"/>
      <c r="H4" s="24"/>
      <c r="I4" s="24"/>
      <c r="J4" s="24"/>
      <c r="K4" s="24"/>
      <c r="L4" s="24"/>
      <c r="M4" s="34"/>
    </row>
    <row r="5" spans="1:13" ht="15">
      <c r="A5" s="24"/>
      <c r="B5" s="60"/>
      <c r="C5" s="60"/>
      <c r="D5" s="57"/>
      <c r="E5" s="182" t="s">
        <v>107</v>
      </c>
      <c r="F5" s="182"/>
      <c r="G5" s="182"/>
      <c r="H5" s="182"/>
      <c r="I5" s="182" t="s">
        <v>110</v>
      </c>
      <c r="J5" s="182"/>
      <c r="K5" s="182"/>
      <c r="L5" s="182"/>
      <c r="M5" s="34"/>
    </row>
    <row r="6" spans="1:13" ht="45">
      <c r="A6" s="24"/>
      <c r="B6" s="106" t="s">
        <v>28</v>
      </c>
      <c r="C6" s="106" t="s">
        <v>91</v>
      </c>
      <c r="D6" s="106" t="s">
        <v>92</v>
      </c>
      <c r="E6" s="106" t="s">
        <v>109</v>
      </c>
      <c r="F6" s="106" t="s">
        <v>119</v>
      </c>
      <c r="G6" s="106" t="s">
        <v>118</v>
      </c>
      <c r="H6" s="106" t="s">
        <v>0</v>
      </c>
      <c r="I6" s="106" t="s">
        <v>109</v>
      </c>
      <c r="J6" s="106" t="s">
        <v>119</v>
      </c>
      <c r="K6" s="106" t="s">
        <v>118</v>
      </c>
      <c r="L6" s="106" t="s">
        <v>0</v>
      </c>
      <c r="M6" s="34"/>
    </row>
    <row r="7" spans="2:13" ht="18" customHeight="1">
      <c r="B7" s="106">
        <v>1</v>
      </c>
      <c r="C7" s="112" t="s">
        <v>93</v>
      </c>
      <c r="D7" s="113" t="s">
        <v>165</v>
      </c>
      <c r="E7" s="113">
        <v>0.615</v>
      </c>
      <c r="F7" s="113">
        <v>2</v>
      </c>
      <c r="G7" s="121">
        <f>F7/E7</f>
        <v>3.252032520325203</v>
      </c>
      <c r="H7" s="114">
        <v>4</v>
      </c>
      <c r="I7" s="113">
        <v>0.615</v>
      </c>
      <c r="J7" s="113">
        <v>4</v>
      </c>
      <c r="K7" s="121">
        <f>J7/I7</f>
        <v>6.504065040650406</v>
      </c>
      <c r="L7" s="114">
        <v>5</v>
      </c>
      <c r="M7" s="34"/>
    </row>
    <row r="8" spans="2:13" ht="15">
      <c r="B8" s="106">
        <f>B7+1</f>
        <v>2</v>
      </c>
      <c r="C8" s="115"/>
      <c r="D8" s="116"/>
      <c r="E8" s="116"/>
      <c r="F8" s="116"/>
      <c r="G8" s="122"/>
      <c r="H8" s="117"/>
      <c r="I8" s="116"/>
      <c r="J8" s="116"/>
      <c r="K8" s="123"/>
      <c r="L8" s="117"/>
      <c r="M8" s="34"/>
    </row>
    <row r="9" spans="2:13" ht="15">
      <c r="B9" s="106">
        <f aca="true" t="shared" si="0" ref="B9:B16">B8+1</f>
        <v>3</v>
      </c>
      <c r="C9" s="115"/>
      <c r="D9" s="116"/>
      <c r="E9" s="116"/>
      <c r="F9" s="116"/>
      <c r="G9" s="122"/>
      <c r="H9" s="117"/>
      <c r="I9" s="116"/>
      <c r="J9" s="116"/>
      <c r="K9" s="123"/>
      <c r="L9" s="117"/>
      <c r="M9" s="34"/>
    </row>
    <row r="10" spans="2:13" ht="15">
      <c r="B10" s="106">
        <f t="shared" si="0"/>
        <v>4</v>
      </c>
      <c r="C10" s="115"/>
      <c r="D10" s="116"/>
      <c r="E10" s="116"/>
      <c r="F10" s="119"/>
      <c r="G10" s="124"/>
      <c r="H10" s="120"/>
      <c r="I10" s="116"/>
      <c r="J10" s="119"/>
      <c r="K10" s="124"/>
      <c r="L10" s="120"/>
      <c r="M10" s="34"/>
    </row>
    <row r="11" spans="2:13" ht="15">
      <c r="B11" s="106">
        <f t="shared" si="0"/>
        <v>5</v>
      </c>
      <c r="C11" s="115"/>
      <c r="D11" s="116"/>
      <c r="E11" s="116"/>
      <c r="F11" s="119"/>
      <c r="G11" s="124"/>
      <c r="H11" s="120"/>
      <c r="I11" s="116"/>
      <c r="J11" s="119"/>
      <c r="K11" s="124"/>
      <c r="L11" s="120"/>
      <c r="M11" s="34"/>
    </row>
    <row r="12" spans="2:13" ht="15">
      <c r="B12" s="106">
        <f t="shared" si="0"/>
        <v>6</v>
      </c>
      <c r="C12" s="115"/>
      <c r="D12" s="116"/>
      <c r="E12" s="116"/>
      <c r="F12" s="119"/>
      <c r="G12" s="124"/>
      <c r="H12" s="120"/>
      <c r="I12" s="116"/>
      <c r="J12" s="119"/>
      <c r="K12" s="124"/>
      <c r="L12" s="120"/>
      <c r="M12" s="34"/>
    </row>
    <row r="13" spans="2:13" ht="15">
      <c r="B13" s="106">
        <f t="shared" si="0"/>
        <v>7</v>
      </c>
      <c r="C13" s="115"/>
      <c r="D13" s="116"/>
      <c r="E13" s="116"/>
      <c r="F13" s="119"/>
      <c r="G13" s="124"/>
      <c r="H13" s="120"/>
      <c r="I13" s="116"/>
      <c r="J13" s="119"/>
      <c r="K13" s="124"/>
      <c r="L13" s="120"/>
      <c r="M13" s="34"/>
    </row>
    <row r="14" spans="2:13" ht="15">
      <c r="B14" s="106">
        <f t="shared" si="0"/>
        <v>8</v>
      </c>
      <c r="C14" s="115"/>
      <c r="D14" s="116"/>
      <c r="E14" s="116"/>
      <c r="F14" s="119"/>
      <c r="G14" s="124"/>
      <c r="H14" s="120"/>
      <c r="I14" s="116"/>
      <c r="J14" s="119"/>
      <c r="K14" s="124"/>
      <c r="L14" s="120"/>
      <c r="M14" s="34"/>
    </row>
    <row r="15" spans="2:13" ht="15">
      <c r="B15" s="106">
        <f t="shared" si="0"/>
        <v>9</v>
      </c>
      <c r="C15" s="115"/>
      <c r="D15" s="116"/>
      <c r="E15" s="116"/>
      <c r="F15" s="119"/>
      <c r="G15" s="124"/>
      <c r="H15" s="120"/>
      <c r="I15" s="116"/>
      <c r="J15" s="119"/>
      <c r="K15" s="124"/>
      <c r="L15" s="120"/>
      <c r="M15" s="34"/>
    </row>
    <row r="16" spans="2:13" ht="15">
      <c r="B16" s="106">
        <f t="shared" si="0"/>
        <v>10</v>
      </c>
      <c r="C16" s="115"/>
      <c r="D16" s="116"/>
      <c r="E16" s="116"/>
      <c r="F16" s="119"/>
      <c r="G16" s="124"/>
      <c r="H16" s="120"/>
      <c r="I16" s="116"/>
      <c r="J16" s="119"/>
      <c r="K16" s="124"/>
      <c r="L16" s="120"/>
      <c r="M16" s="34"/>
    </row>
    <row r="17" spans="2:13" ht="15">
      <c r="B17" s="24"/>
      <c r="C17" s="24"/>
      <c r="D17" s="24"/>
      <c r="E17" s="42"/>
      <c r="F17" s="24"/>
      <c r="G17" s="181"/>
      <c r="H17" s="181"/>
      <c r="I17" s="24"/>
      <c r="J17" s="24"/>
      <c r="K17" s="21"/>
      <c r="L17" s="21"/>
      <c r="M17" s="34"/>
    </row>
    <row r="18" spans="2:13" ht="7.5" customHeight="1">
      <c r="B18" s="47"/>
      <c r="C18" s="42"/>
      <c r="D18" s="42"/>
      <c r="E18" s="42"/>
      <c r="F18" s="24"/>
      <c r="G18" s="24"/>
      <c r="H18" s="24"/>
      <c r="I18" s="24"/>
      <c r="J18" s="24"/>
      <c r="K18" s="24"/>
      <c r="L18" s="24"/>
      <c r="M18" s="34"/>
    </row>
    <row r="19" spans="2:13" ht="15">
      <c r="B19" s="151" t="s">
        <v>90</v>
      </c>
      <c r="C19" s="151"/>
      <c r="D19" s="151"/>
      <c r="E19" s="106" t="s">
        <v>9</v>
      </c>
      <c r="F19" s="106" t="s">
        <v>20</v>
      </c>
      <c r="G19" s="24"/>
      <c r="H19" s="24"/>
      <c r="I19" s="24"/>
      <c r="J19" s="24"/>
      <c r="K19" s="24"/>
      <c r="L19" s="24"/>
      <c r="M19" s="34"/>
    </row>
    <row r="20" spans="2:13" ht="20.25" customHeight="1">
      <c r="B20" s="151"/>
      <c r="C20" s="151"/>
      <c r="D20" s="151"/>
      <c r="E20" s="48">
        <f>_xlfn.IFERROR(SUMPRODUCT(E7:E16,H7:H16)/SUM(E7:E16),"To Be Determined")</f>
        <v>4</v>
      </c>
      <c r="F20" s="49">
        <f>_xlfn.IFERROR(SUMPRODUCT(E7:E16,L7:L16)/SUM(E7:E16),"To Be Determined")</f>
        <v>5</v>
      </c>
      <c r="G20" s="24"/>
      <c r="H20" s="24"/>
      <c r="I20" s="24"/>
      <c r="J20" s="24"/>
      <c r="K20" s="24"/>
      <c r="L20" s="24"/>
      <c r="M20" s="34"/>
    </row>
    <row r="21" spans="2:12" ht="11.25" customHeight="1">
      <c r="B21" s="60"/>
      <c r="C21" s="60"/>
      <c r="D21" s="57"/>
      <c r="E21" s="24"/>
      <c r="F21" s="24"/>
      <c r="G21" s="24"/>
      <c r="H21" s="24"/>
      <c r="I21" s="24"/>
      <c r="J21" s="24"/>
      <c r="K21" s="24"/>
      <c r="L21" s="24"/>
    </row>
    <row r="22" spans="2:12" ht="15">
      <c r="B22" s="60"/>
      <c r="C22" s="60"/>
      <c r="D22" s="57"/>
      <c r="E22" s="24"/>
      <c r="F22" s="24"/>
      <c r="G22" s="24"/>
      <c r="H22" s="24"/>
      <c r="I22" s="24"/>
      <c r="J22" s="24"/>
      <c r="K22" s="24"/>
      <c r="L22" s="24"/>
    </row>
    <row r="23" spans="2:12" ht="20.25" customHeight="1">
      <c r="B23" s="183" t="s">
        <v>156</v>
      </c>
      <c r="C23" s="184"/>
      <c r="D23" s="57"/>
      <c r="E23" s="81"/>
      <c r="F23" s="81"/>
      <c r="G23" s="81"/>
      <c r="H23" s="81"/>
      <c r="I23" s="81"/>
      <c r="J23" s="81"/>
      <c r="K23" s="81"/>
      <c r="L23" s="81"/>
    </row>
    <row r="24" spans="2:12" ht="60">
      <c r="B24" s="125" t="s">
        <v>86</v>
      </c>
      <c r="C24" s="126" t="s">
        <v>0</v>
      </c>
      <c r="F24" s="24"/>
      <c r="G24" s="24"/>
      <c r="H24" s="24"/>
      <c r="I24" s="24"/>
      <c r="J24" s="24"/>
      <c r="K24" s="24"/>
      <c r="L24" s="24"/>
    </row>
    <row r="25" spans="2:12" ht="15">
      <c r="B25" s="107" t="s">
        <v>32</v>
      </c>
      <c r="C25" s="29">
        <v>5</v>
      </c>
      <c r="F25" s="24"/>
      <c r="G25" s="24"/>
      <c r="H25" s="24"/>
      <c r="I25" s="24"/>
      <c r="J25" s="24"/>
      <c r="K25" s="24"/>
      <c r="L25" s="24"/>
    </row>
    <row r="26" spans="2:12" ht="15">
      <c r="B26" s="108" t="s">
        <v>33</v>
      </c>
      <c r="C26" s="30">
        <v>4</v>
      </c>
      <c r="F26" s="24"/>
      <c r="G26" s="24"/>
      <c r="H26" s="24"/>
      <c r="I26" s="24"/>
      <c r="J26" s="24"/>
      <c r="K26" s="24"/>
      <c r="L26" s="24"/>
    </row>
    <row r="27" spans="2:12" ht="15">
      <c r="B27" s="107" t="s">
        <v>34</v>
      </c>
      <c r="C27" s="29">
        <v>3</v>
      </c>
      <c r="F27" s="24"/>
      <c r="G27" s="24"/>
      <c r="H27" s="24"/>
      <c r="I27" s="24"/>
      <c r="J27" s="24"/>
      <c r="K27" s="24"/>
      <c r="L27" s="24"/>
    </row>
    <row r="28" spans="2:12" ht="15">
      <c r="B28" s="108" t="s">
        <v>35</v>
      </c>
      <c r="C28" s="30">
        <v>2</v>
      </c>
      <c r="F28" s="24"/>
      <c r="G28" s="24"/>
      <c r="H28" s="24"/>
      <c r="I28" s="24"/>
      <c r="J28" s="24"/>
      <c r="K28" s="24"/>
      <c r="L28" s="24"/>
    </row>
    <row r="29" spans="2:12" ht="15">
      <c r="B29" s="107" t="s">
        <v>36</v>
      </c>
      <c r="C29" s="29">
        <v>1</v>
      </c>
      <c r="F29" s="24"/>
      <c r="G29" s="24"/>
      <c r="H29" s="24"/>
      <c r="I29" s="24"/>
      <c r="J29" s="24"/>
      <c r="K29" s="24"/>
      <c r="L29" s="24"/>
    </row>
    <row r="30" spans="2:12" ht="15">
      <c r="B30" s="108">
        <v>0</v>
      </c>
      <c r="C30" s="30">
        <v>0</v>
      </c>
      <c r="F30" s="24"/>
      <c r="G30" s="24"/>
      <c r="H30" s="24"/>
      <c r="I30" s="24"/>
      <c r="J30" s="24"/>
      <c r="K30" s="24"/>
      <c r="L30" s="24"/>
    </row>
    <row r="31" spans="2:12" ht="14.25">
      <c r="B31" s="24"/>
      <c r="C31" s="24"/>
      <c r="F31" s="24"/>
      <c r="G31" s="24"/>
      <c r="H31" s="24"/>
      <c r="I31" s="24"/>
      <c r="J31" s="24"/>
      <c r="K31" s="24"/>
      <c r="L31" s="24"/>
    </row>
    <row r="32" spans="2:12" ht="14.25">
      <c r="B32" s="24" t="s">
        <v>16</v>
      </c>
      <c r="C32" s="24"/>
      <c r="F32" s="24"/>
      <c r="G32" s="24"/>
      <c r="H32" s="24"/>
      <c r="I32" s="24"/>
      <c r="J32" s="24"/>
      <c r="K32" s="24"/>
      <c r="L32" s="24"/>
    </row>
    <row r="33" spans="2:12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spans="7:12" ht="14.25" hidden="1">
      <c r="G44" s="39"/>
      <c r="J44" s="39"/>
      <c r="K44" s="39"/>
      <c r="L44" s="39"/>
    </row>
    <row r="45" spans="1:13" ht="14.25" hidden="1">
      <c r="A45" s="39"/>
      <c r="G45" s="39"/>
      <c r="H45" s="39"/>
      <c r="I45" s="39"/>
      <c r="J45" s="39"/>
      <c r="K45" s="39"/>
      <c r="L45" s="39"/>
      <c r="M45" s="39"/>
    </row>
    <row r="46" spans="7:12" ht="14.25" hidden="1">
      <c r="G46" s="39"/>
      <c r="J46" s="39"/>
      <c r="K46" s="39"/>
      <c r="L46" s="39"/>
    </row>
    <row r="47" spans="7:12" ht="14.25" hidden="1">
      <c r="G47" s="39"/>
      <c r="J47" s="39"/>
      <c r="K47" s="39"/>
      <c r="L47" s="39"/>
    </row>
    <row r="48" spans="7:12" ht="14.25" hidden="1">
      <c r="G48" s="39"/>
      <c r="J48" s="39"/>
      <c r="K48" s="39"/>
      <c r="L48" s="39"/>
    </row>
    <row r="49" ht="14.25" hidden="1"/>
    <row r="50" ht="14.25" hidden="1"/>
    <row r="51" ht="14.25" hidden="1"/>
    <row r="52" s="38" customFormat="1" ht="14.25" hidden="1"/>
    <row r="53" ht="14.25" hidden="1"/>
    <row r="54" ht="14.25" hidden="1"/>
  </sheetData>
  <sheetProtection sheet="1" selectLockedCells="1"/>
  <protectedRanges>
    <protectedRange sqref="C7:L16" name="Range1"/>
  </protectedRanges>
  <mergeCells count="5">
    <mergeCell ref="G17:H17"/>
    <mergeCell ref="I5:L5"/>
    <mergeCell ref="E5:H5"/>
    <mergeCell ref="B19:D20"/>
    <mergeCell ref="B23:C23"/>
  </mergeCells>
  <conditionalFormatting sqref="F17">
    <cfRule type="cellIs" priority="3" dxfId="14" operator="equal">
      <formula>"ERRORS"</formula>
    </cfRule>
    <cfRule type="cellIs" priority="4" dxfId="0" operator="equal">
      <formula>"No errors"</formula>
    </cfRule>
  </conditionalFormatting>
  <conditionalFormatting sqref="J17">
    <cfRule type="cellIs" priority="1" dxfId="14" operator="equal">
      <formula>"ERRORS"</formula>
    </cfRule>
    <cfRule type="cellIs" priority="2" dxfId="0" operator="equal">
      <formula>"No errors"</formula>
    </cfRule>
  </conditionalFormatting>
  <dataValidations count="2">
    <dataValidation type="whole" allowBlank="1" showInputMessage="1" showErrorMessage="1" sqref="E10:E16 I10:I16">
      <formula1>0</formula1>
      <formula2>1</formula2>
    </dataValidation>
    <dataValidation type="decimal" allowBlank="1" showInputMessage="1" showErrorMessage="1" sqref="E7:E9 I7:I9">
      <formula1>0</formula1>
      <formula2>1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2" r:id="rId1"/>
  <ignoredErrors>
    <ignoredError sqref="G7 K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="90" zoomScaleNormal="90" zoomScalePageLayoutView="0" workbookViewId="0" topLeftCell="A1">
      <selection activeCell="D15" sqref="D15"/>
    </sheetView>
  </sheetViews>
  <sheetFormatPr defaultColWidth="0" defaultRowHeight="15" zeroHeight="1"/>
  <cols>
    <col min="1" max="1" width="2.57421875" style="20" customWidth="1"/>
    <col min="2" max="2" width="15.7109375" style="20" customWidth="1"/>
    <col min="3" max="3" width="18.7109375" style="20" customWidth="1"/>
    <col min="4" max="4" width="18.28125" style="20" customWidth="1"/>
    <col min="5" max="5" width="15.7109375" style="20" customWidth="1"/>
    <col min="6" max="6" width="22.7109375" style="20" customWidth="1"/>
    <col min="7" max="7" width="14.7109375" style="20" customWidth="1"/>
    <col min="8" max="8" width="13.7109375" style="20" customWidth="1"/>
    <col min="9" max="9" width="15.7109375" style="20" customWidth="1"/>
    <col min="10" max="10" width="22.7109375" style="20" customWidth="1"/>
    <col min="11" max="11" width="14.7109375" style="20" customWidth="1"/>
    <col min="12" max="12" width="13.7109375" style="20" customWidth="1"/>
    <col min="13" max="13" width="5.140625" style="20" customWidth="1"/>
    <col min="14" max="14" width="2.8515625" style="20" customWidth="1"/>
    <col min="15" max="17" width="8.7109375" style="20" hidden="1" customWidth="1"/>
    <col min="18" max="16384" width="9.140625" style="20" hidden="1" customWidth="1"/>
  </cols>
  <sheetData>
    <row r="1" spans="1:12" s="32" customFormat="1" ht="20.25">
      <c r="A1" s="21"/>
      <c r="B1" s="93" t="s">
        <v>106</v>
      </c>
      <c r="C1" s="40"/>
      <c r="D1" s="40"/>
      <c r="E1" s="40"/>
      <c r="F1" s="40"/>
      <c r="G1" s="40"/>
      <c r="H1" s="40"/>
      <c r="I1" s="21"/>
      <c r="J1" s="21"/>
      <c r="K1" s="21"/>
      <c r="L1" s="21"/>
    </row>
    <row r="2" spans="1:12" ht="23.25">
      <c r="A2" s="24"/>
      <c r="B2" s="23" t="s">
        <v>37</v>
      </c>
      <c r="C2" s="24"/>
      <c r="D2" s="57"/>
      <c r="E2" s="24"/>
      <c r="F2" s="24"/>
      <c r="G2" s="24"/>
      <c r="H2" s="24"/>
      <c r="I2" s="24"/>
      <c r="J2" s="24"/>
      <c r="K2" s="24"/>
      <c r="L2" s="24"/>
    </row>
    <row r="3" spans="1:12" ht="8.25" customHeight="1">
      <c r="A3" s="24"/>
      <c r="B3" s="57"/>
      <c r="C3" s="24"/>
      <c r="D3" s="57"/>
      <c r="E3" s="24"/>
      <c r="F3" s="24"/>
      <c r="G3" s="24"/>
      <c r="H3" s="24"/>
      <c r="I3" s="24"/>
      <c r="J3" s="24"/>
      <c r="K3" s="24"/>
      <c r="L3" s="24"/>
    </row>
    <row r="4" spans="1:13" ht="22.5" customHeight="1">
      <c r="A4" s="24"/>
      <c r="B4" s="59" t="s">
        <v>25</v>
      </c>
      <c r="C4" s="24"/>
      <c r="D4" s="57"/>
      <c r="E4" s="24"/>
      <c r="F4" s="24"/>
      <c r="G4" s="24"/>
      <c r="H4" s="24"/>
      <c r="I4" s="24"/>
      <c r="J4" s="24"/>
      <c r="K4" s="24"/>
      <c r="L4" s="24"/>
      <c r="M4" s="34"/>
    </row>
    <row r="5" spans="1:13" ht="15">
      <c r="A5" s="24"/>
      <c r="B5" s="60"/>
      <c r="C5" s="24"/>
      <c r="D5" s="57"/>
      <c r="E5" s="182" t="s">
        <v>107</v>
      </c>
      <c r="F5" s="182"/>
      <c r="G5" s="182"/>
      <c r="H5" s="182"/>
      <c r="I5" s="182" t="s">
        <v>110</v>
      </c>
      <c r="J5" s="182"/>
      <c r="K5" s="182"/>
      <c r="L5" s="182"/>
      <c r="M5" s="34"/>
    </row>
    <row r="6" spans="1:13" ht="30">
      <c r="A6" s="24"/>
      <c r="B6" s="106" t="s">
        <v>28</v>
      </c>
      <c r="C6" s="106" t="s">
        <v>91</v>
      </c>
      <c r="D6" s="106" t="s">
        <v>92</v>
      </c>
      <c r="E6" s="106" t="s">
        <v>109</v>
      </c>
      <c r="F6" s="106" t="s">
        <v>42</v>
      </c>
      <c r="G6" s="106" t="s">
        <v>126</v>
      </c>
      <c r="H6" s="106" t="s">
        <v>0</v>
      </c>
      <c r="I6" s="106" t="s">
        <v>109</v>
      </c>
      <c r="J6" s="106" t="s">
        <v>42</v>
      </c>
      <c r="K6" s="106" t="s">
        <v>126</v>
      </c>
      <c r="L6" s="106" t="s">
        <v>0</v>
      </c>
      <c r="M6" s="34"/>
    </row>
    <row r="7" spans="1:13" ht="28.5">
      <c r="A7" s="24"/>
      <c r="B7" s="106">
        <v>1</v>
      </c>
      <c r="C7" s="112" t="s">
        <v>93</v>
      </c>
      <c r="D7" s="113" t="s">
        <v>165</v>
      </c>
      <c r="E7" s="113">
        <v>0.615</v>
      </c>
      <c r="F7" s="113" t="s">
        <v>43</v>
      </c>
      <c r="G7" s="113">
        <v>1.7</v>
      </c>
      <c r="H7" s="114">
        <v>3</v>
      </c>
      <c r="I7" s="113">
        <v>0.615</v>
      </c>
      <c r="J7" s="113" t="s">
        <v>43</v>
      </c>
      <c r="K7" s="113">
        <v>2.5</v>
      </c>
      <c r="L7" s="114">
        <v>5</v>
      </c>
      <c r="M7" s="34"/>
    </row>
    <row r="8" spans="1:13" ht="15">
      <c r="A8" s="24"/>
      <c r="B8" s="106">
        <f>B7+1</f>
        <v>2</v>
      </c>
      <c r="C8" s="115"/>
      <c r="D8" s="116"/>
      <c r="E8" s="116"/>
      <c r="F8" s="113"/>
      <c r="G8" s="127"/>
      <c r="H8" s="117"/>
      <c r="I8" s="116"/>
      <c r="J8" s="113"/>
      <c r="K8" s="127"/>
      <c r="L8" s="117"/>
      <c r="M8" s="34"/>
    </row>
    <row r="9" spans="1:13" ht="15">
      <c r="A9" s="24"/>
      <c r="B9" s="106">
        <f aca="true" t="shared" si="0" ref="B9:B16">B8+1</f>
        <v>3</v>
      </c>
      <c r="C9" s="115"/>
      <c r="D9" s="116"/>
      <c r="E9" s="116"/>
      <c r="F9" s="113"/>
      <c r="G9" s="127"/>
      <c r="H9" s="117"/>
      <c r="I9" s="116"/>
      <c r="J9" s="113"/>
      <c r="K9" s="127"/>
      <c r="L9" s="117"/>
      <c r="M9" s="34"/>
    </row>
    <row r="10" spans="1:13" ht="15">
      <c r="A10" s="24"/>
      <c r="B10" s="106">
        <f t="shared" si="0"/>
        <v>4</v>
      </c>
      <c r="C10" s="118"/>
      <c r="D10" s="119"/>
      <c r="E10" s="116"/>
      <c r="F10" s="113"/>
      <c r="G10" s="128"/>
      <c r="H10" s="120"/>
      <c r="I10" s="119"/>
      <c r="J10" s="113"/>
      <c r="K10" s="128"/>
      <c r="L10" s="120"/>
      <c r="M10" s="34"/>
    </row>
    <row r="11" spans="1:13" ht="15">
      <c r="A11" s="24"/>
      <c r="B11" s="106">
        <f t="shared" si="0"/>
        <v>5</v>
      </c>
      <c r="C11" s="118"/>
      <c r="D11" s="119"/>
      <c r="E11" s="116"/>
      <c r="F11" s="113"/>
      <c r="G11" s="128"/>
      <c r="H11" s="120"/>
      <c r="I11" s="119"/>
      <c r="J11" s="113"/>
      <c r="K11" s="128"/>
      <c r="L11" s="120"/>
      <c r="M11" s="34"/>
    </row>
    <row r="12" spans="1:13" ht="15">
      <c r="A12" s="24"/>
      <c r="B12" s="106">
        <f t="shared" si="0"/>
        <v>6</v>
      </c>
      <c r="C12" s="118"/>
      <c r="D12" s="119"/>
      <c r="E12" s="116"/>
      <c r="F12" s="113"/>
      <c r="G12" s="128"/>
      <c r="H12" s="120"/>
      <c r="I12" s="119"/>
      <c r="J12" s="113"/>
      <c r="K12" s="128"/>
      <c r="L12" s="120"/>
      <c r="M12" s="34"/>
    </row>
    <row r="13" spans="1:13" ht="15">
      <c r="A13" s="24"/>
      <c r="B13" s="106">
        <f t="shared" si="0"/>
        <v>7</v>
      </c>
      <c r="C13" s="118"/>
      <c r="D13" s="119"/>
      <c r="E13" s="116"/>
      <c r="F13" s="113"/>
      <c r="G13" s="128"/>
      <c r="H13" s="120"/>
      <c r="I13" s="119"/>
      <c r="J13" s="113"/>
      <c r="K13" s="128"/>
      <c r="L13" s="120"/>
      <c r="M13" s="34"/>
    </row>
    <row r="14" spans="1:13" ht="15">
      <c r="A14" s="24"/>
      <c r="B14" s="106">
        <f t="shared" si="0"/>
        <v>8</v>
      </c>
      <c r="C14" s="118"/>
      <c r="D14" s="119"/>
      <c r="E14" s="119"/>
      <c r="F14" s="113"/>
      <c r="G14" s="128"/>
      <c r="H14" s="120"/>
      <c r="I14" s="119"/>
      <c r="J14" s="113"/>
      <c r="K14" s="128"/>
      <c r="L14" s="120"/>
      <c r="M14" s="34"/>
    </row>
    <row r="15" spans="1:13" ht="15">
      <c r="A15" s="24"/>
      <c r="B15" s="131">
        <f t="shared" si="0"/>
        <v>9</v>
      </c>
      <c r="C15" s="118"/>
      <c r="D15" s="119"/>
      <c r="E15" s="119"/>
      <c r="F15" s="113"/>
      <c r="G15" s="128"/>
      <c r="H15" s="120"/>
      <c r="I15" s="119"/>
      <c r="J15" s="113"/>
      <c r="K15" s="128"/>
      <c r="L15" s="120"/>
      <c r="M15" s="34"/>
    </row>
    <row r="16" spans="1:13" ht="15">
      <c r="A16" s="24"/>
      <c r="B16" s="133">
        <f t="shared" si="0"/>
        <v>10</v>
      </c>
      <c r="C16" s="118"/>
      <c r="D16" s="119"/>
      <c r="E16" s="119"/>
      <c r="F16" s="113"/>
      <c r="G16" s="128"/>
      <c r="H16" s="120"/>
      <c r="I16" s="119"/>
      <c r="J16" s="113"/>
      <c r="K16" s="128"/>
      <c r="L16" s="120"/>
      <c r="M16" s="34"/>
    </row>
    <row r="17" spans="1:13" ht="27.75" customHeight="1">
      <c r="A17" s="24"/>
      <c r="B17" s="132"/>
      <c r="C17" s="24"/>
      <c r="D17" s="24"/>
      <c r="E17" s="42"/>
      <c r="F17" s="42"/>
      <c r="G17" s="24"/>
      <c r="H17" s="181"/>
      <c r="I17" s="181"/>
      <c r="J17" s="24"/>
      <c r="K17" s="24"/>
      <c r="L17" s="181"/>
      <c r="M17" s="181"/>
    </row>
    <row r="18" spans="1:13" ht="15">
      <c r="A18" s="24"/>
      <c r="B18" s="188" t="s">
        <v>55</v>
      </c>
      <c r="C18" s="189"/>
      <c r="D18" s="190"/>
      <c r="E18" s="134" t="s">
        <v>9</v>
      </c>
      <c r="F18" s="106" t="s">
        <v>20</v>
      </c>
      <c r="G18" s="81"/>
      <c r="H18" s="24"/>
      <c r="I18" s="24"/>
      <c r="J18" s="24"/>
      <c r="K18" s="24"/>
      <c r="L18" s="24"/>
      <c r="M18" s="24"/>
    </row>
    <row r="19" spans="1:13" ht="14.25">
      <c r="A19" s="24"/>
      <c r="B19" s="191"/>
      <c r="C19" s="192"/>
      <c r="D19" s="193"/>
      <c r="E19" s="139">
        <f>_xlfn.IFERROR(SUMPRODUCT(E7:E16,H7:H16)/SUM(E7:E16),"To Be Determined")</f>
        <v>3</v>
      </c>
      <c r="F19" s="109">
        <f>_xlfn.IFERROR(SUMPRODUCT(I7:I16,L7:L16)/SUM(I7:I16),"To Be Determined")</f>
        <v>5</v>
      </c>
      <c r="G19" s="81"/>
      <c r="H19" s="24"/>
      <c r="I19" s="24"/>
      <c r="J19" s="24"/>
      <c r="K19" s="24"/>
      <c r="L19" s="24"/>
      <c r="M19" s="24"/>
    </row>
    <row r="20" spans="1:13" ht="15">
      <c r="A20" s="24"/>
      <c r="B20" s="60"/>
      <c r="C20" s="24"/>
      <c r="D20" s="57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25.5" customHeight="1">
      <c r="A21" s="24"/>
      <c r="B21" s="152" t="s">
        <v>157</v>
      </c>
      <c r="C21" s="154"/>
      <c r="D21" s="152" t="s">
        <v>45</v>
      </c>
      <c r="E21" s="153"/>
      <c r="F21" s="153"/>
      <c r="G21" s="153"/>
      <c r="H21" s="154"/>
      <c r="K21" s="64"/>
      <c r="L21" s="31"/>
      <c r="M21" s="31"/>
    </row>
    <row r="22" spans="1:13" ht="15">
      <c r="A22" s="24"/>
      <c r="B22" s="185" t="s">
        <v>50</v>
      </c>
      <c r="C22" s="186"/>
      <c r="D22" s="76" t="s">
        <v>59</v>
      </c>
      <c r="E22" s="76" t="s">
        <v>131</v>
      </c>
      <c r="F22" s="76" t="s">
        <v>132</v>
      </c>
      <c r="G22" s="76" t="s">
        <v>133</v>
      </c>
      <c r="H22" s="76" t="s">
        <v>52</v>
      </c>
      <c r="K22" s="24"/>
      <c r="L22" s="31"/>
      <c r="M22" s="31"/>
    </row>
    <row r="23" spans="1:13" ht="15">
      <c r="A23" s="24"/>
      <c r="B23" s="185" t="s">
        <v>51</v>
      </c>
      <c r="C23" s="186"/>
      <c r="D23" s="76" t="s">
        <v>60</v>
      </c>
      <c r="E23" s="76" t="s">
        <v>134</v>
      </c>
      <c r="F23" s="76" t="s">
        <v>135</v>
      </c>
      <c r="G23" s="76" t="s">
        <v>136</v>
      </c>
      <c r="H23" s="76" t="s">
        <v>53</v>
      </c>
      <c r="K23" s="24"/>
      <c r="L23" s="31"/>
      <c r="M23" s="31"/>
    </row>
    <row r="24" spans="1:13" ht="45">
      <c r="A24" s="24"/>
      <c r="B24" s="155" t="s">
        <v>42</v>
      </c>
      <c r="C24" s="79" t="s">
        <v>43</v>
      </c>
      <c r="D24" s="110">
        <v>5</v>
      </c>
      <c r="E24" s="110">
        <v>4</v>
      </c>
      <c r="F24" s="110">
        <v>3</v>
      </c>
      <c r="G24" s="110">
        <v>1</v>
      </c>
      <c r="H24" s="110">
        <v>0</v>
      </c>
      <c r="K24" s="24"/>
      <c r="L24" s="31"/>
      <c r="M24" s="31"/>
    </row>
    <row r="25" spans="1:13" ht="45">
      <c r="A25" s="24"/>
      <c r="B25" s="187"/>
      <c r="C25" s="79" t="s">
        <v>44</v>
      </c>
      <c r="D25" s="110">
        <v>4</v>
      </c>
      <c r="E25" s="110">
        <v>3</v>
      </c>
      <c r="F25" s="110">
        <v>2</v>
      </c>
      <c r="G25" s="110">
        <v>1</v>
      </c>
      <c r="H25" s="110">
        <v>0</v>
      </c>
      <c r="K25" s="24"/>
      <c r="L25" s="24"/>
      <c r="M25" s="24"/>
    </row>
    <row r="26" spans="1:13" ht="45">
      <c r="A26" s="24"/>
      <c r="B26" s="187"/>
      <c r="C26" s="79" t="s">
        <v>46</v>
      </c>
      <c r="D26" s="110">
        <v>3</v>
      </c>
      <c r="E26" s="110">
        <v>2</v>
      </c>
      <c r="F26" s="110">
        <v>1</v>
      </c>
      <c r="G26" s="110">
        <v>0</v>
      </c>
      <c r="H26" s="110">
        <v>0</v>
      </c>
      <c r="K26" s="24"/>
      <c r="L26" s="24"/>
      <c r="M26" s="24"/>
    </row>
    <row r="27" spans="1:13" ht="30">
      <c r="A27" s="24"/>
      <c r="B27" s="187"/>
      <c r="C27" s="79" t="s">
        <v>47</v>
      </c>
      <c r="D27" s="110">
        <v>2</v>
      </c>
      <c r="E27" s="110">
        <v>1</v>
      </c>
      <c r="F27" s="110">
        <v>0</v>
      </c>
      <c r="G27" s="110">
        <v>0</v>
      </c>
      <c r="H27" s="110">
        <v>0</v>
      </c>
      <c r="K27" s="24"/>
      <c r="L27" s="24"/>
      <c r="M27" s="24"/>
    </row>
    <row r="28" spans="1:13" ht="30">
      <c r="A28" s="24"/>
      <c r="B28" s="187"/>
      <c r="C28" s="79" t="s">
        <v>48</v>
      </c>
      <c r="D28" s="110">
        <v>1</v>
      </c>
      <c r="E28" s="110">
        <v>0</v>
      </c>
      <c r="F28" s="110">
        <v>0</v>
      </c>
      <c r="G28" s="110">
        <v>0</v>
      </c>
      <c r="H28" s="110">
        <v>0</v>
      </c>
      <c r="K28" s="24"/>
      <c r="L28" s="24"/>
      <c r="M28" s="24"/>
    </row>
    <row r="29" spans="1:13" ht="26.25" customHeight="1">
      <c r="A29" s="24"/>
      <c r="B29" s="156"/>
      <c r="C29" s="75" t="s">
        <v>49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K29" s="24"/>
      <c r="L29" s="24"/>
      <c r="M29" s="24"/>
    </row>
    <row r="30" spans="1:13" ht="15">
      <c r="A30" s="24"/>
      <c r="B30" s="60"/>
      <c r="C30" s="24"/>
      <c r="D30" s="24"/>
      <c r="E30" s="65" t="s">
        <v>127</v>
      </c>
      <c r="F30" s="24"/>
      <c r="G30" s="24"/>
      <c r="H30" s="24"/>
      <c r="I30" s="24"/>
      <c r="J30" s="24"/>
      <c r="K30" s="24"/>
      <c r="L30" s="24"/>
      <c r="M30" s="24"/>
    </row>
    <row r="31" spans="1:13" ht="14.25">
      <c r="A31" s="24"/>
      <c r="B31" s="24" t="s">
        <v>54</v>
      </c>
      <c r="C31" s="70" t="s">
        <v>143</v>
      </c>
      <c r="D31" s="24"/>
      <c r="E31" s="24"/>
      <c r="F31" s="24"/>
      <c r="I31" s="24"/>
      <c r="J31" s="24"/>
      <c r="K31" s="24"/>
      <c r="L31" s="24"/>
      <c r="M31" s="24"/>
    </row>
    <row r="32" spans="1:13" ht="14.25">
      <c r="A32" s="24"/>
      <c r="B32" s="24"/>
      <c r="C32" s="24" t="s">
        <v>142</v>
      </c>
      <c r="D32" s="24"/>
      <c r="E32" s="24"/>
      <c r="F32" s="24"/>
      <c r="I32" s="24"/>
      <c r="J32" s="24"/>
      <c r="K32" s="24"/>
      <c r="L32" s="24"/>
      <c r="M32" s="24"/>
    </row>
    <row r="33" spans="1:13" ht="14.25">
      <c r="A33" s="24"/>
      <c r="B33" s="24"/>
      <c r="C33" s="24" t="s">
        <v>61</v>
      </c>
      <c r="D33" s="24"/>
      <c r="E33" s="24"/>
      <c r="F33" s="24"/>
      <c r="I33" s="24"/>
      <c r="J33" s="24"/>
      <c r="K33" s="24"/>
      <c r="L33" s="24"/>
      <c r="M33" s="24"/>
    </row>
    <row r="34" spans="1:13" ht="14.25">
      <c r="A34" s="24"/>
      <c r="B34" s="24"/>
      <c r="C34" s="24"/>
      <c r="D34" s="24" t="s">
        <v>62</v>
      </c>
      <c r="E34" s="24"/>
      <c r="F34" s="24"/>
      <c r="I34" s="24"/>
      <c r="J34" s="24"/>
      <c r="K34" s="24"/>
      <c r="L34" s="24"/>
      <c r="M34" s="24"/>
    </row>
    <row r="35" spans="1:13" ht="14.25">
      <c r="A35" s="24"/>
      <c r="B35" s="24"/>
      <c r="C35" s="24"/>
      <c r="D35" s="24" t="s">
        <v>63</v>
      </c>
      <c r="E35" s="24"/>
      <c r="F35" s="24"/>
      <c r="I35" s="24"/>
      <c r="J35" s="24"/>
      <c r="K35" s="24"/>
      <c r="L35" s="24"/>
      <c r="M35" s="24"/>
    </row>
    <row r="36" spans="1:13" ht="15">
      <c r="A36" s="24"/>
      <c r="B36" s="60"/>
      <c r="C36" s="24"/>
      <c r="D36" s="24"/>
      <c r="G36" s="24"/>
      <c r="H36" s="24"/>
      <c r="I36" s="24"/>
      <c r="J36" s="24"/>
      <c r="K36" s="24"/>
      <c r="L36" s="24"/>
      <c r="M36" s="24"/>
    </row>
    <row r="37" spans="1:13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ht="14.25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>
      <c r="G45" s="39"/>
    </row>
    <row r="46" spans="1:12" ht="14.25" hidden="1">
      <c r="A46" s="39"/>
      <c r="G46" s="39"/>
      <c r="H46" s="39"/>
      <c r="I46" s="39"/>
      <c r="J46" s="39"/>
      <c r="K46" s="39"/>
      <c r="L46" s="39"/>
    </row>
    <row r="47" ht="14.25" hidden="1">
      <c r="G47" s="39"/>
    </row>
    <row r="48" ht="14.25" hidden="1">
      <c r="G48" s="39"/>
    </row>
    <row r="49" ht="14.25" hidden="1">
      <c r="G49" s="39"/>
    </row>
    <row r="50" ht="14.25" hidden="1"/>
    <row r="51" ht="14.25" hidden="1"/>
    <row r="52" ht="14.25" hidden="1"/>
    <row r="53" s="38" customFormat="1" ht="14.25" hidden="1"/>
    <row r="54" ht="14.25"/>
    <row r="55" ht="14.25"/>
  </sheetData>
  <sheetProtection sheet="1" selectLockedCells="1"/>
  <protectedRanges>
    <protectedRange sqref="C7:L16" name="Range1"/>
  </protectedRanges>
  <mergeCells count="10">
    <mergeCell ref="I5:L5"/>
    <mergeCell ref="B18:D19"/>
    <mergeCell ref="L17:M17"/>
    <mergeCell ref="H17:I17"/>
    <mergeCell ref="B22:C22"/>
    <mergeCell ref="B23:C23"/>
    <mergeCell ref="D21:H21"/>
    <mergeCell ref="B24:B29"/>
    <mergeCell ref="B21:C21"/>
    <mergeCell ref="E5:H5"/>
  </mergeCells>
  <conditionalFormatting sqref="G17">
    <cfRule type="cellIs" priority="3" dxfId="14" operator="equal">
      <formula>"ERRORS"</formula>
    </cfRule>
    <cfRule type="cellIs" priority="4" dxfId="0" operator="equal">
      <formula>"No errors"</formula>
    </cfRule>
  </conditionalFormatting>
  <conditionalFormatting sqref="K17">
    <cfRule type="cellIs" priority="1" dxfId="14" operator="equal">
      <formula>"ERRORS"</formula>
    </cfRule>
    <cfRule type="cellIs" priority="2" dxfId="0" operator="equal">
      <formula>"No errors"</formula>
    </cfRule>
  </conditionalFormatting>
  <dataValidations count="2">
    <dataValidation type="decimal" allowBlank="1" showInputMessage="1" showErrorMessage="1" sqref="E7:E16 I7:I16">
      <formula1>0</formula1>
      <formula2>1</formula2>
    </dataValidation>
    <dataValidation type="list" allowBlank="1" showInputMessage="1" showErrorMessage="1" sqref="F7:F16 J7:J16">
      <formula1>$C$24:$C$30</formula1>
    </dataValidation>
  </dataValidations>
  <printOptions/>
  <pageMargins left="0.7" right="0.7" top="0.75" bottom="0.75" header="0.3" footer="0.3"/>
  <pageSetup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90" zoomScaleNormal="90" workbookViewId="0" topLeftCell="A1">
      <selection activeCell="C14" sqref="C14"/>
    </sheetView>
  </sheetViews>
  <sheetFormatPr defaultColWidth="0.42578125" defaultRowHeight="15" zeroHeight="1"/>
  <cols>
    <col min="1" max="1" width="2.421875" style="20" customWidth="1"/>
    <col min="2" max="2" width="91.7109375" style="20" customWidth="1"/>
    <col min="3" max="3" width="19.421875" style="20" customWidth="1"/>
    <col min="4" max="4" width="18.00390625" style="20" customWidth="1"/>
    <col min="5" max="6" width="0" style="20" hidden="1" customWidth="1"/>
    <col min="7" max="255" width="9.140625" style="20" hidden="1" customWidth="1"/>
    <col min="256" max="16384" width="0.42578125" style="20" customWidth="1"/>
  </cols>
  <sheetData>
    <row r="1" spans="1:7" s="32" customFormat="1" ht="20.25" customHeight="1">
      <c r="A1" s="35"/>
      <c r="B1" s="93" t="s">
        <v>106</v>
      </c>
      <c r="C1" s="40"/>
      <c r="D1" s="40"/>
      <c r="E1" s="35"/>
      <c r="F1" s="35"/>
      <c r="G1" s="35"/>
    </row>
    <row r="2" spans="1:6" ht="23.25">
      <c r="A2" s="55"/>
      <c r="B2" s="23" t="s">
        <v>167</v>
      </c>
      <c r="C2" s="57"/>
      <c r="D2" s="57"/>
      <c r="E2" s="55"/>
      <c r="F2" s="55"/>
    </row>
    <row r="3" spans="1:6" ht="15">
      <c r="A3" s="55"/>
      <c r="B3" s="58"/>
      <c r="C3" s="57"/>
      <c r="D3" s="57"/>
      <c r="E3" s="55"/>
      <c r="F3" s="55"/>
    </row>
    <row r="4" spans="1:6" ht="15">
      <c r="A4" s="55"/>
      <c r="B4" s="24"/>
      <c r="C4" s="67" t="s">
        <v>9</v>
      </c>
      <c r="D4" s="67" t="s">
        <v>20</v>
      </c>
      <c r="E4" s="55"/>
      <c r="F4" s="55"/>
    </row>
    <row r="5" spans="2:4" ht="15">
      <c r="B5" s="67" t="s">
        <v>168</v>
      </c>
      <c r="C5" s="67" t="s">
        <v>112</v>
      </c>
      <c r="D5" s="67" t="s">
        <v>112</v>
      </c>
    </row>
    <row r="6" spans="2:4" ht="30">
      <c r="B6" s="138" t="s">
        <v>101</v>
      </c>
      <c r="C6" s="66"/>
      <c r="D6" s="66"/>
    </row>
    <row r="7" spans="2:4" ht="30">
      <c r="B7" s="138" t="s">
        <v>100</v>
      </c>
      <c r="C7" s="66"/>
      <c r="D7" s="66"/>
    </row>
    <row r="8" spans="2:4" ht="30">
      <c r="B8" s="138" t="s">
        <v>102</v>
      </c>
      <c r="C8" s="66"/>
      <c r="D8" s="66"/>
    </row>
    <row r="9" spans="2:4" ht="30">
      <c r="B9" s="138" t="s">
        <v>94</v>
      </c>
      <c r="C9" s="66"/>
      <c r="D9" s="66"/>
    </row>
    <row r="10" spans="2:4" ht="15">
      <c r="B10" s="138" t="s">
        <v>95</v>
      </c>
      <c r="C10" s="66"/>
      <c r="D10" s="66"/>
    </row>
    <row r="11" spans="2:4" ht="30">
      <c r="B11" s="138" t="s">
        <v>96</v>
      </c>
      <c r="C11" s="66"/>
      <c r="D11" s="66"/>
    </row>
    <row r="12" spans="2:4" ht="15">
      <c r="B12" s="138" t="s">
        <v>97</v>
      </c>
      <c r="C12" s="140"/>
      <c r="D12" s="66"/>
    </row>
    <row r="13" spans="2:4" ht="14.25" customHeight="1">
      <c r="B13" s="138" t="s">
        <v>98</v>
      </c>
      <c r="C13" s="66"/>
      <c r="D13" s="66"/>
    </row>
    <row r="14" spans="2:4" ht="15">
      <c r="B14" s="138" t="s">
        <v>99</v>
      </c>
      <c r="C14" s="66"/>
      <c r="D14" s="66"/>
    </row>
    <row r="15" spans="2:4" ht="14.25">
      <c r="B15" s="129"/>
      <c r="C15" s="130"/>
      <c r="D15" s="130"/>
    </row>
    <row r="16" spans="2:4" ht="15">
      <c r="B16" s="129"/>
      <c r="C16" s="67" t="s">
        <v>9</v>
      </c>
      <c r="D16" s="67" t="s">
        <v>20</v>
      </c>
    </row>
    <row r="17" spans="1:6" ht="30">
      <c r="A17" s="55"/>
      <c r="B17" s="135" t="s">
        <v>158</v>
      </c>
      <c r="C17" s="136">
        <f>SUM(C6:C14)</f>
        <v>0</v>
      </c>
      <c r="D17" s="137">
        <f>SUM(D6:D14)</f>
        <v>0</v>
      </c>
      <c r="E17" s="55"/>
      <c r="F17" s="55"/>
    </row>
    <row r="18" spans="2:4" ht="14.25">
      <c r="B18" s="68"/>
      <c r="C18" s="68"/>
      <c r="D18" s="24"/>
    </row>
    <row r="19" spans="2:4" ht="28.5">
      <c r="B19" s="69" t="s">
        <v>103</v>
      </c>
      <c r="C19" s="68"/>
      <c r="D19" s="24"/>
    </row>
    <row r="20" spans="2:4" ht="28.5">
      <c r="B20" s="69" t="s">
        <v>141</v>
      </c>
      <c r="C20" s="68"/>
      <c r="D20" s="24"/>
    </row>
    <row r="21" spans="2:4" ht="14.25">
      <c r="B21" s="24"/>
      <c r="C21" s="24"/>
      <c r="D21" s="24"/>
    </row>
    <row r="22" ht="14.25" hidden="1"/>
    <row r="23" ht="14.25" hidden="1"/>
    <row r="24" ht="14.25" hidden="1"/>
    <row r="25" ht="14.25"/>
    <row r="26" ht="14.25"/>
  </sheetData>
  <sheetProtection sheet="1" selectLockedCells="1"/>
  <protectedRanges>
    <protectedRange sqref="C6:D14" name="Range1"/>
  </protectedRanges>
  <printOptions/>
  <pageMargins left="0.7" right="0.7" top="0.75" bottom="0.75" header="0.3" footer="0.3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90" zoomScaleNormal="90" workbookViewId="0" topLeftCell="A1">
      <selection activeCell="C38" sqref="C38:D38"/>
    </sheetView>
  </sheetViews>
  <sheetFormatPr defaultColWidth="0" defaultRowHeight="15" zeroHeight="1"/>
  <cols>
    <col min="1" max="1" width="2.421875" style="2" customWidth="1"/>
    <col min="2" max="2" width="24.421875" style="8" bestFit="1" customWidth="1"/>
    <col min="3" max="3" width="28.57421875" style="8" customWidth="1"/>
    <col min="4" max="4" width="39.28125" style="8" customWidth="1"/>
    <col min="5" max="5" width="2.421875" style="2" customWidth="1"/>
    <col min="6" max="12" width="0" style="8" hidden="1" customWidth="1"/>
    <col min="13" max="16384" width="9.140625" style="8" hidden="1" customWidth="1"/>
  </cols>
  <sheetData>
    <row r="1" s="94" customFormat="1" ht="20.25">
      <c r="B1" s="95" t="s">
        <v>106</v>
      </c>
    </row>
    <row r="2" spans="2:4" ht="23.25">
      <c r="B2" s="3" t="s">
        <v>128</v>
      </c>
      <c r="C2" s="9"/>
      <c r="D2" s="9"/>
    </row>
    <row r="3" ht="14.25"/>
    <row r="4" spans="2:4" ht="15">
      <c r="B4" s="12" t="s">
        <v>21</v>
      </c>
      <c r="C4" s="194"/>
      <c r="D4" s="194"/>
    </row>
    <row r="5" spans="2:4" ht="15">
      <c r="B5" s="12" t="s">
        <v>17</v>
      </c>
      <c r="C5" s="194"/>
      <c r="D5" s="194"/>
    </row>
    <row r="6" spans="2:4" ht="15">
      <c r="B6" s="12" t="s">
        <v>69</v>
      </c>
      <c r="C6" s="194"/>
      <c r="D6" s="194"/>
    </row>
    <row r="7" spans="2:4" ht="15">
      <c r="B7" s="12" t="s">
        <v>68</v>
      </c>
      <c r="C7" s="195"/>
      <c r="D7" s="195"/>
    </row>
    <row r="8" spans="1:5" ht="5.25" customHeight="1">
      <c r="A8" s="6"/>
      <c r="E8" s="6"/>
    </row>
    <row r="9" spans="1:12" ht="15">
      <c r="A9" s="6"/>
      <c r="B9" s="96"/>
      <c r="C9" s="197" t="s">
        <v>29</v>
      </c>
      <c r="D9" s="198"/>
      <c r="E9" s="6"/>
      <c r="F9" s="10"/>
      <c r="G9" s="10"/>
      <c r="H9" s="10"/>
      <c r="I9" s="10"/>
      <c r="J9" s="10"/>
      <c r="K9" s="10"/>
      <c r="L9" s="10"/>
    </row>
    <row r="10" spans="1:6" ht="15">
      <c r="A10" s="6"/>
      <c r="B10" s="17" t="s">
        <v>18</v>
      </c>
      <c r="C10" s="13" t="s">
        <v>23</v>
      </c>
      <c r="D10" s="14" t="s">
        <v>24</v>
      </c>
      <c r="E10" s="6"/>
      <c r="F10" s="11"/>
    </row>
    <row r="11" spans="2:6" ht="15">
      <c r="B11" s="17" t="s">
        <v>19</v>
      </c>
      <c r="C11" s="15">
        <f>Directness!D9</f>
        <v>5</v>
      </c>
      <c r="D11" s="16">
        <f>Directness!E9</f>
        <v>5</v>
      </c>
      <c r="F11" s="10"/>
    </row>
    <row r="12" spans="2:6" ht="15">
      <c r="B12" s="17" t="s">
        <v>2</v>
      </c>
      <c r="C12" s="15">
        <f>Gradient!E21</f>
        <v>3</v>
      </c>
      <c r="D12" s="16">
        <f>Gradient!F21</f>
        <v>5</v>
      </c>
      <c r="F12" s="10"/>
    </row>
    <row r="13" spans="2:6" ht="15">
      <c r="B13" s="17" t="s">
        <v>57</v>
      </c>
      <c r="C13" s="15">
        <f>Safety!E21</f>
        <v>2</v>
      </c>
      <c r="D13" s="16">
        <f>Safety!F21</f>
        <v>4</v>
      </c>
      <c r="F13" s="10"/>
    </row>
    <row r="14" spans="2:6" ht="15">
      <c r="B14" s="17" t="s">
        <v>77</v>
      </c>
      <c r="C14" s="15">
        <f>Connectivity!E20</f>
        <v>4</v>
      </c>
      <c r="D14" s="16">
        <f>Connectivity!F20</f>
        <v>5</v>
      </c>
      <c r="F14" s="10"/>
    </row>
    <row r="15" spans="2:6" ht="15">
      <c r="B15" s="17" t="s">
        <v>38</v>
      </c>
      <c r="C15" s="15">
        <f>Comfort!E19</f>
        <v>3</v>
      </c>
      <c r="D15" s="16">
        <f>Comfort!F19</f>
        <v>5</v>
      </c>
      <c r="F15" s="10"/>
    </row>
    <row r="16" spans="2:12" ht="15">
      <c r="B16" s="9"/>
      <c r="F16" s="10"/>
      <c r="G16" s="10"/>
      <c r="H16" s="10"/>
      <c r="I16" s="10"/>
      <c r="J16" s="10"/>
      <c r="K16" s="10"/>
      <c r="L16" s="10"/>
    </row>
    <row r="17" ht="14.25"/>
    <row r="18" spans="2:4" ht="15">
      <c r="B18" s="11" t="s">
        <v>70</v>
      </c>
      <c r="C18" s="11" t="s">
        <v>71</v>
      </c>
      <c r="D18" s="11" t="s">
        <v>72</v>
      </c>
    </row>
    <row r="19" spans="2:4" ht="14.25">
      <c r="B19" s="10">
        <v>0.1</v>
      </c>
      <c r="C19" s="10">
        <v>1</v>
      </c>
      <c r="D19" s="10">
        <v>2</v>
      </c>
    </row>
    <row r="20" spans="2:4" ht="14.25">
      <c r="B20" s="10">
        <v>0.1</v>
      </c>
      <c r="C20" s="10">
        <v>1</v>
      </c>
      <c r="D20" s="10">
        <v>2</v>
      </c>
    </row>
    <row r="21" spans="1:5" ht="14.25">
      <c r="A21" s="7"/>
      <c r="B21" s="10">
        <v>0.1</v>
      </c>
      <c r="C21" s="10">
        <v>1</v>
      </c>
      <c r="D21" s="10">
        <v>2</v>
      </c>
      <c r="E21" s="7"/>
    </row>
    <row r="22" spans="2:4" ht="14.25">
      <c r="B22" s="10">
        <v>0.1</v>
      </c>
      <c r="C22" s="10">
        <v>1</v>
      </c>
      <c r="D22" s="10">
        <v>2</v>
      </c>
    </row>
    <row r="23" spans="2:4" ht="14.25">
      <c r="B23" s="10">
        <v>0.1</v>
      </c>
      <c r="C23" s="10">
        <v>1</v>
      </c>
      <c r="D23" s="10">
        <v>2</v>
      </c>
    </row>
    <row r="24" ht="14.25"/>
    <row r="25" spans="2:4" ht="15">
      <c r="B25" s="11" t="s">
        <v>73</v>
      </c>
      <c r="C25" s="11" t="s">
        <v>74</v>
      </c>
      <c r="D25" s="11" t="s">
        <v>75</v>
      </c>
    </row>
    <row r="26" spans="2:4" ht="14.25">
      <c r="B26" s="10">
        <v>3</v>
      </c>
      <c r="C26" s="10">
        <v>4</v>
      </c>
      <c r="D26" s="10">
        <v>5</v>
      </c>
    </row>
    <row r="27" spans="2:4" ht="14.25">
      <c r="B27" s="10">
        <v>3</v>
      </c>
      <c r="C27" s="10">
        <v>4</v>
      </c>
      <c r="D27" s="10">
        <v>5</v>
      </c>
    </row>
    <row r="28" spans="2:4" ht="14.25">
      <c r="B28" s="10">
        <v>3</v>
      </c>
      <c r="C28" s="10">
        <v>4</v>
      </c>
      <c r="D28" s="10">
        <v>5</v>
      </c>
    </row>
    <row r="29" spans="2:4" ht="14.25">
      <c r="B29" s="10">
        <v>3</v>
      </c>
      <c r="C29" s="10">
        <v>4</v>
      </c>
      <c r="D29" s="10">
        <v>5</v>
      </c>
    </row>
    <row r="30" spans="2:4" ht="14.25">
      <c r="B30" s="10">
        <v>3</v>
      </c>
      <c r="C30" s="10">
        <v>4</v>
      </c>
      <c r="D30" s="10">
        <v>5</v>
      </c>
    </row>
    <row r="31" ht="14.25"/>
    <row r="32" ht="14.25"/>
    <row r="33" ht="14.25"/>
    <row r="34" ht="14.25"/>
    <row r="35" spans="2:4" ht="15">
      <c r="B35" s="199" t="s">
        <v>58</v>
      </c>
      <c r="C35" s="199"/>
      <c r="D35" s="18">
        <f>'Critical Jct-Xings'!C17</f>
        <v>0</v>
      </c>
    </row>
    <row r="36" spans="2:4" ht="15">
      <c r="B36" s="199" t="s">
        <v>121</v>
      </c>
      <c r="C36" s="199"/>
      <c r="D36" s="19">
        <f>'Critical Jct-Xings'!D17</f>
        <v>0</v>
      </c>
    </row>
    <row r="37" spans="2:4" ht="52.5" customHeight="1">
      <c r="B37" s="97" t="s">
        <v>122</v>
      </c>
      <c r="C37" s="196"/>
      <c r="D37" s="196"/>
    </row>
    <row r="38" spans="2:4" ht="43.5" customHeight="1">
      <c r="B38" s="98" t="s">
        <v>22</v>
      </c>
      <c r="C38" s="196"/>
      <c r="D38" s="196"/>
    </row>
    <row r="39" ht="5.25" customHeight="1"/>
    <row r="40" ht="14.25"/>
    <row r="41" ht="14.25"/>
  </sheetData>
  <sheetProtection sheet="1" selectLockedCells="1"/>
  <protectedRanges>
    <protectedRange sqref="C38:D38" name="Range2"/>
    <protectedRange sqref="C4:D7" name="Range1"/>
  </protectedRanges>
  <mergeCells count="9">
    <mergeCell ref="C4:D4"/>
    <mergeCell ref="C5:D5"/>
    <mergeCell ref="C7:D7"/>
    <mergeCell ref="C38:D38"/>
    <mergeCell ref="C9:D9"/>
    <mergeCell ref="B35:C35"/>
    <mergeCell ref="C6:D6"/>
    <mergeCell ref="B36:C36"/>
    <mergeCell ref="C37:D37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Jones</dc:creator>
  <cp:keywords/>
  <dc:description/>
  <cp:lastModifiedBy>Helen Ramsden</cp:lastModifiedBy>
  <cp:lastPrinted>2017-03-21T20:24:40Z</cp:lastPrinted>
  <dcterms:created xsi:type="dcterms:W3CDTF">2016-04-12T09:11:03Z</dcterms:created>
  <dcterms:modified xsi:type="dcterms:W3CDTF">2017-03-21T20:26:06Z</dcterms:modified>
  <cp:category/>
  <cp:version/>
  <cp:contentType/>
  <cp:contentStatus/>
</cp:coreProperties>
</file>