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R:\PerformanceManagementGroup\Transforming Rehabilitation Programme\Performance Management\Publications\2017-18_Q1\1718_Q1_Publication\Final Version\"/>
    </mc:Choice>
  </mc:AlternateContent>
  <bookViews>
    <workbookView xWindow="0" yWindow="0" windowWidth="19200" windowHeight="11295" activeTab="2"/>
  </bookViews>
  <sheets>
    <sheet name="Contents" sheetId="4" r:id="rId1"/>
    <sheet name="Notes" sheetId="13" r:id="rId2"/>
    <sheet name="EM National" sheetId="2" r:id="rId3"/>
    <sheet name="EM charts" sheetId="14" r:id="rId4"/>
    <sheet name="SL004A" sheetId="15" r:id="rId5"/>
    <sheet name="SL004B" sheetId="16" r:id="rId6"/>
    <sheet name="SL004C" sheetId="22" r:id="rId7"/>
    <sheet name="SL005A" sheetId="17" r:id="rId8"/>
    <sheet name="SL005B" sheetId="18" r:id="rId9"/>
    <sheet name="SL005C" sheetId="19" r:id="rId10"/>
    <sheet name="SL007B" sheetId="20" r:id="rId11"/>
    <sheet name="SL008" sheetId="21" r:id="rId12"/>
  </sheets>
  <definedNames>
    <definedName name="NPS_RAG" localSheetId="6">#REF!</definedName>
    <definedName name="NPS_RAG">#REF!</definedName>
    <definedName name="NPS_Regions" localSheetId="6">#REF!</definedName>
    <definedName name="NPS_Regions">#REF!</definedName>
    <definedName name="NPS_SLs" localSheetId="6">#REF!</definedName>
    <definedName name="NPS_SLs">#REF!</definedName>
    <definedName name="SL004C">Contents!$B$13:$C$13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4" l="1"/>
  <c r="Q4" i="2" l="1"/>
  <c r="P4" i="2" s="1"/>
  <c r="O4" i="2" s="1"/>
  <c r="N4" i="2" s="1"/>
  <c r="M4" i="2" s="1"/>
  <c r="L4" i="2" s="1"/>
  <c r="K4" i="2" s="1"/>
  <c r="J4" i="2" s="1"/>
  <c r="I4" i="2" s="1"/>
  <c r="H4" i="2" s="1"/>
  <c r="G4" i="2" s="1"/>
  <c r="F4" i="2" s="1"/>
  <c r="E4" i="2" s="1"/>
  <c r="D4" i="2" s="1"/>
  <c r="P10" i="14" l="1"/>
  <c r="Q10" i="14"/>
  <c r="O10" i="14" l="1"/>
  <c r="K10" i="14"/>
  <c r="J10" i="14"/>
  <c r="I10" i="14"/>
  <c r="H10" i="14"/>
  <c r="G10" i="14"/>
  <c r="F10" i="14"/>
  <c r="E10" i="14"/>
  <c r="D10" i="14"/>
  <c r="C10" i="14"/>
  <c r="C8" i="14"/>
  <c r="N10" i="14" l="1"/>
  <c r="B45" i="14"/>
  <c r="B42" i="14"/>
  <c r="T11" i="14"/>
  <c r="B11" i="14"/>
  <c r="V13" i="14"/>
  <c r="W13" i="14"/>
  <c r="U13" i="14"/>
  <c r="Y13" i="14"/>
  <c r="X13" i="14"/>
  <c r="U12" i="14" l="1"/>
  <c r="U11" i="14" s="1"/>
  <c r="V12" i="14"/>
  <c r="V11" i="14" s="1"/>
  <c r="B44" i="14"/>
  <c r="U8" i="14"/>
  <c r="Q13" i="14"/>
  <c r="Q12" i="14" s="1"/>
  <c r="Q11" i="14" s="1"/>
  <c r="M13" i="14"/>
  <c r="M12" i="14" s="1"/>
  <c r="M11" i="14" s="1"/>
  <c r="I13" i="14"/>
  <c r="I12" i="14" s="1"/>
  <c r="I11" i="14" s="1"/>
  <c r="E13" i="14"/>
  <c r="E12" i="14" s="1"/>
  <c r="E11" i="14" s="1"/>
  <c r="G13" i="14"/>
  <c r="G12" i="14" s="1"/>
  <c r="G11" i="14" s="1"/>
  <c r="P13" i="14"/>
  <c r="P12" i="14" s="1"/>
  <c r="P11" i="14" s="1"/>
  <c r="L13" i="14"/>
  <c r="L12" i="14" s="1"/>
  <c r="L11" i="14" s="1"/>
  <c r="H13" i="14"/>
  <c r="H12" i="14" s="1"/>
  <c r="H11" i="14" s="1"/>
  <c r="D13" i="14"/>
  <c r="D12" i="14" s="1"/>
  <c r="D11" i="14" s="1"/>
  <c r="K13" i="14"/>
  <c r="K12" i="14" s="1"/>
  <c r="K11" i="14" s="1"/>
  <c r="N13" i="14"/>
  <c r="N12" i="14" s="1"/>
  <c r="N11" i="14" s="1"/>
  <c r="J13" i="14"/>
  <c r="J12" i="14" s="1"/>
  <c r="J11" i="14" s="1"/>
  <c r="F13" i="14"/>
  <c r="F12" i="14" s="1"/>
  <c r="F11" i="14" s="1"/>
  <c r="O13" i="14"/>
  <c r="O12" i="14" s="1"/>
  <c r="O11" i="14" s="1"/>
  <c r="C13" i="14"/>
  <c r="C12" i="14" s="1"/>
  <c r="C11" i="14" s="1"/>
  <c r="L10" i="14"/>
  <c r="M10" i="14"/>
  <c r="B43" i="14"/>
  <c r="X12" i="14" l="1"/>
  <c r="X11" i="14" s="1"/>
  <c r="Y12" i="14"/>
  <c r="Y11" i="14" s="1"/>
  <c r="W12" i="14"/>
  <c r="W11" i="14" s="1"/>
</calcChain>
</file>

<file path=xl/sharedStrings.xml><?xml version="1.0" encoding="utf-8"?>
<sst xmlns="http://schemas.openxmlformats.org/spreadsheetml/2006/main" count="246" uniqueCount="95">
  <si>
    <t>Community Performance Quarterly Management Information release</t>
  </si>
  <si>
    <t>Link</t>
  </si>
  <si>
    <t>Table</t>
  </si>
  <si>
    <t>EM National</t>
  </si>
  <si>
    <t>Table ENAT:</t>
  </si>
  <si>
    <t>EMS Performance of Service Levels by month. England and Wales.</t>
  </si>
  <si>
    <t>Table ENAT: EMS Performance of Service Levels by month. England and Wales.</t>
  </si>
  <si>
    <t>Symbols and conventions</t>
  </si>
  <si>
    <t>The following symbols have been used throughout the tables in this bulletin:</t>
  </si>
  <si>
    <t xml:space="preserve">.. </t>
  </si>
  <si>
    <t xml:space="preserve">not available </t>
  </si>
  <si>
    <t xml:space="preserve">nil or less than half the final digit shown </t>
  </si>
  <si>
    <t xml:space="preserve">- </t>
  </si>
  <si>
    <t>not applicable or unreliable (less than 30 observations)</t>
  </si>
  <si>
    <t xml:space="preserve">(p) </t>
  </si>
  <si>
    <t xml:space="preserve">Provisional data </t>
  </si>
  <si>
    <t xml:space="preserve">(r) </t>
  </si>
  <si>
    <t xml:space="preserve">Revised data </t>
  </si>
  <si>
    <t>Select Service Level:</t>
  </si>
  <si>
    <t>Figure NNAT:</t>
  </si>
  <si>
    <t>Figure NB:</t>
  </si>
  <si>
    <t>16/17 Q1</t>
  </si>
  <si>
    <t>16/17 Q2</t>
  </si>
  <si>
    <t>16/17 Q3</t>
  </si>
  <si>
    <t>Measure name</t>
  </si>
  <si>
    <t>Sheet name</t>
  </si>
  <si>
    <t>Long name</t>
  </si>
  <si>
    <t>Short name</t>
  </si>
  <si>
    <t>National</t>
  </si>
  <si>
    <t>SL 4A</t>
  </si>
  <si>
    <t>SL 4B</t>
  </si>
  <si>
    <t>SL 5A</t>
  </si>
  <si>
    <t>SL 5B</t>
  </si>
  <si>
    <t>SL 5C</t>
  </si>
  <si>
    <t>SL 7B</t>
  </si>
  <si>
    <t>SL 8</t>
  </si>
  <si>
    <t>SL004A</t>
  </si>
  <si>
    <t>SL004B</t>
  </si>
  <si>
    <t>SL005A</t>
  </si>
  <si>
    <t>SL005B</t>
  </si>
  <si>
    <t>SL005C</t>
  </si>
  <si>
    <t>SL007B</t>
  </si>
  <si>
    <t>SL008</t>
  </si>
  <si>
    <t>EM Charts</t>
  </si>
  <si>
    <t>Figure ENAT: National EMS Performance by month.  &amp;  Figure EB: Performance by quarter.</t>
  </si>
  <si>
    <t>Notes</t>
  </si>
  <si>
    <t>n/a</t>
  </si>
  <si>
    <t>16/17 Q4</t>
  </si>
  <si>
    <t>17/18 Q1</t>
  </si>
  <si>
    <t>Target</t>
  </si>
  <si>
    <t>Target from</t>
  </si>
  <si>
    <t>January 2017</t>
  </si>
  <si>
    <t>Applicable from</t>
  </si>
  <si>
    <t>Table E1B:</t>
  </si>
  <si>
    <t>EMS SL 4A Performance - Equipment installation and subject induction - first attempt within specified timescales from Apr-17 to Jun-17 by quarter. England and Wales.</t>
  </si>
  <si>
    <t>Target for Service Level (applicable from January 2017): 95%</t>
  </si>
  <si>
    <t>17/18 Year to date</t>
  </si>
  <si>
    <t>(Apr-Jun 16)</t>
  </si>
  <si>
    <t>(Jul-Sep 16)</t>
  </si>
  <si>
    <t>(Oct-Dec 16)</t>
  </si>
  <si>
    <t>(Jan-Mar 17)</t>
  </si>
  <si>
    <t>(Apr-Jun 17)</t>
  </si>
  <si>
    <t>Table E1B: EMS SL 4A Performance - Equipment installation and subject induction - first attempt within specified timescales from Apr-17 to Jun-17 by quarter. England and Wales</t>
  </si>
  <si>
    <t>Table E2B:</t>
  </si>
  <si>
    <t>EMS SL 4B Performance - Equipment installation and subject induction - further attempt(s) within specified timescales from Apr-17 to Jun-17 by quarter. England and Wales.</t>
  </si>
  <si>
    <t>Target for Service Level (applicable from January 2017): 85%</t>
  </si>
  <si>
    <t>Table E2B: EMS SL 4B Performance - Equipment installation and subject induction - further attempt(s) within specified timescales from Apr-17 to Jun-17 by quarter. England and Wales</t>
  </si>
  <si>
    <t>Table E4B:</t>
  </si>
  <si>
    <t>EMS SL 5A Performance - Equipment removal - attempt within specified timescales from Apr-17 to Jun-17 by quarter. England and Wales.</t>
  </si>
  <si>
    <t>Table E4B: EMS SL 5A Performance - Equipment removal - attempt within specified timescales from Apr-17 to Jun-17 by quarter. England and Wales</t>
  </si>
  <si>
    <t>Table E5B:</t>
  </si>
  <si>
    <t>EMS SL 5B Performance - Equipment removal (bail cases) - attempt within specified timescales from Apr-17 to Jun-17 by quarter. England and Wales.</t>
  </si>
  <si>
    <t>Table E5B: EMS SL 5B Performance - Equipment removal (bail cases) - attempt within specified timescales from Apr-17 to Jun-17 by quarter. England and Wales</t>
  </si>
  <si>
    <t>Table E6B:</t>
  </si>
  <si>
    <t>EMS SL 5C Performance - Equipment check following tamper violation - attempt within specified timescales from Apr-17 to Jun-17 by quarter. England and Wales.</t>
  </si>
  <si>
    <t>Table E6B: EMS SL 5C Performance - Equipment check following tamper violation - attempt within specified timescales from Apr-17 to Jun-17 by quarter. England and Wales</t>
  </si>
  <si>
    <t>Table E7B:</t>
  </si>
  <si>
    <t>EMS SL 7B Performance - Request for information required to commence orders - within specified timescales from Apr-17 to Jun-17 by quarter. England and Wales.</t>
  </si>
  <si>
    <t>Table E7B: EMS SL 7B Performance - Request for information required to commence orders - within specified timescales from Apr-17 to Jun-17 by quarter. England and Wales</t>
  </si>
  <si>
    <t>Table E8B:</t>
  </si>
  <si>
    <t>EMS SL 8 Performance - Call to curfew location following possible violation - within specified timescales from Apr-17 to Jun-17 by quarter. England and Wales.</t>
  </si>
  <si>
    <t>Table E8B: EMS SL 8 Performance - Call to curfew location following possible violation - within specified timescales from Apr-17 to Jun-17 by quarter. England and Wales</t>
  </si>
  <si>
    <t>Electronic Monitoring Services performance tables (April 2016 to June 2017)</t>
  </si>
  <si>
    <t>This information will next be published on 25th January 2018 covering performance data for July - September 2017.</t>
  </si>
  <si>
    <t>-</t>
  </si>
  <si>
    <t>SL 4C</t>
  </si>
  <si>
    <t>Table E3B:</t>
  </si>
  <si>
    <t>SL004C</t>
  </si>
  <si>
    <t>Table E3B: EMS SL 4C Performance - Equipment re-installation within specified timescales from Apr-17 to Jun-17 by quarter. England and Wales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</si>
  <si>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Historical limitations within the IT systems have prevented consistent data gathering on this measure at a national level. The required IT fix has been implemented and April - June 2017 is the full period where performance data are available.</t>
    </r>
  </si>
  <si>
    <r>
      <t>SL 4C</t>
    </r>
    <r>
      <rPr>
        <vertAlign val="superscript"/>
        <sz val="10"/>
        <rFont val="Arial"/>
        <family val="2"/>
      </rPr>
      <t>1</t>
    </r>
  </si>
  <si>
    <r>
      <t>National</t>
    </r>
    <r>
      <rPr>
        <b/>
        <vertAlign val="superscript"/>
        <sz val="11"/>
        <color theme="1"/>
        <rFont val="Arial"/>
        <family val="2"/>
      </rPr>
      <t>1</t>
    </r>
  </si>
  <si>
    <t>Area:</t>
  </si>
  <si>
    <t>EMS SL 4C Performance - Equipment re-installation - attempt within specified timescales from Apr-17 to Jun-17 by quarter. England and Wales.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</si>
  <si>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Historical limitations within the IT systems have prevented consistent data gathering on this measure at a national level. The required IT fix has been implemented and April - June 2017 is the first full period where performance data are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</si>
</sst>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1"/>
      <color theme="1"/>
      <name val="Times New Roman"/>
      <family val="2"/>
    </font>
    <font>
      <sz val="11"/>
      <color theme="1"/>
      <name val="Times New Roman"/>
      <family val="2"/>
    </font>
    <font>
      <sz val="11"/>
      <color theme="1"/>
      <name val="Arial"/>
      <family val="2"/>
    </font>
    <font>
      <sz val="10"/>
      <name val="Verdana"/>
      <family val="2"/>
    </font>
    <font>
      <b/>
      <sz val="12"/>
      <name val="Arial"/>
      <family val="2"/>
    </font>
    <font>
      <b/>
      <sz val="10"/>
      <color theme="0" tint="-0.34998626667073579"/>
      <name val="Arial"/>
      <family val="2"/>
    </font>
    <font>
      <b/>
      <i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1"/>
      <color theme="0" tint="-0.3499862666707357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Times New Roman"/>
      <family val="2"/>
    </font>
    <font>
      <u/>
      <sz val="12"/>
      <color theme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1"/>
      <color theme="1"/>
      <name val="Arial"/>
      <family val="2"/>
    </font>
    <font>
      <i/>
      <sz val="12"/>
      <name val="Arial"/>
      <family val="2"/>
    </font>
    <font>
      <u/>
      <sz val="12"/>
      <color rgb="FF0070C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b/>
      <vertAlign val="superscript"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9" fillId="0" borderId="0" applyNumberFormat="0" applyFill="0" applyBorder="0" applyAlignment="0" applyProtection="0"/>
  </cellStyleXfs>
  <cellXfs count="143">
    <xf numFmtId="0" fontId="0" fillId="0" borderId="0" xfId="0"/>
    <xf numFmtId="17" fontId="5" fillId="0" borderId="0" xfId="0" applyNumberFormat="1" applyFont="1" applyFill="1" applyBorder="1" applyAlignment="1">
      <alignment horizontal="right" wrapText="1"/>
    </xf>
    <xf numFmtId="17" fontId="6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center"/>
    </xf>
    <xf numFmtId="1" fontId="5" fillId="0" borderId="0" xfId="2" applyNumberFormat="1" applyFont="1" applyBorder="1" applyAlignment="1">
      <alignment horizontal="right" wrapText="1"/>
    </xf>
    <xf numFmtId="0" fontId="2" fillId="0" borderId="0" xfId="0" applyFont="1"/>
    <xf numFmtId="0" fontId="2" fillId="0" borderId="0" xfId="0" applyFont="1" applyAlignment="1"/>
    <xf numFmtId="0" fontId="7" fillId="0" borderId="0" xfId="2" applyFont="1" applyAlignment="1">
      <alignment horizontal="right"/>
    </xf>
    <xf numFmtId="0" fontId="7" fillId="0" borderId="0" xfId="2" applyFont="1" applyBorder="1"/>
    <xf numFmtId="0" fontId="8" fillId="0" borderId="0" xfId="2" applyFont="1" applyBorder="1"/>
    <xf numFmtId="17" fontId="9" fillId="0" borderId="0" xfId="0" applyNumberFormat="1" applyFont="1" applyFill="1" applyBorder="1" applyAlignment="1">
      <alignment horizontal="right" vertical="center" wrapText="1"/>
    </xf>
    <xf numFmtId="0" fontId="10" fillId="0" borderId="1" xfId="2" applyFont="1" applyBorder="1" applyAlignment="1">
      <alignment horizontal="right" vertical="center"/>
    </xf>
    <xf numFmtId="17" fontId="10" fillId="0" borderId="1" xfId="0" applyNumberFormat="1" applyFont="1" applyFill="1" applyBorder="1" applyAlignment="1">
      <alignment horizontal="right" vertical="center" wrapText="1"/>
    </xf>
    <xf numFmtId="17" fontId="10" fillId="0" borderId="0" xfId="0" applyNumberFormat="1" applyFont="1" applyFill="1" applyBorder="1" applyAlignment="1">
      <alignment horizontal="right" vertical="center" wrapText="1"/>
    </xf>
    <xf numFmtId="9" fontId="11" fillId="0" borderId="0" xfId="1" applyFont="1"/>
    <xf numFmtId="9" fontId="15" fillId="0" borderId="0" xfId="1" applyFont="1" applyFill="1" applyBorder="1" applyAlignment="1">
      <alignment horizontal="right"/>
    </xf>
    <xf numFmtId="0" fontId="2" fillId="0" borderId="0" xfId="0" applyFont="1" applyFill="1"/>
    <xf numFmtId="0" fontId="2" fillId="0" borderId="0" xfId="0" applyFont="1" applyAlignment="1">
      <alignment vertical="center"/>
    </xf>
    <xf numFmtId="0" fontId="4" fillId="0" borderId="0" xfId="2" applyFont="1" applyAlignment="1">
      <alignment vertical="center" wrapText="1"/>
    </xf>
    <xf numFmtId="0" fontId="14" fillId="0" borderId="0" xfId="0" applyFont="1" applyFill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9" fontId="9" fillId="0" borderId="0" xfId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/>
    <xf numFmtId="0" fontId="13" fillId="0" borderId="0" xfId="2" applyFont="1" applyFill="1" applyBorder="1" applyAlignment="1">
      <alignment horizontal="left" indent="2"/>
    </xf>
    <xf numFmtId="3" fontId="2" fillId="0" borderId="0" xfId="0" applyNumberFormat="1" applyFont="1" applyFill="1" applyBorder="1" applyAlignment="1"/>
    <xf numFmtId="3" fontId="2" fillId="0" borderId="0" xfId="0" applyNumberFormat="1" applyFont="1" applyFill="1" applyBorder="1"/>
    <xf numFmtId="0" fontId="13" fillId="0" borderId="0" xfId="2" applyFont="1" applyFill="1" applyBorder="1"/>
    <xf numFmtId="0" fontId="13" fillId="0" borderId="0" xfId="2" applyFont="1" applyFill="1" applyBorder="1" applyAlignment="1"/>
    <xf numFmtId="0" fontId="14" fillId="0" borderId="0" xfId="2" applyFont="1" applyFill="1" applyBorder="1"/>
    <xf numFmtId="0" fontId="2" fillId="0" borderId="0" xfId="0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17" fontId="10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horizontal="right" wrapText="1"/>
    </xf>
    <xf numFmtId="0" fontId="13" fillId="0" borderId="0" xfId="2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 wrapText="1"/>
    </xf>
    <xf numFmtId="9" fontId="2" fillId="0" borderId="0" xfId="1" applyFont="1" applyFill="1" applyBorder="1" applyAlignment="1">
      <alignment horizontal="right"/>
    </xf>
    <xf numFmtId="0" fontId="2" fillId="0" borderId="0" xfId="0" applyFont="1" applyFill="1" applyAlignment="1">
      <alignment vertical="center"/>
    </xf>
    <xf numFmtId="1" fontId="10" fillId="0" borderId="0" xfId="2" applyNumberFormat="1" applyFont="1" applyFill="1" applyBorder="1" applyAlignment="1">
      <alignment horizontal="right" vertical="center" wrapText="1"/>
    </xf>
    <xf numFmtId="0" fontId="14" fillId="0" borderId="0" xfId="2" applyFont="1" applyFill="1" applyBorder="1" applyAlignment="1">
      <alignment horizontal="right"/>
    </xf>
    <xf numFmtId="9" fontId="12" fillId="0" borderId="0" xfId="1" applyFont="1" applyFill="1" applyBorder="1" applyAlignment="1">
      <alignment horizontal="right"/>
    </xf>
    <xf numFmtId="0" fontId="4" fillId="0" borderId="0" xfId="2" applyFont="1" applyAlignment="1">
      <alignment vertical="top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4" fillId="0" borderId="0" xfId="2" applyFont="1" applyAlignment="1">
      <alignment horizontal="right" vertical="top"/>
    </xf>
    <xf numFmtId="0" fontId="21" fillId="0" borderId="0" xfId="0" applyFont="1" applyAlignment="1">
      <alignment horizontal="left" vertical="center"/>
    </xf>
    <xf numFmtId="0" fontId="10" fillId="0" borderId="0" xfId="2" applyFont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right" vertical="center" wrapText="1"/>
    </xf>
    <xf numFmtId="0" fontId="20" fillId="0" borderId="0" xfId="3" applyFont="1" applyFill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2" xfId="0" applyFont="1" applyBorder="1" applyAlignment="1">
      <alignment vertical="center" wrapText="1"/>
    </xf>
    <xf numFmtId="0" fontId="23" fillId="0" borderId="2" xfId="0" applyFont="1" applyBorder="1" applyAlignment="1">
      <alignment horizontal="left" vertical="center" wrapText="1"/>
    </xf>
    <xf numFmtId="0" fontId="24" fillId="0" borderId="0" xfId="0" applyFont="1"/>
    <xf numFmtId="0" fontId="16" fillId="0" borderId="0" xfId="2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/>
    <xf numFmtId="0" fontId="1" fillId="0" borderId="0" xfId="0" applyFont="1"/>
    <xf numFmtId="0" fontId="25" fillId="0" borderId="0" xfId="0" applyFont="1"/>
    <xf numFmtId="0" fontId="25" fillId="0" borderId="0" xfId="0" applyFont="1" applyFill="1"/>
    <xf numFmtId="0" fontId="2" fillId="0" borderId="0" xfId="0" applyFont="1" applyFill="1" applyAlignment="1"/>
    <xf numFmtId="0" fontId="4" fillId="0" borderId="0" xfId="2" applyFont="1" applyAlignment="1">
      <alignment vertical="top" wrapText="1"/>
    </xf>
    <xf numFmtId="0" fontId="26" fillId="0" borderId="0" xfId="0" applyFont="1" applyAlignment="1">
      <alignment horizontal="left" vertical="center"/>
    </xf>
    <xf numFmtId="0" fontId="25" fillId="0" borderId="3" xfId="0" applyFont="1" applyBorder="1" applyAlignment="1">
      <alignment vertical="center"/>
    </xf>
    <xf numFmtId="17" fontId="26" fillId="0" borderId="4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17" fontId="26" fillId="0" borderId="4" xfId="0" applyNumberFormat="1" applyFont="1" applyBorder="1" applyAlignment="1">
      <alignment horizontal="right" vertical="center" wrapText="1"/>
    </xf>
    <xf numFmtId="17" fontId="26" fillId="0" borderId="0" xfId="0" applyNumberFormat="1" applyFont="1" applyBorder="1" applyAlignment="1">
      <alignment horizontal="right" vertical="center" wrapText="1"/>
    </xf>
    <xf numFmtId="0" fontId="25" fillId="0" borderId="5" xfId="0" applyFont="1" applyBorder="1" applyAlignment="1">
      <alignment horizontal="center" vertical="center"/>
    </xf>
    <xf numFmtId="164" fontId="25" fillId="0" borderId="0" xfId="1" applyNumberFormat="1" applyFont="1" applyAlignment="1">
      <alignment horizontal="right" vertical="center"/>
    </xf>
    <xf numFmtId="164" fontId="25" fillId="0" borderId="0" xfId="1" applyNumberFormat="1" applyFont="1" applyFill="1" applyBorder="1"/>
    <xf numFmtId="164" fontId="27" fillId="0" borderId="0" xfId="1" applyNumberFormat="1" applyFont="1" applyBorder="1"/>
    <xf numFmtId="0" fontId="25" fillId="0" borderId="0" xfId="0" applyFont="1" applyBorder="1" applyAlignment="1">
      <alignment horizontal="right"/>
    </xf>
    <xf numFmtId="164" fontId="27" fillId="0" borderId="0" xfId="1" applyNumberFormat="1" applyFont="1" applyBorder="1" applyAlignment="1">
      <alignment horizontal="right"/>
    </xf>
    <xf numFmtId="164" fontId="25" fillId="0" borderId="0" xfId="1" applyNumberFormat="1" applyFont="1" applyBorder="1"/>
    <xf numFmtId="164" fontId="27" fillId="0" borderId="0" xfId="1" applyNumberFormat="1" applyFont="1" applyBorder="1" applyAlignment="1">
      <alignment horizontal="right" vertical="center"/>
    </xf>
    <xf numFmtId="164" fontId="25" fillId="0" borderId="0" xfId="1" applyNumberFormat="1" applyFont="1"/>
    <xf numFmtId="0" fontId="26" fillId="0" borderId="0" xfId="0" applyFont="1"/>
    <xf numFmtId="17" fontId="12" fillId="0" borderId="1" xfId="0" applyNumberFormat="1" applyFont="1" applyFill="1" applyBorder="1" applyAlignment="1">
      <alignment horizontal="right" vertical="center" wrapText="1"/>
    </xf>
    <xf numFmtId="9" fontId="12" fillId="0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Alignment="1">
      <alignment horizontal="left"/>
    </xf>
    <xf numFmtId="17" fontId="12" fillId="0" borderId="0" xfId="0" applyNumberFormat="1" applyFont="1" applyFill="1" applyBorder="1" applyAlignment="1">
      <alignment horizontal="right" vertical="center" wrapText="1"/>
    </xf>
    <xf numFmtId="9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4" fillId="0" borderId="0" xfId="2" applyFont="1" applyAlignment="1">
      <alignment horizontal="left" vertical="top" wrapText="1"/>
    </xf>
    <xf numFmtId="0" fontId="18" fillId="0" borderId="0" xfId="0" applyFont="1" applyAlignment="1">
      <alignment horizontal="right" vertical="top"/>
    </xf>
    <xf numFmtId="0" fontId="29" fillId="0" borderId="0" xfId="2" applyFont="1" applyAlignment="1">
      <alignment horizontal="left" vertical="top" wrapText="1"/>
    </xf>
    <xf numFmtId="0" fontId="14" fillId="0" borderId="0" xfId="0" applyFont="1" applyFill="1" applyBorder="1" applyAlignment="1"/>
    <xf numFmtId="0" fontId="13" fillId="0" borderId="0" xfId="2" applyFont="1"/>
    <xf numFmtId="0" fontId="13" fillId="0" borderId="0" xfId="2" applyFont="1" applyBorder="1"/>
    <xf numFmtId="0" fontId="14" fillId="0" borderId="0" xfId="2" applyFont="1"/>
    <xf numFmtId="0" fontId="10" fillId="0" borderId="6" xfId="2" applyFont="1" applyBorder="1" applyAlignment="1">
      <alignment horizontal="right" vertical="center"/>
    </xf>
    <xf numFmtId="17" fontId="9" fillId="0" borderId="6" xfId="0" applyNumberFormat="1" applyFont="1" applyFill="1" applyBorder="1" applyAlignment="1">
      <alignment horizontal="right" wrapText="1"/>
    </xf>
    <xf numFmtId="17" fontId="9" fillId="0" borderId="7" xfId="0" applyNumberFormat="1" applyFont="1" applyFill="1" applyBorder="1" applyAlignment="1">
      <alignment horizontal="right" wrapText="1"/>
    </xf>
    <xf numFmtId="0" fontId="10" fillId="0" borderId="7" xfId="0" applyFont="1" applyFill="1" applyBorder="1" applyAlignment="1">
      <alignment horizontal="right" vertical="center"/>
    </xf>
    <xf numFmtId="0" fontId="10" fillId="0" borderId="4" xfId="2" applyFont="1" applyBorder="1" applyAlignment="1">
      <alignment horizontal="right" vertical="center"/>
    </xf>
    <xf numFmtId="17" fontId="9" fillId="0" borderId="4" xfId="0" applyNumberFormat="1" applyFont="1" applyFill="1" applyBorder="1" applyAlignment="1">
      <alignment horizontal="right" vertical="top" wrapText="1"/>
    </xf>
    <xf numFmtId="17" fontId="9" fillId="0" borderId="3" xfId="0" applyNumberFormat="1" applyFont="1" applyFill="1" applyBorder="1" applyAlignment="1">
      <alignment horizontal="right" vertical="top" wrapText="1"/>
    </xf>
    <xf numFmtId="0" fontId="10" fillId="0" borderId="3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13" fillId="0" borderId="0" xfId="2" applyFont="1" applyAlignment="1">
      <alignment horizontal="right"/>
    </xf>
    <xf numFmtId="0" fontId="13" fillId="0" borderId="5" xfId="2" applyFont="1" applyBorder="1" applyAlignment="1">
      <alignment horizontal="right"/>
    </xf>
    <xf numFmtId="0" fontId="13" fillId="0" borderId="0" xfId="2" applyFont="1" applyBorder="1" applyAlignment="1">
      <alignment horizontal="right"/>
    </xf>
    <xf numFmtId="0" fontId="14" fillId="0" borderId="5" xfId="2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15" fillId="0" borderId="0" xfId="0" applyFont="1" applyBorder="1" applyAlignment="1">
      <alignment horizontal="left" vertical="center"/>
    </xf>
    <xf numFmtId="164" fontId="15" fillId="0" borderId="0" xfId="1" applyNumberFormat="1" applyFont="1" applyFill="1" applyBorder="1" applyAlignment="1">
      <alignment horizontal="right" vertical="center"/>
    </xf>
    <xf numFmtId="164" fontId="15" fillId="0" borderId="5" xfId="1" applyNumberFormat="1" applyFont="1" applyFill="1" applyBorder="1" applyAlignment="1">
      <alignment horizontal="right" vertical="center"/>
    </xf>
    <xf numFmtId="164" fontId="15" fillId="0" borderId="10" xfId="1" applyNumberFormat="1" applyFont="1" applyFill="1" applyBorder="1" applyAlignment="1">
      <alignment horizontal="right" vertical="center"/>
    </xf>
    <xf numFmtId="0" fontId="16" fillId="0" borderId="11" xfId="2" applyFont="1" applyBorder="1" applyAlignment="1">
      <alignment horizontal="left" vertical="center"/>
    </xf>
    <xf numFmtId="0" fontId="2" fillId="0" borderId="12" xfId="0" applyFont="1" applyBorder="1"/>
    <xf numFmtId="0" fontId="2" fillId="0" borderId="11" xfId="0" applyFont="1" applyBorder="1"/>
    <xf numFmtId="0" fontId="2" fillId="0" borderId="13" xfId="0" applyFont="1" applyBorder="1"/>
    <xf numFmtId="0" fontId="0" fillId="0" borderId="0" xfId="0" applyAlignment="1"/>
    <xf numFmtId="9" fontId="13" fillId="0" borderId="11" xfId="0" applyNumberFormat="1" applyFont="1" applyFill="1" applyBorder="1" applyAlignment="1">
      <alignment horizontal="right" vertical="center" wrapText="1"/>
    </xf>
    <xf numFmtId="9" fontId="28" fillId="0" borderId="11" xfId="0" applyNumberFormat="1" applyFont="1" applyBorder="1" applyAlignment="1">
      <alignment horizontal="right" vertical="center"/>
    </xf>
    <xf numFmtId="0" fontId="28" fillId="0" borderId="11" xfId="0" applyFont="1" applyBorder="1" applyAlignment="1">
      <alignment horizontal="right" vertical="center"/>
    </xf>
    <xf numFmtId="17" fontId="10" fillId="0" borderId="14" xfId="0" applyNumberFormat="1" applyFont="1" applyFill="1" applyBorder="1" applyAlignment="1">
      <alignment horizontal="right" vertical="center" wrapText="1"/>
    </xf>
    <xf numFmtId="17" fontId="10" fillId="0" borderId="5" xfId="0" applyNumberFormat="1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/>
    </xf>
    <xf numFmtId="0" fontId="4" fillId="0" borderId="0" xfId="2" applyFont="1" applyAlignment="1">
      <alignment horizontal="left" vertical="top" wrapText="1"/>
    </xf>
    <xf numFmtId="0" fontId="30" fillId="0" borderId="0" xfId="3" applyFont="1" applyAlignment="1">
      <alignment horizontal="left" vertical="center"/>
    </xf>
    <xf numFmtId="0" fontId="0" fillId="0" borderId="0" xfId="0" applyAlignment="1">
      <alignment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4" fillId="0" borderId="0" xfId="2" applyFont="1" applyAlignment="1">
      <alignment horizontal="left" vertical="top"/>
    </xf>
    <xf numFmtId="0" fontId="2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2" borderId="0" xfId="0" applyFont="1" applyFill="1" applyAlignment="1">
      <alignment horizontal="left"/>
    </xf>
    <xf numFmtId="0" fontId="4" fillId="0" borderId="0" xfId="2" applyFont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1" fontId="10" fillId="0" borderId="8" xfId="2" applyNumberFormat="1" applyFont="1" applyBorder="1" applyAlignment="1">
      <alignment horizontal="right" vertical="center" wrapText="1"/>
    </xf>
    <xf numFmtId="1" fontId="10" fillId="0" borderId="9" xfId="2" applyNumberFormat="1" applyFont="1" applyBorder="1" applyAlignment="1">
      <alignment horizontal="right" vertical="center" wrapText="1"/>
    </xf>
  </cellXfs>
  <cellStyles count="4">
    <cellStyle name="Hyperlink" xfId="3" builtinId="8"/>
    <cellStyle name="Normal" xfId="0" builtinId="0"/>
    <cellStyle name="Normal_CJ Act sentences 200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542762660429284E-2"/>
          <c:y val="8.8888888888888892E-2"/>
          <c:w val="0.88567789461656599"/>
          <c:h val="0.70092409037105652"/>
        </c:manualLayout>
      </c:layout>
      <c:lineChart>
        <c:grouping val="standard"/>
        <c:varyColors val="0"/>
        <c:ser>
          <c:idx val="0"/>
          <c:order val="0"/>
          <c:tx>
            <c:strRef>
              <c:f>'EM charts'!$B$11</c:f>
              <c:strCache>
                <c:ptCount val="1"/>
                <c:pt idx="0">
                  <c:v>SL 4A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numRef>
              <c:f>'EM charts'!$C$10:$Q$10</c:f>
              <c:numCache>
                <c:formatCode>mmm\-yy</c:formatCode>
                <c:ptCount val="15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  <c:pt idx="13">
                  <c:v>42856</c:v>
                </c:pt>
                <c:pt idx="14">
                  <c:v>42887</c:v>
                </c:pt>
              </c:numCache>
            </c:numRef>
          </c:cat>
          <c:val>
            <c:numRef>
              <c:f>'EM charts'!$C$12:$Q$12</c:f>
              <c:numCache>
                <c:formatCode>0.0%</c:formatCode>
                <c:ptCount val="15"/>
                <c:pt idx="0">
                  <c:v>0.99399999999999999</c:v>
                </c:pt>
                <c:pt idx="1">
                  <c:v>0.99199999999999999</c:v>
                </c:pt>
                <c:pt idx="2">
                  <c:v>0.99</c:v>
                </c:pt>
                <c:pt idx="3">
                  <c:v>0.99099999999999999</c:v>
                </c:pt>
                <c:pt idx="4">
                  <c:v>0.99099999999999999</c:v>
                </c:pt>
                <c:pt idx="5">
                  <c:v>0.98799999999999999</c:v>
                </c:pt>
                <c:pt idx="6">
                  <c:v>0.98399999999999999</c:v>
                </c:pt>
                <c:pt idx="7">
                  <c:v>0.96</c:v>
                </c:pt>
                <c:pt idx="8">
                  <c:v>0.95099999999999996</c:v>
                </c:pt>
                <c:pt idx="9">
                  <c:v>0.97899999999999998</c:v>
                </c:pt>
                <c:pt idx="10">
                  <c:v>0.98099999999999998</c:v>
                </c:pt>
                <c:pt idx="11">
                  <c:v>0.98299999999999998</c:v>
                </c:pt>
                <c:pt idx="12">
                  <c:v>0.98399999999999999</c:v>
                </c:pt>
                <c:pt idx="13">
                  <c:v>0.98199999999999998</c:v>
                </c:pt>
                <c:pt idx="14">
                  <c:v>0.98499999999999999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391568"/>
        <c:axId val="284391960"/>
      </c:lineChart>
      <c:dateAx>
        <c:axId val="284391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391960"/>
        <c:crosses val="autoZero"/>
        <c:auto val="1"/>
        <c:lblOffset val="100"/>
        <c:baseTimeUnit val="months"/>
      </c:dateAx>
      <c:valAx>
        <c:axId val="28439196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4.3875373452838245E-3"/>
              <c:y val="0.31139025268900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391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322117109462037"/>
          <c:y val="8.4130718954248382E-2"/>
          <c:w val="0.84799939575898331"/>
          <c:h val="0.70375596239324578"/>
        </c:manualLayout>
      </c:layout>
      <c:lineChart>
        <c:grouping val="standard"/>
        <c:varyColors val="0"/>
        <c:ser>
          <c:idx val="0"/>
          <c:order val="0"/>
          <c:tx>
            <c:strRef>
              <c:f>'EM charts'!$B$43</c:f>
              <c:strCache>
                <c:ptCount val="1"/>
                <c:pt idx="0">
                  <c:v>National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cat>
            <c:strRef>
              <c:f>'EM charts'!$U$10:$Y$10</c:f>
              <c:strCache>
                <c:ptCount val="5"/>
                <c:pt idx="0">
                  <c:v>16/17 Q1</c:v>
                </c:pt>
                <c:pt idx="1">
                  <c:v>16/17 Q2</c:v>
                </c:pt>
                <c:pt idx="2">
                  <c:v>16/17 Q3</c:v>
                </c:pt>
                <c:pt idx="3">
                  <c:v>16/17 Q4</c:v>
                </c:pt>
                <c:pt idx="4">
                  <c:v>17/18 Q1</c:v>
                </c:pt>
              </c:strCache>
            </c:strRef>
          </c:cat>
          <c:val>
            <c:numRef>
              <c:f>'EM charts'!$U$12:$Y$12</c:f>
              <c:numCache>
                <c:formatCode>0.0%</c:formatCode>
                <c:ptCount val="5"/>
                <c:pt idx="0">
                  <c:v>0.99199999999999999</c:v>
                </c:pt>
                <c:pt idx="1">
                  <c:v>0.99</c:v>
                </c:pt>
                <c:pt idx="2">
                  <c:v>0.96499999999999997</c:v>
                </c:pt>
                <c:pt idx="3">
                  <c:v>0.98099999999999998</c:v>
                </c:pt>
                <c:pt idx="4">
                  <c:v>0.98399999999999999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392744"/>
        <c:axId val="284393136"/>
      </c:lineChart>
      <c:catAx>
        <c:axId val="284392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393136"/>
        <c:crosses val="autoZero"/>
        <c:auto val="1"/>
        <c:lblAlgn val="ctr"/>
        <c:lblOffset val="100"/>
        <c:noMultiLvlLbl val="0"/>
      </c:catAx>
      <c:valAx>
        <c:axId val="28439313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1100"/>
                  <a:t>Performance</a:t>
                </a:r>
              </a:p>
            </c:rich>
          </c:tx>
          <c:layout>
            <c:manualLayout>
              <c:xMode val="edge"/>
              <c:yMode val="edge"/>
              <c:x val="9.1335894152795583E-3"/>
              <c:y val="0.319363903041531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84392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734219</xdr:colOff>
      <xdr:row>3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" y="0"/>
          <a:ext cx="734219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0</xdr:rowOff>
    </xdr:from>
    <xdr:to>
      <xdr:col>17</xdr:col>
      <xdr:colOff>228600</xdr:colOff>
      <xdr:row>30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11</xdr:row>
      <xdr:rowOff>0</xdr:rowOff>
    </xdr:from>
    <xdr:to>
      <xdr:col>26</xdr:col>
      <xdr:colOff>476250</xdr:colOff>
      <xdr:row>30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5:C23"/>
  <sheetViews>
    <sheetView showGridLines="0" topLeftCell="A7" workbookViewId="0">
      <selection activeCell="B13" sqref="B13"/>
    </sheetView>
  </sheetViews>
  <sheetFormatPr defaultRowHeight="15" x14ac:dyDescent="0.25"/>
  <cols>
    <col min="1" max="1" width="3.85546875" customWidth="1"/>
    <col min="2" max="2" width="15.140625" customWidth="1"/>
  </cols>
  <sheetData>
    <row r="5" spans="2:3" ht="20.25" x14ac:dyDescent="0.3">
      <c r="B5" s="49" t="s">
        <v>0</v>
      </c>
    </row>
    <row r="6" spans="2:3" ht="15.75" x14ac:dyDescent="0.25">
      <c r="B6" s="50" t="s">
        <v>82</v>
      </c>
    </row>
    <row r="7" spans="2:3" x14ac:dyDescent="0.25">
      <c r="B7" s="66"/>
    </row>
    <row r="8" spans="2:3" s="52" customFormat="1" ht="20.25" customHeight="1" x14ac:dyDescent="0.25">
      <c r="B8" s="51" t="s">
        <v>1</v>
      </c>
      <c r="C8" s="51" t="s">
        <v>2</v>
      </c>
    </row>
    <row r="9" spans="2:3" s="52" customFormat="1" ht="20.25" customHeight="1" x14ac:dyDescent="0.25">
      <c r="B9" s="58" t="s">
        <v>3</v>
      </c>
      <c r="C9" s="55" t="s">
        <v>6</v>
      </c>
    </row>
    <row r="10" spans="2:3" s="52" customFormat="1" ht="20.25" customHeight="1" x14ac:dyDescent="0.25">
      <c r="B10" s="58" t="s">
        <v>43</v>
      </c>
      <c r="C10" s="55" t="s">
        <v>44</v>
      </c>
    </row>
    <row r="11" spans="2:3" s="52" customFormat="1" ht="20.25" customHeight="1" x14ac:dyDescent="0.25">
      <c r="B11" s="58" t="s">
        <v>36</v>
      </c>
      <c r="C11" s="53" t="s">
        <v>62</v>
      </c>
    </row>
    <row r="12" spans="2:3" s="52" customFormat="1" ht="20.25" customHeight="1" x14ac:dyDescent="0.25">
      <c r="B12" s="58" t="s">
        <v>37</v>
      </c>
      <c r="C12" s="55" t="s">
        <v>66</v>
      </c>
    </row>
    <row r="13" spans="2:3" s="52" customFormat="1" ht="20.25" customHeight="1" x14ac:dyDescent="0.25">
      <c r="B13" s="131" t="s">
        <v>87</v>
      </c>
      <c r="C13" s="55" t="s">
        <v>88</v>
      </c>
    </row>
    <row r="14" spans="2:3" s="52" customFormat="1" ht="20.25" customHeight="1" x14ac:dyDescent="0.25">
      <c r="B14" s="58" t="s">
        <v>38</v>
      </c>
      <c r="C14" s="55" t="s">
        <v>69</v>
      </c>
    </row>
    <row r="15" spans="2:3" s="52" customFormat="1" ht="20.25" customHeight="1" x14ac:dyDescent="0.25">
      <c r="B15" s="58" t="s">
        <v>39</v>
      </c>
      <c r="C15" s="53" t="s">
        <v>72</v>
      </c>
    </row>
    <row r="16" spans="2:3" s="52" customFormat="1" ht="20.25" customHeight="1" x14ac:dyDescent="0.25">
      <c r="B16" s="58" t="s">
        <v>40</v>
      </c>
      <c r="C16" s="53" t="s">
        <v>75</v>
      </c>
    </row>
    <row r="17" spans="2:3" s="52" customFormat="1" ht="20.25" customHeight="1" x14ac:dyDescent="0.25">
      <c r="B17" s="58" t="s">
        <v>41</v>
      </c>
      <c r="C17" s="53" t="s">
        <v>78</v>
      </c>
    </row>
    <row r="18" spans="2:3" ht="20.25" customHeight="1" x14ac:dyDescent="0.25">
      <c r="B18" s="58" t="s">
        <v>42</v>
      </c>
      <c r="C18" s="53" t="s">
        <v>81</v>
      </c>
    </row>
    <row r="19" spans="2:3" ht="15.75" x14ac:dyDescent="0.25">
      <c r="B19" s="50"/>
    </row>
    <row r="20" spans="2:3" ht="15.75" x14ac:dyDescent="0.25">
      <c r="B20" s="50" t="s">
        <v>83</v>
      </c>
    </row>
    <row r="21" spans="2:3" x14ac:dyDescent="0.25">
      <c r="B21" s="67"/>
    </row>
    <row r="22" spans="2:3" x14ac:dyDescent="0.25">
      <c r="B22" s="67"/>
    </row>
    <row r="23" spans="2:3" x14ac:dyDescent="0.25">
      <c r="B23" s="67"/>
    </row>
  </sheetData>
  <hyperlinks>
    <hyperlink ref="B9" location="'EM National'!A1" display="EM National"/>
    <hyperlink ref="B10" location="'EM charts'!A1" display="EM Charts"/>
    <hyperlink ref="B11" location="SL004A!A1" display="SL004A"/>
    <hyperlink ref="B12" location="SL004B!A1" display="SL004B"/>
    <hyperlink ref="B14" location="SL005A!A1" display="SL005A"/>
    <hyperlink ref="B15" location="SL005B!A1" display="SL005B"/>
    <hyperlink ref="B16" location="SL005C!A1" display="SL005C"/>
    <hyperlink ref="B17" location="SL007B!A1" display="SL007B"/>
    <hyperlink ref="B18" location="SL008!A1" display="SL008"/>
    <hyperlink ref="B13" location="SL004C!A1" display="SL004C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C000"/>
  </sheetPr>
  <dimension ref="B1:P14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23" bestFit="1" customWidth="1"/>
    <col min="4" max="7" width="13.140625" style="123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5" t="s">
        <v>73</v>
      </c>
      <c r="C2" s="138" t="s">
        <v>74</v>
      </c>
      <c r="D2" s="138"/>
      <c r="E2" s="138"/>
      <c r="F2" s="138"/>
      <c r="G2" s="138"/>
      <c r="H2" s="138"/>
      <c r="I2" s="138"/>
      <c r="J2" s="138"/>
      <c r="K2" s="71"/>
      <c r="L2" s="71"/>
      <c r="M2" s="18"/>
      <c r="N2" s="18"/>
      <c r="O2" s="18"/>
      <c r="P2" s="18"/>
    </row>
    <row r="3" spans="2:16" ht="15.75" x14ac:dyDescent="0.25">
      <c r="B3" s="95"/>
      <c r="C3" s="94"/>
      <c r="D3" s="94"/>
      <c r="E3" s="94"/>
      <c r="F3" s="94"/>
      <c r="G3" s="94"/>
      <c r="H3" s="94"/>
      <c r="I3" s="94"/>
      <c r="J3" s="94"/>
      <c r="K3" s="71"/>
      <c r="L3" s="71"/>
      <c r="M3" s="18"/>
      <c r="N3" s="18"/>
      <c r="O3" s="18"/>
      <c r="P3" s="18"/>
    </row>
    <row r="4" spans="2:16" ht="15.75" x14ac:dyDescent="0.25">
      <c r="B4" s="95"/>
      <c r="C4" s="96" t="s">
        <v>65</v>
      </c>
      <c r="D4" s="94"/>
      <c r="E4" s="94"/>
      <c r="F4" s="94"/>
      <c r="G4" s="94"/>
      <c r="H4" s="94"/>
      <c r="I4" s="94"/>
      <c r="J4" s="94"/>
      <c r="K4" s="71"/>
      <c r="L4" s="71"/>
      <c r="M4" s="18"/>
      <c r="N4" s="18"/>
      <c r="O4" s="18"/>
      <c r="P4" s="18"/>
    </row>
    <row r="5" spans="2:16" ht="16.5" customHeight="1" thickBot="1" x14ac:dyDescent="0.3">
      <c r="B5" s="5"/>
      <c r="C5" s="97"/>
      <c r="D5" s="97"/>
      <c r="E5" s="97"/>
      <c r="F5" s="97"/>
      <c r="G5" s="97"/>
      <c r="H5" s="98"/>
      <c r="I5" s="98"/>
      <c r="J5" s="99"/>
      <c r="K5" s="99"/>
      <c r="L5" s="99"/>
      <c r="M5" s="99"/>
      <c r="N5" s="99"/>
      <c r="O5" s="99"/>
      <c r="P5" s="100"/>
    </row>
    <row r="6" spans="2:16" ht="21.75" customHeight="1" x14ac:dyDescent="0.25">
      <c r="B6" s="56"/>
      <c r="C6" s="101"/>
      <c r="D6" s="102" t="s">
        <v>21</v>
      </c>
      <c r="E6" s="102" t="s">
        <v>22</v>
      </c>
      <c r="F6" s="102" t="s">
        <v>23</v>
      </c>
      <c r="G6" s="103" t="s">
        <v>47</v>
      </c>
      <c r="H6" s="102" t="s">
        <v>48</v>
      </c>
      <c r="I6" s="104"/>
      <c r="J6" s="141" t="s">
        <v>56</v>
      </c>
      <c r="K6" s="56"/>
      <c r="L6" s="20"/>
      <c r="M6" s="20"/>
      <c r="N6" s="20"/>
      <c r="O6" s="20"/>
      <c r="P6" s="20"/>
    </row>
    <row r="7" spans="2:16" ht="21.75" customHeight="1" x14ac:dyDescent="0.25">
      <c r="B7" s="56"/>
      <c r="C7" s="105"/>
      <c r="D7" s="106" t="s">
        <v>57</v>
      </c>
      <c r="E7" s="106" t="s">
        <v>58</v>
      </c>
      <c r="F7" s="106" t="s">
        <v>59</v>
      </c>
      <c r="G7" s="107" t="s">
        <v>60</v>
      </c>
      <c r="H7" s="106" t="s">
        <v>61</v>
      </c>
      <c r="I7" s="108"/>
      <c r="J7" s="142" t="e">
        <v>#REF!</v>
      </c>
      <c r="K7" s="56"/>
      <c r="L7" s="20"/>
      <c r="M7" s="20"/>
      <c r="N7" s="20"/>
      <c r="O7" s="20"/>
      <c r="P7" s="20"/>
    </row>
    <row r="8" spans="2:16" ht="9.75" customHeight="1" x14ac:dyDescent="0.25">
      <c r="B8" s="109"/>
      <c r="C8" s="110"/>
      <c r="D8" s="110"/>
      <c r="E8" s="110"/>
      <c r="F8" s="110"/>
      <c r="G8" s="111"/>
      <c r="H8" s="112"/>
      <c r="I8" s="113"/>
      <c r="J8" s="114"/>
      <c r="K8" s="109"/>
      <c r="L8" s="21"/>
      <c r="M8" s="21"/>
      <c r="N8" s="21"/>
      <c r="O8" s="21"/>
      <c r="P8" s="21"/>
    </row>
    <row r="9" spans="2:16" ht="22.5" customHeight="1" x14ac:dyDescent="0.25">
      <c r="B9" s="109"/>
      <c r="C9" s="115" t="s">
        <v>28</v>
      </c>
      <c r="D9" s="116">
        <v>0.89600000000000002</v>
      </c>
      <c r="E9" s="116">
        <v>0.89</v>
      </c>
      <c r="F9" s="116">
        <v>0.84099999999999997</v>
      </c>
      <c r="G9" s="117">
        <v>0.9</v>
      </c>
      <c r="H9" s="116">
        <v>0.90800000000000003</v>
      </c>
      <c r="I9" s="117"/>
      <c r="J9" s="118">
        <v>0.90800000000000003</v>
      </c>
      <c r="K9" s="109"/>
      <c r="L9" s="21"/>
      <c r="M9" s="21"/>
      <c r="N9" s="21"/>
      <c r="O9" s="21"/>
      <c r="P9" s="21"/>
    </row>
    <row r="10" spans="2:16" ht="9.75" customHeight="1" thickBot="1" x14ac:dyDescent="0.3">
      <c r="B10" s="64"/>
      <c r="C10" s="119"/>
      <c r="D10" s="119"/>
      <c r="E10" s="119"/>
      <c r="F10" s="119"/>
      <c r="G10" s="120"/>
      <c r="H10" s="121"/>
      <c r="I10" s="120"/>
      <c r="J10" s="122"/>
      <c r="K10" s="64"/>
      <c r="L10" s="5"/>
      <c r="M10" s="5"/>
      <c r="N10" s="5"/>
      <c r="O10" s="5"/>
      <c r="P10" s="5"/>
    </row>
    <row r="14" spans="2:16" x14ac:dyDescent="0.25">
      <c r="D14" s="116"/>
      <c r="E14" s="116"/>
      <c r="F14" s="116"/>
      <c r="G14" s="116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C000"/>
  </sheetPr>
  <dimension ref="B1:P14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23" bestFit="1" customWidth="1"/>
    <col min="4" max="7" width="13.140625" style="123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5" t="s">
        <v>76</v>
      </c>
      <c r="C2" s="138" t="s">
        <v>77</v>
      </c>
      <c r="D2" s="138"/>
      <c r="E2" s="138"/>
      <c r="F2" s="138"/>
      <c r="G2" s="138"/>
      <c r="H2" s="138"/>
      <c r="I2" s="138"/>
      <c r="J2" s="138"/>
      <c r="K2" s="71"/>
      <c r="L2" s="71"/>
      <c r="M2" s="18"/>
      <c r="N2" s="18"/>
      <c r="O2" s="18"/>
      <c r="P2" s="18"/>
    </row>
    <row r="3" spans="2:16" ht="15.75" x14ac:dyDescent="0.25">
      <c r="B3" s="95"/>
      <c r="C3" s="94"/>
      <c r="D3" s="94"/>
      <c r="E3" s="94"/>
      <c r="F3" s="94"/>
      <c r="G3" s="94"/>
      <c r="H3" s="94"/>
      <c r="I3" s="94"/>
      <c r="J3" s="94"/>
      <c r="K3" s="71"/>
      <c r="L3" s="71"/>
      <c r="M3" s="18"/>
      <c r="N3" s="18"/>
      <c r="O3" s="18"/>
      <c r="P3" s="18"/>
    </row>
    <row r="4" spans="2:16" ht="15.75" x14ac:dyDescent="0.25">
      <c r="B4" s="95"/>
      <c r="C4" s="96" t="s">
        <v>65</v>
      </c>
      <c r="D4" s="94"/>
      <c r="E4" s="94"/>
      <c r="F4" s="94"/>
      <c r="G4" s="94"/>
      <c r="H4" s="94"/>
      <c r="I4" s="94"/>
      <c r="J4" s="94"/>
      <c r="K4" s="71"/>
      <c r="L4" s="71"/>
      <c r="M4" s="18"/>
      <c r="N4" s="18"/>
      <c r="O4" s="18"/>
      <c r="P4" s="18"/>
    </row>
    <row r="5" spans="2:16" ht="16.5" customHeight="1" thickBot="1" x14ac:dyDescent="0.3">
      <c r="B5" s="5"/>
      <c r="C5" s="97"/>
      <c r="D5" s="97"/>
      <c r="E5" s="97"/>
      <c r="F5" s="97"/>
      <c r="G5" s="97"/>
      <c r="H5" s="98"/>
      <c r="I5" s="98"/>
      <c r="J5" s="99"/>
      <c r="K5" s="99"/>
      <c r="L5" s="99"/>
      <c r="M5" s="99"/>
      <c r="N5" s="99"/>
      <c r="O5" s="99"/>
      <c r="P5" s="100"/>
    </row>
    <row r="6" spans="2:16" ht="21.75" customHeight="1" x14ac:dyDescent="0.25">
      <c r="B6" s="56"/>
      <c r="C6" s="101"/>
      <c r="D6" s="102" t="s">
        <v>21</v>
      </c>
      <c r="E6" s="102" t="s">
        <v>22</v>
      </c>
      <c r="F6" s="102" t="s">
        <v>23</v>
      </c>
      <c r="G6" s="103" t="s">
        <v>47</v>
      </c>
      <c r="H6" s="102" t="s">
        <v>48</v>
      </c>
      <c r="I6" s="104"/>
      <c r="J6" s="141" t="s">
        <v>56</v>
      </c>
      <c r="K6" s="56"/>
      <c r="L6" s="20"/>
      <c r="M6" s="20"/>
      <c r="N6" s="20"/>
      <c r="O6" s="20"/>
      <c r="P6" s="20"/>
    </row>
    <row r="7" spans="2:16" ht="21.75" customHeight="1" x14ac:dyDescent="0.25">
      <c r="B7" s="56"/>
      <c r="C7" s="105"/>
      <c r="D7" s="106" t="s">
        <v>57</v>
      </c>
      <c r="E7" s="106" t="s">
        <v>58</v>
      </c>
      <c r="F7" s="106" t="s">
        <v>59</v>
      </c>
      <c r="G7" s="107" t="s">
        <v>60</v>
      </c>
      <c r="H7" s="106" t="s">
        <v>61</v>
      </c>
      <c r="I7" s="108"/>
      <c r="J7" s="142" t="e">
        <v>#REF!</v>
      </c>
      <c r="K7" s="56"/>
      <c r="L7" s="20"/>
      <c r="M7" s="20"/>
      <c r="N7" s="20"/>
      <c r="O7" s="20"/>
      <c r="P7" s="20"/>
    </row>
    <row r="8" spans="2:16" ht="9.75" customHeight="1" x14ac:dyDescent="0.25">
      <c r="B8" s="109"/>
      <c r="C8" s="110"/>
      <c r="D8" s="110"/>
      <c r="E8" s="110"/>
      <c r="F8" s="110"/>
      <c r="G8" s="111"/>
      <c r="H8" s="112"/>
      <c r="I8" s="113"/>
      <c r="J8" s="114"/>
      <c r="K8" s="109"/>
      <c r="L8" s="21"/>
      <c r="M8" s="21"/>
      <c r="N8" s="21"/>
      <c r="O8" s="21"/>
      <c r="P8" s="21"/>
    </row>
    <row r="9" spans="2:16" ht="22.5" customHeight="1" x14ac:dyDescent="0.25">
      <c r="B9" s="109"/>
      <c r="C9" s="115" t="s">
        <v>28</v>
      </c>
      <c r="D9" s="116">
        <v>0.97399999999999998</v>
      </c>
      <c r="E9" s="116">
        <v>0.95799999999999996</v>
      </c>
      <c r="F9" s="116">
        <v>0.90700000000000003</v>
      </c>
      <c r="G9" s="117">
        <v>0.91</v>
      </c>
      <c r="H9" s="116">
        <v>0.89</v>
      </c>
      <c r="I9" s="117"/>
      <c r="J9" s="118">
        <v>0.89</v>
      </c>
      <c r="K9" s="109"/>
      <c r="L9" s="21"/>
      <c r="M9" s="21"/>
      <c r="N9" s="21"/>
      <c r="O9" s="21"/>
      <c r="P9" s="21"/>
    </row>
    <row r="10" spans="2:16" ht="9.75" customHeight="1" thickBot="1" x14ac:dyDescent="0.3">
      <c r="B10" s="64"/>
      <c r="C10" s="119"/>
      <c r="D10" s="119"/>
      <c r="E10" s="119"/>
      <c r="F10" s="119"/>
      <c r="G10" s="120"/>
      <c r="H10" s="121"/>
      <c r="I10" s="120"/>
      <c r="J10" s="122"/>
      <c r="K10" s="64"/>
      <c r="L10" s="5"/>
      <c r="M10" s="5"/>
      <c r="N10" s="5"/>
      <c r="O10" s="5"/>
      <c r="P10" s="5"/>
    </row>
    <row r="14" spans="2:16" x14ac:dyDescent="0.25">
      <c r="D14" s="116"/>
      <c r="E14" s="116"/>
      <c r="F14" s="116"/>
      <c r="G14" s="117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C000"/>
  </sheetPr>
  <dimension ref="B1:P14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23" bestFit="1" customWidth="1"/>
    <col min="4" max="7" width="13.140625" style="123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5" t="s">
        <v>79</v>
      </c>
      <c r="C2" s="138" t="s">
        <v>80</v>
      </c>
      <c r="D2" s="138"/>
      <c r="E2" s="138"/>
      <c r="F2" s="138"/>
      <c r="G2" s="138"/>
      <c r="H2" s="138"/>
      <c r="I2" s="138"/>
      <c r="J2" s="138"/>
      <c r="K2" s="71"/>
      <c r="L2" s="71"/>
      <c r="M2" s="18"/>
      <c r="N2" s="18"/>
      <c r="O2" s="18"/>
      <c r="P2" s="18"/>
    </row>
    <row r="3" spans="2:16" ht="15.75" x14ac:dyDescent="0.25">
      <c r="B3" s="95"/>
      <c r="C3" s="94"/>
      <c r="D3" s="94"/>
      <c r="E3" s="94"/>
      <c r="F3" s="94"/>
      <c r="G3" s="94"/>
      <c r="H3" s="94"/>
      <c r="I3" s="94"/>
      <c r="J3" s="94"/>
      <c r="K3" s="71"/>
      <c r="L3" s="71"/>
      <c r="M3" s="18"/>
      <c r="N3" s="18"/>
      <c r="O3" s="18"/>
      <c r="P3" s="18"/>
    </row>
    <row r="4" spans="2:16" ht="15.75" x14ac:dyDescent="0.25">
      <c r="B4" s="95"/>
      <c r="C4" s="96" t="s">
        <v>55</v>
      </c>
      <c r="D4" s="94"/>
      <c r="E4" s="94"/>
      <c r="F4" s="94"/>
      <c r="G4" s="94"/>
      <c r="H4" s="94"/>
      <c r="I4" s="94"/>
      <c r="J4" s="94"/>
      <c r="K4" s="71"/>
      <c r="L4" s="71"/>
      <c r="M4" s="18"/>
      <c r="N4" s="18"/>
      <c r="O4" s="18"/>
      <c r="P4" s="18"/>
    </row>
    <row r="5" spans="2:16" ht="16.5" customHeight="1" thickBot="1" x14ac:dyDescent="0.3">
      <c r="B5" s="5"/>
      <c r="C5" s="97"/>
      <c r="D5" s="97"/>
      <c r="E5" s="97"/>
      <c r="F5" s="97"/>
      <c r="G5" s="97"/>
      <c r="H5" s="98"/>
      <c r="I5" s="98"/>
      <c r="J5" s="99"/>
      <c r="K5" s="99"/>
      <c r="L5" s="99"/>
      <c r="M5" s="99"/>
      <c r="N5" s="99"/>
      <c r="O5" s="99"/>
      <c r="P5" s="100"/>
    </row>
    <row r="6" spans="2:16" ht="21.75" customHeight="1" x14ac:dyDescent="0.25">
      <c r="B6" s="56"/>
      <c r="C6" s="101"/>
      <c r="D6" s="102" t="s">
        <v>21</v>
      </c>
      <c r="E6" s="102" t="s">
        <v>22</v>
      </c>
      <c r="F6" s="102" t="s">
        <v>23</v>
      </c>
      <c r="G6" s="103" t="s">
        <v>47</v>
      </c>
      <c r="H6" s="102" t="s">
        <v>48</v>
      </c>
      <c r="I6" s="104"/>
      <c r="J6" s="141" t="s">
        <v>56</v>
      </c>
      <c r="K6" s="56"/>
      <c r="L6" s="20"/>
      <c r="M6" s="20"/>
      <c r="N6" s="20"/>
      <c r="O6" s="20"/>
      <c r="P6" s="20"/>
    </row>
    <row r="7" spans="2:16" ht="21.75" customHeight="1" x14ac:dyDescent="0.25">
      <c r="B7" s="56"/>
      <c r="C7" s="105"/>
      <c r="D7" s="106" t="s">
        <v>57</v>
      </c>
      <c r="E7" s="106" t="s">
        <v>58</v>
      </c>
      <c r="F7" s="106" t="s">
        <v>59</v>
      </c>
      <c r="G7" s="107" t="s">
        <v>60</v>
      </c>
      <c r="H7" s="106" t="s">
        <v>61</v>
      </c>
      <c r="I7" s="108"/>
      <c r="J7" s="142" t="e">
        <v>#REF!</v>
      </c>
      <c r="K7" s="56"/>
      <c r="L7" s="20"/>
      <c r="M7" s="20"/>
      <c r="N7" s="20"/>
      <c r="O7" s="20"/>
      <c r="P7" s="20"/>
    </row>
    <row r="8" spans="2:16" ht="9.75" customHeight="1" x14ac:dyDescent="0.25">
      <c r="B8" s="109"/>
      <c r="C8" s="110"/>
      <c r="D8" s="110"/>
      <c r="E8" s="110"/>
      <c r="F8" s="110"/>
      <c r="G8" s="111"/>
      <c r="H8" s="112"/>
      <c r="I8" s="113"/>
      <c r="J8" s="114"/>
      <c r="K8" s="109"/>
      <c r="L8" s="21"/>
      <c r="M8" s="21"/>
      <c r="N8" s="21"/>
      <c r="O8" s="21"/>
      <c r="P8" s="21"/>
    </row>
    <row r="9" spans="2:16" ht="22.5" customHeight="1" x14ac:dyDescent="0.25">
      <c r="B9" s="109"/>
      <c r="C9" s="115" t="s">
        <v>28</v>
      </c>
      <c r="D9" s="116">
        <v>0.98699999999999999</v>
      </c>
      <c r="E9" s="116">
        <v>0.98899999999999999</v>
      </c>
      <c r="F9" s="116">
        <v>0.98199999999999998</v>
      </c>
      <c r="G9" s="117">
        <v>0.99199999999999999</v>
      </c>
      <c r="H9" s="116">
        <v>0.98799999999999999</v>
      </c>
      <c r="I9" s="117"/>
      <c r="J9" s="118">
        <v>0.98799999999999999</v>
      </c>
      <c r="K9" s="109"/>
      <c r="L9" s="21"/>
      <c r="M9" s="21"/>
      <c r="N9" s="21"/>
      <c r="O9" s="21"/>
      <c r="P9" s="21"/>
    </row>
    <row r="10" spans="2:16" ht="9.75" customHeight="1" thickBot="1" x14ac:dyDescent="0.3">
      <c r="B10" s="64"/>
      <c r="C10" s="119"/>
      <c r="D10" s="119"/>
      <c r="E10" s="119"/>
      <c r="F10" s="119"/>
      <c r="G10" s="120"/>
      <c r="H10" s="121"/>
      <c r="I10" s="120"/>
      <c r="J10" s="122"/>
      <c r="K10" s="64"/>
      <c r="L10" s="5"/>
      <c r="M10" s="5"/>
      <c r="N10" s="5"/>
      <c r="O10" s="5"/>
      <c r="P10" s="5"/>
    </row>
    <row r="14" spans="2:16" x14ac:dyDescent="0.25">
      <c r="D14" s="116"/>
      <c r="E14" s="116"/>
      <c r="F14" s="116"/>
      <c r="G14" s="116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8"/>
  <sheetViews>
    <sheetView showGridLines="0" zoomScale="70" zoomScaleNormal="70" workbookViewId="0">
      <selection activeCell="K36" sqref="K36"/>
    </sheetView>
  </sheetViews>
  <sheetFormatPr defaultRowHeight="15" x14ac:dyDescent="0.25"/>
  <cols>
    <col min="2" max="2" width="57.140625" bestFit="1" customWidth="1"/>
  </cols>
  <sheetData>
    <row r="1" spans="1:2" ht="20.25" x14ac:dyDescent="0.3">
      <c r="A1" s="49" t="s">
        <v>7</v>
      </c>
    </row>
    <row r="2" spans="1:2" ht="15.75" x14ac:dyDescent="0.25">
      <c r="A2" s="50" t="s">
        <v>8</v>
      </c>
    </row>
    <row r="3" spans="1:2" x14ac:dyDescent="0.25">
      <c r="A3" s="60"/>
    </row>
    <row r="4" spans="1:2" ht="20.25" customHeight="1" x14ac:dyDescent="0.25">
      <c r="A4" s="61" t="s">
        <v>9</v>
      </c>
      <c r="B4" s="61" t="s">
        <v>10</v>
      </c>
    </row>
    <row r="5" spans="1:2" ht="20.25" customHeight="1" x14ac:dyDescent="0.25">
      <c r="A5" s="62">
        <v>0</v>
      </c>
      <c r="B5" s="61" t="s">
        <v>11</v>
      </c>
    </row>
    <row r="6" spans="1:2" ht="20.25" customHeight="1" x14ac:dyDescent="0.25">
      <c r="A6" s="61" t="s">
        <v>12</v>
      </c>
      <c r="B6" s="61" t="s">
        <v>13</v>
      </c>
    </row>
    <row r="7" spans="1:2" ht="20.25" customHeight="1" x14ac:dyDescent="0.25">
      <c r="A7" s="61" t="s">
        <v>14</v>
      </c>
      <c r="B7" s="61" t="s">
        <v>15</v>
      </c>
    </row>
    <row r="8" spans="1:2" ht="20.25" customHeight="1" x14ac:dyDescent="0.25">
      <c r="A8" s="61" t="s">
        <v>16</v>
      </c>
      <c r="B8" s="61" t="s">
        <v>17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/>
  </sheetPr>
  <dimension ref="B1:BC219"/>
  <sheetViews>
    <sheetView showGridLines="0" tabSelected="1" zoomScaleNormal="100" workbookViewId="0">
      <selection activeCell="C17" sqref="C17:O17"/>
    </sheetView>
  </sheetViews>
  <sheetFormatPr defaultRowHeight="14.25" x14ac:dyDescent="0.2"/>
  <cols>
    <col min="1" max="1" width="3.28515625" style="5" customWidth="1"/>
    <col min="2" max="2" width="16.7109375" style="5" customWidth="1"/>
    <col min="3" max="3" width="27.28515625" style="6" customWidth="1"/>
    <col min="4" max="11" width="9.42578125" style="5" customWidth="1"/>
    <col min="12" max="17" width="10.42578125" style="5" customWidth="1"/>
    <col min="18" max="18" width="10.140625" style="5" customWidth="1"/>
    <col min="19" max="19" width="6.85546875" style="5" customWidth="1"/>
    <col min="20" max="20" width="6.85546875" style="5" bestFit="1" customWidth="1"/>
    <col min="21" max="21" width="15.28515625" style="5" customWidth="1"/>
    <col min="22" max="22" width="10.140625" style="5" customWidth="1"/>
    <col min="23" max="23" width="11" style="5" customWidth="1"/>
    <col min="24" max="24" width="15.42578125" style="5" customWidth="1"/>
    <col min="25" max="25" width="16.85546875" style="5" customWidth="1"/>
    <col min="26" max="28" width="9.140625" style="5"/>
    <col min="29" max="29" width="15.7109375" style="5" customWidth="1"/>
    <col min="30" max="30" width="70.28515625" style="5" bestFit="1" customWidth="1"/>
    <col min="31" max="32" width="9.28515625" style="5" bestFit="1" customWidth="1"/>
    <col min="33" max="33" width="9.5703125" style="5" bestFit="1" customWidth="1"/>
    <col min="34" max="34" width="9.28515625" style="5" bestFit="1" customWidth="1"/>
    <col min="35" max="35" width="10" style="5" bestFit="1" customWidth="1"/>
    <col min="36" max="45" width="9.28515625" style="5" bestFit="1" customWidth="1"/>
    <col min="46" max="46" width="10.42578125" style="5" customWidth="1"/>
    <col min="47" max="48" width="9.28515625" style="5" bestFit="1" customWidth="1"/>
    <col min="49" max="50" width="10.5703125" style="5" customWidth="1"/>
    <col min="51" max="51" width="12" style="5" customWidth="1"/>
    <col min="52" max="53" width="10.5703125" style="5" customWidth="1"/>
    <col min="54" max="54" width="14.28515625" style="5" customWidth="1"/>
    <col min="55" max="16384" width="9.140625" style="5"/>
  </cols>
  <sheetData>
    <row r="1" spans="2:55" ht="16.5" customHeight="1" x14ac:dyDescent="0.2">
      <c r="B1" s="48"/>
      <c r="C1" s="48"/>
      <c r="D1" s="18"/>
      <c r="E1" s="18"/>
      <c r="F1" s="1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3"/>
      <c r="X1" s="4"/>
      <c r="Y1" s="4"/>
    </row>
    <row r="2" spans="2:55" ht="31.5" customHeight="1" x14ac:dyDescent="0.2">
      <c r="B2" s="54" t="s">
        <v>4</v>
      </c>
      <c r="C2" s="134" t="s">
        <v>5</v>
      </c>
      <c r="D2" s="134"/>
      <c r="E2" s="134"/>
      <c r="F2" s="134"/>
      <c r="G2" s="134"/>
      <c r="H2" s="134"/>
      <c r="I2" s="134"/>
      <c r="J2" s="134"/>
      <c r="K2" s="134"/>
      <c r="L2" s="1"/>
      <c r="M2" s="1"/>
      <c r="N2" s="1"/>
      <c r="O2" s="1"/>
      <c r="P2" s="1"/>
      <c r="Q2" s="1"/>
      <c r="R2" s="1"/>
      <c r="S2" s="2"/>
      <c r="T2" s="2"/>
      <c r="U2" s="2"/>
      <c r="V2" s="2"/>
      <c r="W2" s="3"/>
      <c r="X2" s="4"/>
      <c r="Y2" s="4"/>
    </row>
    <row r="3" spans="2:55" ht="16.5" customHeight="1" thickBot="1" x14ac:dyDescent="0.3">
      <c r="D3" s="63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8"/>
      <c r="T3" s="8"/>
      <c r="U3" s="8"/>
      <c r="V3" s="8"/>
      <c r="W3" s="8"/>
      <c r="X3" s="8"/>
      <c r="Y3" s="9"/>
    </row>
    <row r="4" spans="2:55" ht="31.5" customHeight="1" x14ac:dyDescent="0.25">
      <c r="B4" s="10"/>
      <c r="C4" s="11"/>
      <c r="D4" s="12">
        <f t="shared" ref="D4" si="0">DATE(YEAR(E4),MONTH(E4)-1,1)</f>
        <v>42461</v>
      </c>
      <c r="E4" s="12">
        <f t="shared" ref="E4" si="1">DATE(YEAR(F4),MONTH(F4)-1,1)</f>
        <v>42491</v>
      </c>
      <c r="F4" s="12">
        <f t="shared" ref="F4" si="2">DATE(YEAR(G4),MONTH(G4)-1,1)</f>
        <v>42522</v>
      </c>
      <c r="G4" s="12">
        <f t="shared" ref="G4" si="3">DATE(YEAR(H4),MONTH(H4)-1,1)</f>
        <v>42552</v>
      </c>
      <c r="H4" s="12">
        <f t="shared" ref="H4" si="4">DATE(YEAR(I4),MONTH(I4)-1,1)</f>
        <v>42583</v>
      </c>
      <c r="I4" s="12">
        <f t="shared" ref="I4" si="5">DATE(YEAR(J4),MONTH(J4)-1,1)</f>
        <v>42614</v>
      </c>
      <c r="J4" s="12">
        <f t="shared" ref="J4" si="6">DATE(YEAR(K4),MONTH(K4)-1,1)</f>
        <v>42644</v>
      </c>
      <c r="K4" s="12">
        <f t="shared" ref="K4" si="7">DATE(YEAR(L4),MONTH(L4)-1,1)</f>
        <v>42675</v>
      </c>
      <c r="L4" s="12">
        <f t="shared" ref="L4" si="8">DATE(YEAR(M4),MONTH(M4)-1,1)</f>
        <v>42705</v>
      </c>
      <c r="M4" s="12">
        <f t="shared" ref="M4" si="9">DATE(YEAR(N4),MONTH(N4)-1,1)</f>
        <v>42736</v>
      </c>
      <c r="N4" s="12">
        <f t="shared" ref="N4" si="10">DATE(YEAR(O4),MONTH(O4)-1,1)</f>
        <v>42767</v>
      </c>
      <c r="O4" s="12">
        <f t="shared" ref="O4" si="11">DATE(YEAR(P4),MONTH(P4)-1,1)</f>
        <v>42795</v>
      </c>
      <c r="P4" s="12">
        <f t="shared" ref="P4" si="12">DATE(YEAR(Q4),MONTH(Q4)-1,1)</f>
        <v>42826</v>
      </c>
      <c r="Q4" s="12">
        <f t="shared" ref="Q4" si="13">DATE(YEAR(R4),MONTH(R4)-1,1)</f>
        <v>42856</v>
      </c>
      <c r="R4" s="12">
        <v>42887</v>
      </c>
      <c r="S4" s="127"/>
      <c r="T4" s="88" t="s">
        <v>49</v>
      </c>
      <c r="U4" s="88" t="s">
        <v>52</v>
      </c>
      <c r="V4" s="13"/>
      <c r="W4" s="13"/>
      <c r="X4" s="14"/>
      <c r="Y4" s="14"/>
    </row>
    <row r="5" spans="2:55" ht="16.5" customHeight="1" x14ac:dyDescent="0.25">
      <c r="B5" s="10"/>
      <c r="C5" s="56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128"/>
      <c r="T5" s="89"/>
      <c r="U5" s="91"/>
      <c r="V5" s="13"/>
      <c r="W5" s="13"/>
      <c r="X5" s="14"/>
      <c r="Y5" s="14"/>
    </row>
    <row r="6" spans="2:55" ht="16.5" customHeight="1" x14ac:dyDescent="0.25">
      <c r="B6" s="10"/>
      <c r="C6" s="59" t="s">
        <v>29</v>
      </c>
      <c r="D6" s="57">
        <v>0.99399999999999999</v>
      </c>
      <c r="E6" s="57">
        <v>0.99199999999999999</v>
      </c>
      <c r="F6" s="57">
        <v>0.99</v>
      </c>
      <c r="G6" s="57">
        <v>0.99099999999999999</v>
      </c>
      <c r="H6" s="57">
        <v>0.99099999999999999</v>
      </c>
      <c r="I6" s="57">
        <v>0.98799999999999999</v>
      </c>
      <c r="J6" s="57">
        <v>0.98399999999999999</v>
      </c>
      <c r="K6" s="57">
        <v>0.96</v>
      </c>
      <c r="L6" s="57">
        <v>0.95099999999999996</v>
      </c>
      <c r="M6" s="57">
        <v>0.97899999999999998</v>
      </c>
      <c r="N6" s="57">
        <v>0.98099999999999998</v>
      </c>
      <c r="O6" s="57">
        <v>0.98299999999999998</v>
      </c>
      <c r="P6" s="57">
        <v>0.98399999999999999</v>
      </c>
      <c r="Q6" s="57">
        <v>0.98199999999999998</v>
      </c>
      <c r="R6" s="57">
        <v>0.98499999999999999</v>
      </c>
      <c r="S6" s="128"/>
      <c r="T6" s="89">
        <v>0.95</v>
      </c>
      <c r="U6" s="91" t="s">
        <v>51</v>
      </c>
      <c r="V6" s="13"/>
      <c r="W6" s="13"/>
      <c r="X6" s="14"/>
      <c r="Y6" s="14"/>
    </row>
    <row r="7" spans="2:55" ht="16.5" customHeight="1" x14ac:dyDescent="0.25">
      <c r="B7" s="10"/>
      <c r="C7" s="59" t="s">
        <v>30</v>
      </c>
      <c r="D7" s="57">
        <v>0.95199999999999996</v>
      </c>
      <c r="E7" s="57">
        <v>0.93300000000000005</v>
      </c>
      <c r="F7" s="57">
        <v>0.94599999999999995</v>
      </c>
      <c r="G7" s="57">
        <v>0.92100000000000004</v>
      </c>
      <c r="H7" s="57">
        <v>0.95599999999999996</v>
      </c>
      <c r="I7" s="57">
        <v>0.92</v>
      </c>
      <c r="J7" s="57">
        <v>0.82399999999999995</v>
      </c>
      <c r="K7" s="57">
        <v>0.745</v>
      </c>
      <c r="L7" s="57">
        <v>0.72099999999999997</v>
      </c>
      <c r="M7" s="57">
        <v>0.85499999999999998</v>
      </c>
      <c r="N7" s="57">
        <v>0.85099999999999998</v>
      </c>
      <c r="O7" s="57">
        <v>0.88600000000000001</v>
      </c>
      <c r="P7" s="57">
        <v>0.88600000000000001</v>
      </c>
      <c r="Q7" s="57">
        <v>0.85899999999999999</v>
      </c>
      <c r="R7" s="57">
        <v>0.89600000000000002</v>
      </c>
      <c r="S7" s="128"/>
      <c r="T7" s="89">
        <v>0.85</v>
      </c>
      <c r="U7" s="91" t="s">
        <v>51</v>
      </c>
      <c r="V7" s="13"/>
      <c r="W7" s="13"/>
      <c r="X7" s="14"/>
      <c r="Y7" s="14"/>
    </row>
    <row r="8" spans="2:55" ht="16.5" customHeight="1" x14ac:dyDescent="0.25">
      <c r="B8" s="10"/>
      <c r="C8" s="59" t="s">
        <v>90</v>
      </c>
      <c r="D8" s="57" t="s">
        <v>84</v>
      </c>
      <c r="E8" s="57" t="s">
        <v>84</v>
      </c>
      <c r="F8" s="57" t="s">
        <v>84</v>
      </c>
      <c r="G8" s="57" t="s">
        <v>84</v>
      </c>
      <c r="H8" s="57" t="s">
        <v>84</v>
      </c>
      <c r="I8" s="57" t="s">
        <v>84</v>
      </c>
      <c r="J8" s="57" t="s">
        <v>84</v>
      </c>
      <c r="K8" s="57" t="s">
        <v>84</v>
      </c>
      <c r="L8" s="57" t="s">
        <v>84</v>
      </c>
      <c r="M8" s="57" t="s">
        <v>84</v>
      </c>
      <c r="N8" s="57" t="s">
        <v>84</v>
      </c>
      <c r="O8" s="57" t="s">
        <v>84</v>
      </c>
      <c r="P8" s="57">
        <v>0.98008849557522126</v>
      </c>
      <c r="Q8" s="57">
        <v>0.97348484848484851</v>
      </c>
      <c r="R8" s="57">
        <v>0.98113207547169812</v>
      </c>
      <c r="S8" s="128"/>
      <c r="T8" s="89">
        <v>0.95</v>
      </c>
      <c r="U8" s="91" t="s">
        <v>51</v>
      </c>
      <c r="V8" s="13"/>
      <c r="W8" s="13"/>
      <c r="X8" s="14"/>
      <c r="Y8" s="14"/>
    </row>
    <row r="9" spans="2:55" ht="16.5" customHeight="1" x14ac:dyDescent="0.25">
      <c r="B9" s="10"/>
      <c r="C9" s="59" t="s">
        <v>31</v>
      </c>
      <c r="D9" s="57">
        <v>0.99</v>
      </c>
      <c r="E9" s="57">
        <v>0.99199999999999999</v>
      </c>
      <c r="F9" s="57">
        <v>0.99399999999999999</v>
      </c>
      <c r="G9" s="57">
        <v>0.995</v>
      </c>
      <c r="H9" s="57">
        <v>0.996</v>
      </c>
      <c r="I9" s="57">
        <v>0.995</v>
      </c>
      <c r="J9" s="57">
        <v>0.99299999999999999</v>
      </c>
      <c r="K9" s="57">
        <v>0.99</v>
      </c>
      <c r="L9" s="57">
        <v>0.98599999999999999</v>
      </c>
      <c r="M9" s="57">
        <v>0.99199999999999999</v>
      </c>
      <c r="N9" s="57">
        <v>0.99199999999999999</v>
      </c>
      <c r="O9" s="57">
        <v>0.996</v>
      </c>
      <c r="P9" s="57">
        <v>0.996</v>
      </c>
      <c r="Q9" s="57">
        <v>0.99399999999999999</v>
      </c>
      <c r="R9" s="57">
        <v>0.99199999999999999</v>
      </c>
      <c r="S9" s="128"/>
      <c r="T9" s="89">
        <v>0.95</v>
      </c>
      <c r="U9" s="91" t="s">
        <v>51</v>
      </c>
      <c r="V9" s="13"/>
      <c r="W9" s="13"/>
      <c r="X9" s="14"/>
      <c r="Y9" s="14"/>
    </row>
    <row r="10" spans="2:55" ht="16.5" customHeight="1" x14ac:dyDescent="0.25">
      <c r="B10" s="10"/>
      <c r="C10" s="59" t="s">
        <v>32</v>
      </c>
      <c r="D10" s="57">
        <v>0.996</v>
      </c>
      <c r="E10" s="57">
        <v>0.997</v>
      </c>
      <c r="F10" s="57">
        <v>0.99199999999999999</v>
      </c>
      <c r="G10" s="57">
        <v>0.996</v>
      </c>
      <c r="H10" s="57">
        <v>0.997</v>
      </c>
      <c r="I10" s="57">
        <v>0.98899999999999999</v>
      </c>
      <c r="J10" s="57">
        <v>0.98399999999999999</v>
      </c>
      <c r="K10" s="57">
        <v>0.96699999999999997</v>
      </c>
      <c r="L10" s="57">
        <v>0.96599999999999997</v>
      </c>
      <c r="M10" s="57">
        <v>0.99199999999999999</v>
      </c>
      <c r="N10" s="57">
        <v>0.98599999999999999</v>
      </c>
      <c r="O10" s="57">
        <v>0.99299999999999999</v>
      </c>
      <c r="P10" s="57">
        <v>0.996</v>
      </c>
      <c r="Q10" s="57">
        <v>0.99199999999999999</v>
      </c>
      <c r="R10" s="57">
        <v>0.99299999999999999</v>
      </c>
      <c r="S10" s="128"/>
      <c r="T10" s="89">
        <v>0.95</v>
      </c>
      <c r="U10" s="91" t="s">
        <v>51</v>
      </c>
      <c r="V10" s="13"/>
      <c r="W10" s="13"/>
      <c r="X10" s="14"/>
      <c r="Y10" s="14"/>
    </row>
    <row r="11" spans="2:55" ht="16.5" customHeight="1" x14ac:dyDescent="0.25">
      <c r="B11" s="10"/>
      <c r="C11" s="59" t="s">
        <v>33</v>
      </c>
      <c r="D11" s="57">
        <v>0.90700000000000003</v>
      </c>
      <c r="E11" s="57">
        <v>0.89700000000000002</v>
      </c>
      <c r="F11" s="57">
        <v>0.88600000000000001</v>
      </c>
      <c r="G11" s="57">
        <v>0.88800000000000001</v>
      </c>
      <c r="H11" s="57">
        <v>0.88300000000000001</v>
      </c>
      <c r="I11" s="57">
        <v>0.9</v>
      </c>
      <c r="J11" s="57">
        <v>0.85799999999999998</v>
      </c>
      <c r="K11" s="57">
        <v>0.82299999999999995</v>
      </c>
      <c r="L11" s="57">
        <v>0.84099999999999997</v>
      </c>
      <c r="M11" s="57">
        <v>0.88500000000000001</v>
      </c>
      <c r="N11" s="57">
        <v>0.89600000000000002</v>
      </c>
      <c r="O11" s="57">
        <v>0.91500000000000004</v>
      </c>
      <c r="P11" s="57">
        <v>0.89800000000000002</v>
      </c>
      <c r="Q11" s="57">
        <v>0.90500000000000003</v>
      </c>
      <c r="R11" s="57">
        <v>0.92700000000000005</v>
      </c>
      <c r="S11" s="128"/>
      <c r="T11" s="89">
        <v>0.85</v>
      </c>
      <c r="U11" s="91" t="s">
        <v>51</v>
      </c>
      <c r="V11" s="13"/>
      <c r="W11" s="13"/>
      <c r="X11" s="14"/>
      <c r="Y11" s="14"/>
    </row>
    <row r="12" spans="2:55" ht="16.5" customHeight="1" x14ac:dyDescent="0.25">
      <c r="B12" s="10"/>
      <c r="C12" s="59" t="s">
        <v>34</v>
      </c>
      <c r="D12" s="57">
        <v>0.95499999999999996</v>
      </c>
      <c r="E12" s="57">
        <v>0.97799999999999998</v>
      </c>
      <c r="F12" s="57">
        <v>0.98899999999999999</v>
      </c>
      <c r="G12" s="57">
        <v>0.95599999999999996</v>
      </c>
      <c r="H12" s="57">
        <v>0.96599999999999997</v>
      </c>
      <c r="I12" s="57">
        <v>0.95099999999999996</v>
      </c>
      <c r="J12" s="57">
        <v>0.88500000000000001</v>
      </c>
      <c r="K12" s="57">
        <v>0.93400000000000005</v>
      </c>
      <c r="L12" s="57">
        <v>0.89700000000000002</v>
      </c>
      <c r="M12" s="57">
        <v>0.94499999999999995</v>
      </c>
      <c r="N12" s="57">
        <v>0.89500000000000002</v>
      </c>
      <c r="O12" s="57">
        <v>0.89200000000000002</v>
      </c>
      <c r="P12" s="57">
        <v>0.88500000000000001</v>
      </c>
      <c r="Q12" s="57">
        <v>0.9</v>
      </c>
      <c r="R12" s="57">
        <v>0.88500000000000001</v>
      </c>
      <c r="S12" s="128"/>
      <c r="T12" s="89">
        <v>0.85</v>
      </c>
      <c r="U12" s="91" t="s">
        <v>51</v>
      </c>
      <c r="V12" s="13"/>
      <c r="W12" s="13"/>
      <c r="X12" s="14"/>
      <c r="Y12" s="14"/>
    </row>
    <row r="13" spans="2:55" ht="16.5" customHeight="1" x14ac:dyDescent="0.25">
      <c r="B13" s="10"/>
      <c r="C13" s="59" t="s">
        <v>35</v>
      </c>
      <c r="D13" s="57">
        <v>0.99299999999999999</v>
      </c>
      <c r="E13" s="57">
        <v>0.98499999999999999</v>
      </c>
      <c r="F13" s="57">
        <v>0.98399999999999999</v>
      </c>
      <c r="G13" s="57">
        <v>0.98499999999999999</v>
      </c>
      <c r="H13" s="57">
        <v>0.99399999999999999</v>
      </c>
      <c r="I13" s="57">
        <v>0.98799999999999999</v>
      </c>
      <c r="J13" s="57">
        <v>0.98399999999999999</v>
      </c>
      <c r="K13" s="57">
        <v>0.97299999999999998</v>
      </c>
      <c r="L13" s="57">
        <v>0.98699999999999999</v>
      </c>
      <c r="M13" s="57">
        <v>0.99299999999999999</v>
      </c>
      <c r="N13" s="57">
        <v>0.98899999999999999</v>
      </c>
      <c r="O13" s="57">
        <v>0.99199999999999999</v>
      </c>
      <c r="P13" s="57">
        <v>0.97899999999999998</v>
      </c>
      <c r="Q13" s="57">
        <v>0.99299999999999999</v>
      </c>
      <c r="R13" s="57">
        <v>0.99099999999999999</v>
      </c>
      <c r="S13" s="128"/>
      <c r="T13" s="89">
        <v>0.95</v>
      </c>
      <c r="U13" s="91" t="s">
        <v>51</v>
      </c>
      <c r="V13" s="13"/>
      <c r="W13" s="13"/>
      <c r="X13" s="14"/>
      <c r="Y13" s="14"/>
    </row>
    <row r="14" spans="2:55" ht="16.5" customHeight="1" thickBot="1" x14ac:dyDescent="0.25">
      <c r="C14" s="119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9"/>
      <c r="T14" s="125"/>
      <c r="U14" s="126"/>
      <c r="BC14" s="16"/>
    </row>
    <row r="15" spans="2:55" ht="14.25" customHeight="1" x14ac:dyDescent="0.2">
      <c r="C15" s="65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17"/>
      <c r="T15" s="92"/>
      <c r="U15" s="93"/>
      <c r="BC15" s="16"/>
    </row>
    <row r="16" spans="2:55" s="17" customFormat="1" ht="14.25" customHeight="1" x14ac:dyDescent="0.2">
      <c r="C16" s="65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T16" s="92"/>
      <c r="U16" s="93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3:54" s="17" customFormat="1" ht="26.25" customHeight="1" x14ac:dyDescent="0.2">
      <c r="C17" s="135" t="s">
        <v>89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57"/>
      <c r="Q17" s="57"/>
      <c r="R17" s="57"/>
      <c r="T17" s="92"/>
      <c r="U17" s="93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3:54" s="17" customFormat="1" ht="14.25" customHeight="1" x14ac:dyDescent="0.2">
      <c r="C18" s="56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T18" s="92"/>
      <c r="U18" s="93"/>
      <c r="Z18" s="20"/>
      <c r="AA18" s="20"/>
      <c r="AB18" s="20"/>
      <c r="AC18" s="20"/>
      <c r="AD18" s="20"/>
      <c r="AE18" s="20"/>
      <c r="AF18" s="20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3:54" s="17" customFormat="1" ht="14.25" customHeight="1" x14ac:dyDescent="0.2">
      <c r="C19" s="59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T19" s="20"/>
      <c r="U19" s="20"/>
      <c r="Z19" s="21"/>
      <c r="AA19" s="21"/>
      <c r="AB19" s="21"/>
      <c r="AC19" s="21"/>
      <c r="AD19" s="21"/>
      <c r="AE19" s="21"/>
      <c r="AF19" s="21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</row>
    <row r="20" spans="3:54" s="17" customFormat="1" ht="14.25" customHeight="1" x14ac:dyDescent="0.2">
      <c r="C20" s="59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T20" s="20"/>
      <c r="U20" s="20"/>
      <c r="Z20" s="21"/>
      <c r="AA20" s="21"/>
      <c r="AB20" s="21"/>
      <c r="AC20" s="21"/>
      <c r="AD20" s="21"/>
      <c r="AE20" s="21"/>
      <c r="AF20" s="21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3:54" s="17" customFormat="1" ht="14.25" customHeight="1" x14ac:dyDescent="0.2">
      <c r="C21" s="59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T21" s="20"/>
      <c r="U21" s="20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3:54" s="17" customFormat="1" ht="14.25" customHeight="1" x14ac:dyDescent="0.2">
      <c r="C22" s="59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T22" s="20"/>
      <c r="U22" s="20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3:54" s="17" customFormat="1" ht="14.25" customHeight="1" x14ac:dyDescent="0.2">
      <c r="C23" s="59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3:54" s="17" customFormat="1" ht="14.25" customHeight="1" x14ac:dyDescent="0.2">
      <c r="C24" s="59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3:54" s="17" customFormat="1" ht="14.25" customHeight="1" x14ac:dyDescent="0.2">
      <c r="C25" s="59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3:54" s="17" customFormat="1" ht="14.25" customHeight="1" x14ac:dyDescent="0.2">
      <c r="C26" s="59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</row>
    <row r="27" spans="3:54" s="17" customFormat="1" ht="14.25" customHeight="1" x14ac:dyDescent="0.2"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3:54" s="17" customFormat="1" ht="14.25" customHeight="1" x14ac:dyDescent="0.2"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3:54" s="17" customFormat="1" ht="14.25" customHeight="1" x14ac:dyDescent="0.2">
      <c r="C29" s="59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3:54" s="17" customFormat="1" ht="14.25" customHeight="1" x14ac:dyDescent="0.2">
      <c r="C30" s="59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3:54" s="17" customFormat="1" ht="14.25" customHeight="1" x14ac:dyDescent="0.2">
      <c r="C31" s="59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3:54" ht="14.25" customHeight="1" x14ac:dyDescent="0.2">
      <c r="C32" s="5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Z32" s="17"/>
      <c r="AA32" s="17"/>
      <c r="AB32" s="17"/>
      <c r="AC32" s="17"/>
      <c r="AD32" s="17"/>
      <c r="AE32" s="17"/>
      <c r="AF32" s="17"/>
    </row>
    <row r="33" spans="3:32" ht="14.25" customHeight="1" x14ac:dyDescent="0.2">
      <c r="C33" s="59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Z33" s="17"/>
      <c r="AA33" s="17"/>
      <c r="AB33" s="17"/>
      <c r="AC33" s="17"/>
      <c r="AD33" s="17"/>
      <c r="AE33" s="17"/>
      <c r="AF33" s="17"/>
    </row>
    <row r="34" spans="3:32" ht="14.25" customHeight="1" x14ac:dyDescent="0.2">
      <c r="C34" s="5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Z34" s="17"/>
      <c r="AA34" s="17"/>
      <c r="AB34" s="17"/>
      <c r="AC34" s="17"/>
      <c r="AD34" s="17"/>
      <c r="AE34" s="17"/>
      <c r="AF34" s="17"/>
    </row>
    <row r="35" spans="3:32" ht="14.25" customHeight="1" x14ac:dyDescent="0.2">
      <c r="C35" s="5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Z35" s="17"/>
      <c r="AA35" s="17"/>
      <c r="AB35" s="17"/>
      <c r="AC35" s="17"/>
      <c r="AD35" s="17"/>
      <c r="AE35" s="17"/>
      <c r="AF35" s="17"/>
    </row>
    <row r="36" spans="3:32" ht="14.25" customHeight="1" x14ac:dyDescent="0.2">
      <c r="C36" s="5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Z36" s="17"/>
      <c r="AA36" s="17"/>
      <c r="AB36" s="17"/>
      <c r="AC36" s="17"/>
      <c r="AD36" s="17"/>
      <c r="AE36" s="17"/>
      <c r="AF36" s="17"/>
    </row>
    <row r="37" spans="3:32" ht="14.25" customHeight="1" x14ac:dyDescent="0.2">
      <c r="C37" s="5"/>
      <c r="Z37" s="17"/>
      <c r="AA37" s="17"/>
      <c r="AB37" s="17"/>
      <c r="AC37" s="17"/>
      <c r="AD37" s="17"/>
      <c r="AE37" s="17"/>
      <c r="AF37" s="17"/>
    </row>
    <row r="38" spans="3:32" ht="14.25" customHeight="1" x14ac:dyDescent="0.2">
      <c r="C38" s="5"/>
      <c r="Z38" s="17"/>
      <c r="AA38" s="17"/>
      <c r="AB38" s="17"/>
      <c r="AC38" s="17"/>
      <c r="AD38" s="17"/>
      <c r="AE38" s="17"/>
      <c r="AF38" s="17"/>
    </row>
    <row r="39" spans="3:32" ht="14.25" customHeight="1" x14ac:dyDescent="0.2">
      <c r="Z39" s="17"/>
      <c r="AA39" s="17"/>
      <c r="AB39" s="17"/>
      <c r="AC39" s="17"/>
      <c r="AD39" s="17"/>
      <c r="AE39" s="17"/>
      <c r="AF39" s="17"/>
    </row>
    <row r="40" spans="3:32" ht="14.25" customHeight="1" x14ac:dyDescent="0.2">
      <c r="Z40" s="17"/>
      <c r="AA40" s="17"/>
      <c r="AB40" s="17"/>
      <c r="AC40" s="17"/>
      <c r="AD40" s="17"/>
      <c r="AE40" s="17"/>
      <c r="AF40" s="17"/>
    </row>
    <row r="41" spans="3:32" ht="14.25" customHeight="1" x14ac:dyDescent="0.2">
      <c r="Z41" s="17"/>
      <c r="AA41" s="17"/>
      <c r="AB41" s="17"/>
      <c r="AC41" s="17"/>
      <c r="AD41" s="17"/>
      <c r="AE41" s="17"/>
      <c r="AF41" s="17"/>
    </row>
    <row r="42" spans="3:32" ht="14.25" customHeight="1" x14ac:dyDescent="0.2"/>
    <row r="43" spans="3:32" ht="14.25" customHeight="1" x14ac:dyDescent="0.2"/>
    <row r="44" spans="3:32" ht="14.25" customHeight="1" x14ac:dyDescent="0.2"/>
    <row r="45" spans="3:32" ht="14.25" customHeight="1" x14ac:dyDescent="0.2"/>
    <row r="46" spans="3:32" ht="14.25" customHeight="1" x14ac:dyDescent="0.2"/>
    <row r="47" spans="3:32" ht="14.25" customHeight="1" x14ac:dyDescent="0.2"/>
    <row r="48" spans="3:32" ht="14.25" customHeight="1" x14ac:dyDescent="0.2"/>
    <row r="49" spans="2:25" ht="14.25" customHeight="1" x14ac:dyDescent="0.2"/>
    <row r="50" spans="2:25" ht="14.25" customHeight="1" x14ac:dyDescent="0.2"/>
    <row r="51" spans="2:25" ht="14.25" customHeight="1" x14ac:dyDescent="0.2"/>
    <row r="52" spans="2:25" ht="14.25" customHeight="1" x14ac:dyDescent="0.2"/>
    <row r="53" spans="2:25" ht="14.25" customHeight="1" x14ac:dyDescent="0.2">
      <c r="B53" s="24"/>
      <c r="C53" s="2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</row>
    <row r="54" spans="2:25" ht="14.25" customHeight="1" x14ac:dyDescent="0.2">
      <c r="B54" s="24"/>
      <c r="C54" s="25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5" spans="2:25" ht="14.25" customHeight="1" x14ac:dyDescent="0.2">
      <c r="B55" s="24"/>
      <c r="C55" s="25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</row>
    <row r="56" spans="2:25" ht="14.25" customHeight="1" x14ac:dyDescent="0.2">
      <c r="B56" s="24"/>
      <c r="C56" s="25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</row>
    <row r="57" spans="2:25" ht="14.25" customHeight="1" x14ac:dyDescent="0.2">
      <c r="B57" s="24"/>
      <c r="C57" s="25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2:25" ht="14.25" customHeight="1" x14ac:dyDescent="0.2">
      <c r="B58" s="24"/>
      <c r="C58" s="25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</row>
    <row r="59" spans="2:25" ht="14.25" customHeight="1" x14ac:dyDescent="0.2">
      <c r="B59" s="24"/>
      <c r="C59" s="25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</row>
    <row r="60" spans="2:25" ht="14.25" customHeight="1" x14ac:dyDescent="0.2">
      <c r="B60" s="24"/>
      <c r="C60" s="25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</row>
    <row r="61" spans="2:25" ht="14.25" customHeight="1" x14ac:dyDescent="0.2">
      <c r="B61" s="24"/>
      <c r="C61" s="25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2:25" ht="14.25" customHeight="1" x14ac:dyDescent="0.2">
      <c r="B62" s="24"/>
      <c r="C62" s="25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</row>
    <row r="63" spans="2:25" ht="14.25" customHeight="1" x14ac:dyDescent="0.2">
      <c r="B63" s="24"/>
      <c r="C63" s="25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</row>
    <row r="64" spans="2:25" ht="14.25" customHeight="1" x14ac:dyDescent="0.2">
      <c r="B64" s="24"/>
      <c r="C64" s="2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</row>
    <row r="65" spans="2:40" ht="14.25" customHeight="1" x14ac:dyDescent="0.2">
      <c r="B65" s="24"/>
      <c r="C65" s="2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</row>
    <row r="66" spans="2:40" ht="14.25" customHeight="1" x14ac:dyDescent="0.2">
      <c r="B66" s="24"/>
      <c r="C66" s="2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</row>
    <row r="67" spans="2:40" ht="14.25" customHeight="1" x14ac:dyDescent="0.2">
      <c r="B67" s="24"/>
      <c r="C67" s="25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2:40" ht="14.25" customHeight="1" x14ac:dyDescent="0.2">
      <c r="B68" s="24"/>
      <c r="C68" s="25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</row>
    <row r="69" spans="2:40" ht="14.25" customHeight="1" x14ac:dyDescent="0.2">
      <c r="B69" s="24"/>
      <c r="C69" s="25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</row>
    <row r="70" spans="2:40" ht="14.25" customHeight="1" x14ac:dyDescent="0.2">
      <c r="B70" s="24"/>
      <c r="C70" s="25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</row>
    <row r="71" spans="2:40" ht="14.25" customHeight="1" x14ac:dyDescent="0.2">
      <c r="B71" s="24"/>
      <c r="C71" s="25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</row>
    <row r="72" spans="2:40" ht="14.25" customHeight="1" x14ac:dyDescent="0.2">
      <c r="B72" s="24"/>
      <c r="C72" s="25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</row>
    <row r="73" spans="2:40" ht="14.25" customHeight="1" x14ac:dyDescent="0.2">
      <c r="B73" s="24"/>
      <c r="C73" s="25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</row>
    <row r="74" spans="2:40" ht="14.25" customHeight="1" x14ac:dyDescent="0.2">
      <c r="B74" s="24"/>
      <c r="C74" s="25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</row>
    <row r="75" spans="2:40" ht="14.25" customHeight="1" x14ac:dyDescent="0.2">
      <c r="B75" s="24"/>
      <c r="C75" s="25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</row>
    <row r="76" spans="2:40" ht="14.25" customHeight="1" x14ac:dyDescent="0.2">
      <c r="B76" s="24"/>
      <c r="C76" s="25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</row>
    <row r="77" spans="2:40" ht="14.25" customHeight="1" x14ac:dyDescent="0.2">
      <c r="B77" s="24"/>
      <c r="C77" s="25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</row>
    <row r="78" spans="2:40" ht="14.25" customHeight="1" x14ac:dyDescent="0.2">
      <c r="B78" s="24"/>
      <c r="C78" s="25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</row>
    <row r="79" spans="2:40" ht="14.25" customHeight="1" x14ac:dyDescent="0.2">
      <c r="B79" s="24"/>
      <c r="C79" s="25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</row>
    <row r="80" spans="2:40" ht="14.25" customHeight="1" x14ac:dyDescent="0.2">
      <c r="B80" s="24"/>
      <c r="C80" s="25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</row>
    <row r="81" spans="2:40" ht="14.25" customHeight="1" x14ac:dyDescent="0.2">
      <c r="B81" s="24"/>
      <c r="C81" s="25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</row>
    <row r="82" spans="2:40" ht="14.25" customHeight="1" x14ac:dyDescent="0.2">
      <c r="B82" s="24"/>
      <c r="C82" s="25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</row>
    <row r="83" spans="2:40" ht="14.25" customHeight="1" x14ac:dyDescent="0.2">
      <c r="B83" s="24"/>
      <c r="C83" s="25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</row>
    <row r="84" spans="2:40" ht="14.25" customHeight="1" x14ac:dyDescent="0.2">
      <c r="B84" s="26"/>
      <c r="C84" s="27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2"/>
      <c r="S84" s="29"/>
      <c r="T84" s="29"/>
      <c r="U84" s="29"/>
      <c r="V84" s="29"/>
      <c r="W84" s="29"/>
      <c r="X84" s="29"/>
      <c r="Y84" s="23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</row>
    <row r="85" spans="2:40" ht="14.25" customHeight="1" x14ac:dyDescent="0.2">
      <c r="B85" s="24"/>
      <c r="C85" s="25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</row>
    <row r="86" spans="2:40" ht="14.25" customHeight="1" x14ac:dyDescent="0.2">
      <c r="B86" s="133"/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133"/>
      <c r="U86" s="133"/>
      <c r="V86" s="133"/>
      <c r="W86" s="133"/>
      <c r="X86" s="133"/>
      <c r="Y86" s="133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</row>
    <row r="87" spans="2:40" ht="14.25" customHeight="1" x14ac:dyDescent="0.2">
      <c r="B87" s="19"/>
      <c r="C87" s="30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1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</row>
    <row r="88" spans="2:40" ht="14.25" customHeight="1" x14ac:dyDescent="0.2">
      <c r="B88" s="33"/>
      <c r="C88" s="34"/>
      <c r="D88" s="13"/>
      <c r="E88" s="13"/>
      <c r="F88" s="13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5"/>
      <c r="AA88" s="35"/>
      <c r="AB88" s="35"/>
      <c r="AC88" s="35"/>
      <c r="AD88" s="35"/>
      <c r="AE88" s="35"/>
      <c r="AF88" s="35"/>
      <c r="AG88" s="16"/>
      <c r="AH88" s="16"/>
      <c r="AI88" s="16"/>
      <c r="AJ88" s="16"/>
      <c r="AK88" s="16"/>
      <c r="AL88" s="16"/>
      <c r="AM88" s="16"/>
      <c r="AN88" s="16"/>
    </row>
    <row r="89" spans="2:40" ht="14.25" customHeight="1" x14ac:dyDescent="0.2">
      <c r="B89" s="37"/>
      <c r="C89" s="38"/>
      <c r="D89" s="38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9"/>
      <c r="AA89" s="39"/>
      <c r="AB89" s="39"/>
      <c r="AC89" s="39"/>
      <c r="AD89" s="39"/>
      <c r="AE89" s="39"/>
      <c r="AF89" s="39"/>
      <c r="AG89" s="16"/>
      <c r="AH89" s="16"/>
      <c r="AI89" s="16"/>
      <c r="AJ89" s="16"/>
      <c r="AK89" s="16"/>
      <c r="AL89" s="16"/>
      <c r="AM89" s="16"/>
      <c r="AN89" s="16"/>
    </row>
    <row r="90" spans="2:40" ht="14.25" customHeight="1" x14ac:dyDescent="0.25">
      <c r="B90" s="40"/>
      <c r="C90" s="15"/>
      <c r="D90" s="15"/>
      <c r="E90" s="15"/>
      <c r="F90" s="15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9"/>
      <c r="AA90" s="39"/>
      <c r="AB90" s="39"/>
      <c r="AC90" s="39"/>
      <c r="AD90" s="39"/>
      <c r="AE90" s="39"/>
      <c r="AF90" s="39"/>
      <c r="AG90" s="16"/>
      <c r="AH90" s="16"/>
      <c r="AI90" s="16"/>
      <c r="AJ90" s="16"/>
      <c r="AK90" s="16"/>
      <c r="AL90" s="16"/>
      <c r="AM90" s="16"/>
      <c r="AN90" s="16"/>
    </row>
    <row r="91" spans="2:40" ht="14.25" customHeight="1" x14ac:dyDescent="0.2">
      <c r="B91" s="42"/>
      <c r="C91" s="43"/>
      <c r="D91" s="43"/>
      <c r="E91" s="43"/>
      <c r="F91" s="43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4"/>
      <c r="AA91" s="44"/>
      <c r="AB91" s="44"/>
      <c r="AC91" s="44"/>
      <c r="AD91" s="44"/>
      <c r="AE91" s="44"/>
      <c r="AF91" s="44"/>
      <c r="AG91" s="16"/>
      <c r="AH91" s="16"/>
      <c r="AI91" s="16"/>
      <c r="AJ91" s="16"/>
      <c r="AK91" s="16"/>
      <c r="AL91" s="16"/>
      <c r="AM91" s="16"/>
      <c r="AN91" s="16"/>
    </row>
    <row r="92" spans="2:40" ht="14.25" customHeight="1" x14ac:dyDescent="0.2">
      <c r="B92" s="42"/>
      <c r="C92" s="43"/>
      <c r="D92" s="43"/>
      <c r="E92" s="43"/>
      <c r="F92" s="43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4"/>
      <c r="AA92" s="44"/>
      <c r="AB92" s="44"/>
      <c r="AC92" s="44"/>
      <c r="AD92" s="44"/>
      <c r="AE92" s="44"/>
      <c r="AF92" s="44"/>
      <c r="AG92" s="16"/>
      <c r="AH92" s="16"/>
      <c r="AI92" s="16"/>
      <c r="AJ92" s="16"/>
      <c r="AK92" s="16"/>
      <c r="AL92" s="16"/>
      <c r="AM92" s="16"/>
      <c r="AN92" s="16"/>
    </row>
    <row r="93" spans="2:40" ht="14.25" customHeight="1" x14ac:dyDescent="0.2">
      <c r="B93" s="42"/>
      <c r="C93" s="43"/>
      <c r="D93" s="43"/>
      <c r="E93" s="43"/>
      <c r="F93" s="43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4"/>
      <c r="AA93" s="44"/>
      <c r="AB93" s="44"/>
      <c r="AC93" s="44"/>
      <c r="AD93" s="44"/>
      <c r="AE93" s="44"/>
      <c r="AF93" s="44"/>
      <c r="AG93" s="16"/>
      <c r="AH93" s="16"/>
      <c r="AI93" s="16"/>
      <c r="AJ93" s="16"/>
      <c r="AK93" s="16"/>
      <c r="AL93" s="16"/>
      <c r="AM93" s="16"/>
      <c r="AN93" s="16"/>
    </row>
    <row r="94" spans="2:40" ht="14.25" customHeight="1" x14ac:dyDescent="0.2">
      <c r="B94" s="42"/>
      <c r="C94" s="43"/>
      <c r="D94" s="43"/>
      <c r="E94" s="43"/>
      <c r="F94" s="43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4"/>
      <c r="AA94" s="44"/>
      <c r="AB94" s="44"/>
      <c r="AC94" s="44"/>
      <c r="AD94" s="44"/>
      <c r="AE94" s="44"/>
      <c r="AF94" s="44"/>
      <c r="AG94" s="16"/>
      <c r="AH94" s="16"/>
      <c r="AI94" s="16"/>
      <c r="AJ94" s="16"/>
      <c r="AK94" s="16"/>
      <c r="AL94" s="16"/>
      <c r="AM94" s="16"/>
      <c r="AN94" s="16"/>
    </row>
    <row r="95" spans="2:40" ht="14.25" customHeight="1" x14ac:dyDescent="0.2">
      <c r="B95" s="42"/>
      <c r="C95" s="43"/>
      <c r="D95" s="43"/>
      <c r="E95" s="43"/>
      <c r="F95" s="43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4"/>
      <c r="AA95" s="44"/>
      <c r="AB95" s="44"/>
      <c r="AC95" s="44"/>
      <c r="AD95" s="44"/>
      <c r="AE95" s="44"/>
      <c r="AF95" s="44"/>
      <c r="AG95" s="16"/>
      <c r="AH95" s="16"/>
      <c r="AI95" s="16"/>
      <c r="AJ95" s="16"/>
      <c r="AK95" s="16"/>
      <c r="AL95" s="16"/>
      <c r="AM95" s="16"/>
      <c r="AN95" s="16"/>
    </row>
    <row r="96" spans="2:40" ht="14.25" customHeight="1" x14ac:dyDescent="0.2">
      <c r="B96" s="42"/>
      <c r="C96" s="43"/>
      <c r="D96" s="43"/>
      <c r="E96" s="43"/>
      <c r="F96" s="43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4"/>
      <c r="AA96" s="44"/>
      <c r="AB96" s="44"/>
      <c r="AC96" s="44"/>
      <c r="AD96" s="44"/>
      <c r="AE96" s="44"/>
      <c r="AF96" s="44"/>
      <c r="AG96" s="16"/>
      <c r="AH96" s="16"/>
      <c r="AI96" s="16"/>
      <c r="AJ96" s="16"/>
      <c r="AK96" s="16"/>
      <c r="AL96" s="16"/>
      <c r="AM96" s="16"/>
      <c r="AN96" s="16"/>
    </row>
    <row r="97" spans="2:40" ht="14.25" customHeight="1" x14ac:dyDescent="0.2">
      <c r="B97" s="42"/>
      <c r="C97" s="43"/>
      <c r="D97" s="43"/>
      <c r="E97" s="43"/>
      <c r="F97" s="43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4"/>
      <c r="AA97" s="44"/>
      <c r="AB97" s="44"/>
      <c r="AC97" s="44"/>
      <c r="AD97" s="44"/>
      <c r="AE97" s="44"/>
      <c r="AF97" s="44"/>
      <c r="AG97" s="16"/>
      <c r="AH97" s="16"/>
      <c r="AI97" s="16"/>
      <c r="AJ97" s="16"/>
      <c r="AK97" s="16"/>
      <c r="AL97" s="16"/>
      <c r="AM97" s="16"/>
      <c r="AN97" s="16"/>
    </row>
    <row r="98" spans="2:40" ht="14.25" customHeight="1" x14ac:dyDescent="0.2">
      <c r="B98" s="42"/>
      <c r="C98" s="43"/>
      <c r="D98" s="43"/>
      <c r="E98" s="43"/>
      <c r="F98" s="43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4"/>
      <c r="AA98" s="44"/>
      <c r="AB98" s="44"/>
      <c r="AC98" s="44"/>
      <c r="AD98" s="44"/>
      <c r="AE98" s="44"/>
      <c r="AF98" s="44"/>
      <c r="AG98" s="16"/>
      <c r="AH98" s="16"/>
      <c r="AI98" s="16"/>
      <c r="AJ98" s="16"/>
      <c r="AK98" s="16"/>
      <c r="AL98" s="16"/>
      <c r="AM98" s="16"/>
      <c r="AN98" s="16"/>
    </row>
    <row r="99" spans="2:40" ht="14.25" customHeight="1" x14ac:dyDescent="0.2">
      <c r="B99" s="42"/>
      <c r="C99" s="43"/>
      <c r="D99" s="43"/>
      <c r="E99" s="43"/>
      <c r="F99" s="43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4"/>
      <c r="AA99" s="44"/>
      <c r="AB99" s="44"/>
      <c r="AC99" s="44"/>
      <c r="AD99" s="44"/>
      <c r="AE99" s="44"/>
      <c r="AF99" s="44"/>
      <c r="AG99" s="16"/>
      <c r="AH99" s="16"/>
      <c r="AI99" s="16"/>
      <c r="AJ99" s="16"/>
      <c r="AK99" s="16"/>
      <c r="AL99" s="16"/>
      <c r="AM99" s="16"/>
      <c r="AN99" s="16"/>
    </row>
    <row r="100" spans="2:40" ht="14.25" customHeight="1" x14ac:dyDescent="0.2">
      <c r="B100" s="42"/>
      <c r="C100" s="43"/>
      <c r="D100" s="43"/>
      <c r="E100" s="43"/>
      <c r="F100" s="43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4"/>
      <c r="AA100" s="44"/>
      <c r="AB100" s="44"/>
      <c r="AC100" s="44"/>
      <c r="AD100" s="44"/>
      <c r="AE100" s="44"/>
      <c r="AF100" s="44"/>
      <c r="AG100" s="16"/>
      <c r="AH100" s="16"/>
      <c r="AI100" s="16"/>
      <c r="AJ100" s="16"/>
      <c r="AK100" s="16"/>
      <c r="AL100" s="16"/>
      <c r="AM100" s="16"/>
      <c r="AN100" s="16"/>
    </row>
    <row r="101" spans="2:40" ht="14.25" customHeight="1" x14ac:dyDescent="0.2">
      <c r="B101" s="42"/>
      <c r="C101" s="43"/>
      <c r="D101" s="43"/>
      <c r="E101" s="43"/>
      <c r="F101" s="43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4"/>
      <c r="AA101" s="44"/>
      <c r="AB101" s="44"/>
      <c r="AC101" s="44"/>
      <c r="AD101" s="44"/>
      <c r="AE101" s="44"/>
      <c r="AF101" s="44"/>
      <c r="AG101" s="16"/>
      <c r="AH101" s="16"/>
      <c r="AI101" s="16"/>
      <c r="AJ101" s="16"/>
      <c r="AK101" s="16"/>
      <c r="AL101" s="16"/>
      <c r="AM101" s="16"/>
      <c r="AN101" s="16"/>
    </row>
    <row r="102" spans="2:40" ht="14.25" customHeight="1" x14ac:dyDescent="0.2">
      <c r="B102" s="42"/>
      <c r="C102" s="43"/>
      <c r="D102" s="43"/>
      <c r="E102" s="43"/>
      <c r="F102" s="43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4"/>
      <c r="AA102" s="44"/>
      <c r="AB102" s="44"/>
      <c r="AC102" s="44"/>
      <c r="AD102" s="44"/>
      <c r="AE102" s="44"/>
      <c r="AF102" s="44"/>
      <c r="AG102" s="16"/>
      <c r="AH102" s="16"/>
      <c r="AI102" s="16"/>
      <c r="AJ102" s="16"/>
      <c r="AK102" s="16"/>
      <c r="AL102" s="16"/>
      <c r="AM102" s="16"/>
      <c r="AN102" s="16"/>
    </row>
    <row r="103" spans="2:40" ht="14.25" customHeight="1" x14ac:dyDescent="0.2">
      <c r="B103" s="42"/>
      <c r="C103" s="43"/>
      <c r="D103" s="43"/>
      <c r="E103" s="43"/>
      <c r="F103" s="43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4"/>
      <c r="AA103" s="44"/>
      <c r="AB103" s="44"/>
      <c r="AC103" s="44"/>
      <c r="AD103" s="44"/>
      <c r="AE103" s="44"/>
      <c r="AF103" s="44"/>
      <c r="AG103" s="16"/>
      <c r="AH103" s="16"/>
      <c r="AI103" s="16"/>
      <c r="AJ103" s="16"/>
      <c r="AK103" s="16"/>
      <c r="AL103" s="16"/>
      <c r="AM103" s="16"/>
      <c r="AN103" s="16"/>
    </row>
    <row r="104" spans="2:40" ht="14.25" customHeight="1" x14ac:dyDescent="0.2">
      <c r="B104" s="42"/>
      <c r="C104" s="43"/>
      <c r="D104" s="43"/>
      <c r="E104" s="43"/>
      <c r="F104" s="43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4"/>
      <c r="AA104" s="44"/>
      <c r="AB104" s="44"/>
      <c r="AC104" s="44"/>
      <c r="AD104" s="44"/>
      <c r="AE104" s="44"/>
      <c r="AF104" s="44"/>
      <c r="AG104" s="16"/>
      <c r="AH104" s="16"/>
      <c r="AI104" s="16"/>
      <c r="AJ104" s="16"/>
      <c r="AK104" s="16"/>
      <c r="AL104" s="16"/>
      <c r="AM104" s="16"/>
      <c r="AN104" s="16"/>
    </row>
    <row r="105" spans="2:40" ht="14.25" customHeight="1" x14ac:dyDescent="0.2">
      <c r="B105" s="42"/>
      <c r="C105" s="43"/>
      <c r="D105" s="43"/>
      <c r="E105" s="43"/>
      <c r="F105" s="43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4"/>
      <c r="AA105" s="44"/>
      <c r="AB105" s="44"/>
      <c r="AC105" s="44"/>
      <c r="AD105" s="44"/>
      <c r="AE105" s="44"/>
      <c r="AF105" s="44"/>
      <c r="AG105" s="16"/>
      <c r="AH105" s="16"/>
      <c r="AI105" s="16"/>
      <c r="AJ105" s="16"/>
      <c r="AK105" s="16"/>
      <c r="AL105" s="16"/>
      <c r="AM105" s="16"/>
      <c r="AN105" s="16"/>
    </row>
    <row r="106" spans="2:40" ht="14.25" customHeight="1" x14ac:dyDescent="0.2">
      <c r="B106" s="42"/>
      <c r="C106" s="43"/>
      <c r="D106" s="43"/>
      <c r="E106" s="43"/>
      <c r="F106" s="43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4"/>
      <c r="AA106" s="44"/>
      <c r="AB106" s="44"/>
      <c r="AC106" s="44"/>
      <c r="AD106" s="44"/>
      <c r="AE106" s="44"/>
      <c r="AF106" s="44"/>
      <c r="AG106" s="16"/>
      <c r="AH106" s="16"/>
      <c r="AI106" s="16"/>
      <c r="AJ106" s="16"/>
      <c r="AK106" s="16"/>
      <c r="AL106" s="16"/>
      <c r="AM106" s="16"/>
      <c r="AN106" s="16"/>
    </row>
    <row r="107" spans="2:40" ht="14.25" customHeight="1" x14ac:dyDescent="0.2">
      <c r="B107" s="42"/>
      <c r="C107" s="43"/>
      <c r="D107" s="43"/>
      <c r="E107" s="43"/>
      <c r="F107" s="43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4"/>
      <c r="AA107" s="44"/>
      <c r="AB107" s="44"/>
      <c r="AC107" s="44"/>
      <c r="AD107" s="44"/>
      <c r="AE107" s="44"/>
      <c r="AF107" s="44"/>
      <c r="AG107" s="16"/>
      <c r="AH107" s="16"/>
      <c r="AI107" s="16"/>
      <c r="AJ107" s="16"/>
      <c r="AK107" s="16"/>
      <c r="AL107" s="16"/>
      <c r="AM107" s="16"/>
      <c r="AN107" s="16"/>
    </row>
    <row r="108" spans="2:40" ht="14.25" customHeight="1" x14ac:dyDescent="0.2">
      <c r="B108" s="42"/>
      <c r="C108" s="43"/>
      <c r="D108" s="43"/>
      <c r="E108" s="43"/>
      <c r="F108" s="43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4"/>
      <c r="AA108" s="44"/>
      <c r="AB108" s="44"/>
      <c r="AC108" s="44"/>
      <c r="AD108" s="44"/>
      <c r="AE108" s="44"/>
      <c r="AF108" s="44"/>
      <c r="AG108" s="16"/>
      <c r="AH108" s="16"/>
      <c r="AI108" s="16"/>
      <c r="AJ108" s="16"/>
      <c r="AK108" s="16"/>
      <c r="AL108" s="16"/>
      <c r="AM108" s="16"/>
      <c r="AN108" s="16"/>
    </row>
    <row r="109" spans="2:40" ht="14.25" customHeight="1" x14ac:dyDescent="0.2">
      <c r="B109" s="42"/>
      <c r="C109" s="43"/>
      <c r="D109" s="43"/>
      <c r="E109" s="43"/>
      <c r="F109" s="43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4"/>
      <c r="AA109" s="44"/>
      <c r="AB109" s="44"/>
      <c r="AC109" s="44"/>
      <c r="AD109" s="44"/>
      <c r="AE109" s="44"/>
      <c r="AF109" s="44"/>
      <c r="AG109" s="16"/>
      <c r="AH109" s="16"/>
      <c r="AI109" s="16"/>
      <c r="AJ109" s="16"/>
      <c r="AK109" s="16"/>
      <c r="AL109" s="16"/>
      <c r="AM109" s="16"/>
      <c r="AN109" s="16"/>
    </row>
    <row r="110" spans="2:40" ht="14.25" customHeight="1" x14ac:dyDescent="0.2">
      <c r="B110" s="42"/>
      <c r="C110" s="43"/>
      <c r="D110" s="43"/>
      <c r="E110" s="43"/>
      <c r="F110" s="43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4"/>
      <c r="AA110" s="44"/>
      <c r="AB110" s="44"/>
      <c r="AC110" s="44"/>
      <c r="AD110" s="44"/>
      <c r="AE110" s="44"/>
      <c r="AF110" s="44"/>
      <c r="AG110" s="16"/>
      <c r="AH110" s="16"/>
      <c r="AI110" s="16"/>
      <c r="AJ110" s="16"/>
      <c r="AK110" s="16"/>
      <c r="AL110" s="16"/>
      <c r="AM110" s="16"/>
      <c r="AN110" s="16"/>
    </row>
    <row r="111" spans="2:40" ht="14.25" customHeight="1" x14ac:dyDescent="0.2">
      <c r="B111" s="42"/>
      <c r="C111" s="43"/>
      <c r="D111" s="43"/>
      <c r="E111" s="43"/>
      <c r="F111" s="43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4"/>
      <c r="AA111" s="44"/>
      <c r="AB111" s="44"/>
      <c r="AC111" s="44"/>
      <c r="AD111" s="44"/>
      <c r="AE111" s="44"/>
      <c r="AF111" s="44"/>
      <c r="AG111" s="16"/>
      <c r="AH111" s="16"/>
      <c r="AI111" s="16"/>
      <c r="AJ111" s="16"/>
      <c r="AK111" s="16"/>
      <c r="AL111" s="16"/>
      <c r="AM111" s="16"/>
      <c r="AN111" s="16"/>
    </row>
    <row r="112" spans="2:40" ht="14.25" customHeight="1" x14ac:dyDescent="0.2">
      <c r="B112" s="24"/>
      <c r="C112" s="25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</row>
    <row r="113" spans="2:40" ht="14.25" customHeight="1" x14ac:dyDescent="0.2">
      <c r="B113" s="24"/>
      <c r="C113" s="25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</row>
    <row r="114" spans="2:40" ht="14.25" customHeight="1" x14ac:dyDescent="0.2">
      <c r="B114" s="24"/>
      <c r="C114" s="25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</row>
    <row r="115" spans="2:40" ht="14.25" customHeight="1" x14ac:dyDescent="0.2">
      <c r="B115" s="24"/>
      <c r="C115" s="2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</row>
    <row r="116" spans="2:40" ht="14.25" customHeight="1" x14ac:dyDescent="0.2">
      <c r="B116" s="26"/>
      <c r="C116" s="27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2"/>
      <c r="S116" s="29"/>
      <c r="T116" s="29"/>
      <c r="U116" s="29"/>
      <c r="V116" s="29"/>
      <c r="W116" s="29"/>
      <c r="X116" s="29"/>
      <c r="Y116" s="23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</row>
    <row r="117" spans="2:40" ht="14.25" customHeight="1" x14ac:dyDescent="0.2">
      <c r="B117" s="24"/>
      <c r="C117" s="25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</row>
    <row r="118" spans="2:40" ht="14.25" customHeight="1" x14ac:dyDescent="0.2">
      <c r="B118" s="133"/>
      <c r="C118" s="133"/>
      <c r="D118" s="133"/>
      <c r="E118" s="133"/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133"/>
      <c r="V118" s="133"/>
      <c r="W118" s="133"/>
      <c r="X118" s="133"/>
      <c r="Y118" s="133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</row>
    <row r="119" spans="2:40" ht="14.25" customHeight="1" x14ac:dyDescent="0.2">
      <c r="B119" s="19"/>
      <c r="C119" s="30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31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</row>
    <row r="120" spans="2:40" ht="14.25" customHeight="1" x14ac:dyDescent="0.2">
      <c r="B120" s="33"/>
      <c r="C120" s="34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45"/>
      <c r="S120" s="32"/>
      <c r="T120" s="32"/>
      <c r="U120" s="32"/>
      <c r="V120" s="32"/>
      <c r="W120" s="32"/>
      <c r="X120" s="32"/>
      <c r="Y120" s="32"/>
      <c r="Z120" s="35"/>
      <c r="AA120" s="35"/>
      <c r="AB120" s="35"/>
      <c r="AC120" s="35"/>
      <c r="AD120" s="35"/>
      <c r="AE120" s="35"/>
      <c r="AF120" s="35"/>
      <c r="AG120" s="16"/>
      <c r="AH120" s="16"/>
      <c r="AI120" s="16"/>
      <c r="AJ120" s="16"/>
      <c r="AK120" s="16"/>
      <c r="AL120" s="16"/>
      <c r="AM120" s="16"/>
      <c r="AN120" s="16"/>
    </row>
    <row r="121" spans="2:40" ht="14.25" customHeight="1" x14ac:dyDescent="0.2">
      <c r="B121" s="37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46"/>
      <c r="S121" s="36"/>
      <c r="T121" s="36"/>
      <c r="U121" s="36"/>
      <c r="V121" s="36"/>
      <c r="W121" s="36"/>
      <c r="X121" s="36"/>
      <c r="Y121" s="36"/>
      <c r="Z121" s="39"/>
      <c r="AA121" s="39"/>
      <c r="AB121" s="39"/>
      <c r="AC121" s="39"/>
      <c r="AD121" s="39"/>
      <c r="AE121" s="39"/>
      <c r="AF121" s="39"/>
      <c r="AG121" s="16"/>
      <c r="AH121" s="16"/>
      <c r="AI121" s="16"/>
      <c r="AJ121" s="16"/>
      <c r="AK121" s="16"/>
      <c r="AL121" s="16"/>
      <c r="AM121" s="16"/>
      <c r="AN121" s="16"/>
    </row>
    <row r="122" spans="2:40" ht="14.25" customHeight="1" x14ac:dyDescent="0.25">
      <c r="B122" s="40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23"/>
      <c r="S122" s="36"/>
      <c r="T122" s="36"/>
      <c r="U122" s="36"/>
      <c r="V122" s="36"/>
      <c r="W122" s="36"/>
      <c r="X122" s="36"/>
      <c r="Y122" s="36"/>
      <c r="Z122" s="39"/>
      <c r="AA122" s="39"/>
      <c r="AB122" s="39"/>
      <c r="AC122" s="39"/>
      <c r="AD122" s="39"/>
      <c r="AE122" s="39"/>
      <c r="AF122" s="39"/>
      <c r="AG122" s="16"/>
      <c r="AH122" s="16"/>
      <c r="AI122" s="16"/>
      <c r="AJ122" s="16"/>
      <c r="AK122" s="16"/>
      <c r="AL122" s="16"/>
      <c r="AM122" s="16"/>
      <c r="AN122" s="16"/>
    </row>
    <row r="123" spans="2:40" ht="14.25" customHeight="1" x14ac:dyDescent="0.2">
      <c r="B123" s="42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7"/>
      <c r="S123" s="41"/>
      <c r="T123" s="41"/>
      <c r="U123" s="41"/>
      <c r="V123" s="41"/>
      <c r="W123" s="41"/>
      <c r="X123" s="41"/>
      <c r="Y123" s="41"/>
      <c r="Z123" s="44"/>
      <c r="AA123" s="44"/>
      <c r="AB123" s="44"/>
      <c r="AC123" s="44"/>
      <c r="AD123" s="44"/>
      <c r="AE123" s="44"/>
      <c r="AF123" s="44"/>
      <c r="AG123" s="16"/>
      <c r="AH123" s="16"/>
      <c r="AI123" s="16"/>
      <c r="AJ123" s="16"/>
      <c r="AK123" s="16"/>
      <c r="AL123" s="16"/>
      <c r="AM123" s="16"/>
      <c r="AN123" s="16"/>
    </row>
    <row r="124" spans="2:40" ht="14.25" customHeight="1" x14ac:dyDescent="0.2"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7"/>
      <c r="S124" s="41"/>
      <c r="T124" s="41"/>
      <c r="U124" s="41"/>
      <c r="V124" s="41"/>
      <c r="W124" s="41"/>
      <c r="X124" s="41"/>
      <c r="Y124" s="41"/>
      <c r="Z124" s="44"/>
      <c r="AA124" s="44"/>
      <c r="AB124" s="44"/>
      <c r="AC124" s="44"/>
      <c r="AD124" s="44"/>
      <c r="AE124" s="44"/>
      <c r="AF124" s="44"/>
      <c r="AG124" s="16"/>
      <c r="AH124" s="16"/>
      <c r="AI124" s="16"/>
      <c r="AJ124" s="16"/>
      <c r="AK124" s="16"/>
      <c r="AL124" s="16"/>
      <c r="AM124" s="16"/>
      <c r="AN124" s="16"/>
    </row>
    <row r="125" spans="2:40" ht="14.25" customHeight="1" x14ac:dyDescent="0.2"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7"/>
      <c r="S125" s="41"/>
      <c r="T125" s="41"/>
      <c r="U125" s="41"/>
      <c r="V125" s="41"/>
      <c r="W125" s="41"/>
      <c r="X125" s="41"/>
      <c r="Y125" s="41"/>
      <c r="Z125" s="44"/>
      <c r="AA125" s="44"/>
      <c r="AB125" s="44"/>
      <c r="AC125" s="44"/>
      <c r="AD125" s="44"/>
      <c r="AE125" s="44"/>
      <c r="AF125" s="44"/>
      <c r="AG125" s="16"/>
      <c r="AH125" s="16"/>
      <c r="AI125" s="16"/>
      <c r="AJ125" s="16"/>
      <c r="AK125" s="16"/>
      <c r="AL125" s="16"/>
      <c r="AM125" s="16"/>
      <c r="AN125" s="16"/>
    </row>
    <row r="126" spans="2:40" ht="14.25" customHeight="1" x14ac:dyDescent="0.2"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7"/>
      <c r="S126" s="41"/>
      <c r="T126" s="41"/>
      <c r="U126" s="41"/>
      <c r="V126" s="41"/>
      <c r="W126" s="41"/>
      <c r="X126" s="41"/>
      <c r="Y126" s="41"/>
      <c r="Z126" s="44"/>
      <c r="AA126" s="44"/>
      <c r="AB126" s="44"/>
      <c r="AC126" s="44"/>
      <c r="AD126" s="44"/>
      <c r="AE126" s="44"/>
      <c r="AF126" s="44"/>
      <c r="AG126" s="16"/>
      <c r="AH126" s="16"/>
      <c r="AI126" s="16"/>
      <c r="AJ126" s="16"/>
      <c r="AK126" s="16"/>
      <c r="AL126" s="16"/>
      <c r="AM126" s="16"/>
      <c r="AN126" s="16"/>
    </row>
    <row r="127" spans="2:40" ht="14.25" customHeight="1" x14ac:dyDescent="0.2">
      <c r="B127" s="42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7"/>
      <c r="S127" s="41"/>
      <c r="T127" s="41"/>
      <c r="U127" s="41"/>
      <c r="V127" s="41"/>
      <c r="W127" s="41"/>
      <c r="X127" s="41"/>
      <c r="Y127" s="41"/>
      <c r="Z127" s="44"/>
      <c r="AA127" s="44"/>
      <c r="AB127" s="44"/>
      <c r="AC127" s="44"/>
      <c r="AD127" s="44"/>
      <c r="AE127" s="44"/>
      <c r="AF127" s="44"/>
      <c r="AG127" s="16"/>
      <c r="AH127" s="16"/>
      <c r="AI127" s="16"/>
      <c r="AJ127" s="16"/>
      <c r="AK127" s="16"/>
      <c r="AL127" s="16"/>
      <c r="AM127" s="16"/>
      <c r="AN127" s="16"/>
    </row>
    <row r="128" spans="2:40" ht="14.25" customHeight="1" x14ac:dyDescent="0.2"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7"/>
      <c r="S128" s="41"/>
      <c r="T128" s="41"/>
      <c r="U128" s="41"/>
      <c r="V128" s="41"/>
      <c r="W128" s="41"/>
      <c r="X128" s="41"/>
      <c r="Y128" s="41"/>
      <c r="Z128" s="44"/>
      <c r="AA128" s="44"/>
      <c r="AB128" s="44"/>
      <c r="AC128" s="44"/>
      <c r="AD128" s="44"/>
      <c r="AE128" s="44"/>
      <c r="AF128" s="44"/>
      <c r="AG128" s="16"/>
      <c r="AH128" s="16"/>
      <c r="AI128" s="16"/>
      <c r="AJ128" s="16"/>
      <c r="AK128" s="16"/>
      <c r="AL128" s="16"/>
      <c r="AM128" s="16"/>
      <c r="AN128" s="16"/>
    </row>
    <row r="129" spans="2:40" ht="14.25" customHeight="1" x14ac:dyDescent="0.2"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7"/>
      <c r="S129" s="41"/>
      <c r="T129" s="41"/>
      <c r="U129" s="41"/>
      <c r="V129" s="41"/>
      <c r="W129" s="41"/>
      <c r="X129" s="41"/>
      <c r="Y129" s="41"/>
      <c r="Z129" s="44"/>
      <c r="AA129" s="44"/>
      <c r="AB129" s="44"/>
      <c r="AC129" s="44"/>
      <c r="AD129" s="44"/>
      <c r="AE129" s="44"/>
      <c r="AF129" s="44"/>
      <c r="AG129" s="16"/>
      <c r="AH129" s="16"/>
      <c r="AI129" s="16"/>
      <c r="AJ129" s="16"/>
      <c r="AK129" s="16"/>
      <c r="AL129" s="16"/>
      <c r="AM129" s="16"/>
      <c r="AN129" s="16"/>
    </row>
    <row r="130" spans="2:40" ht="14.25" customHeight="1" x14ac:dyDescent="0.2"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7"/>
      <c r="S130" s="41"/>
      <c r="T130" s="41"/>
      <c r="U130" s="41"/>
      <c r="V130" s="41"/>
      <c r="W130" s="41"/>
      <c r="X130" s="41"/>
      <c r="Y130" s="41"/>
      <c r="Z130" s="44"/>
      <c r="AA130" s="44"/>
      <c r="AB130" s="44"/>
      <c r="AC130" s="44"/>
      <c r="AD130" s="44"/>
      <c r="AE130" s="44"/>
      <c r="AF130" s="44"/>
      <c r="AG130" s="16"/>
      <c r="AH130" s="16"/>
      <c r="AI130" s="16"/>
      <c r="AJ130" s="16"/>
      <c r="AK130" s="16"/>
      <c r="AL130" s="16"/>
      <c r="AM130" s="16"/>
      <c r="AN130" s="16"/>
    </row>
    <row r="131" spans="2:40" ht="14.25" customHeight="1" x14ac:dyDescent="0.2"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7"/>
      <c r="S131" s="41"/>
      <c r="T131" s="41"/>
      <c r="U131" s="41"/>
      <c r="V131" s="41"/>
      <c r="W131" s="41"/>
      <c r="X131" s="41"/>
      <c r="Y131" s="41"/>
      <c r="Z131" s="44"/>
      <c r="AA131" s="44"/>
      <c r="AB131" s="44"/>
      <c r="AC131" s="44"/>
      <c r="AD131" s="44"/>
      <c r="AE131" s="44"/>
      <c r="AF131" s="44"/>
      <c r="AG131" s="16"/>
      <c r="AH131" s="16"/>
      <c r="AI131" s="16"/>
      <c r="AJ131" s="16"/>
      <c r="AK131" s="16"/>
      <c r="AL131" s="16"/>
      <c r="AM131" s="16"/>
      <c r="AN131" s="16"/>
    </row>
    <row r="132" spans="2:40" ht="14.25" customHeight="1" x14ac:dyDescent="0.2">
      <c r="B132" s="42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7"/>
      <c r="S132" s="41"/>
      <c r="T132" s="41"/>
      <c r="U132" s="41"/>
      <c r="V132" s="41"/>
      <c r="W132" s="41"/>
      <c r="X132" s="41"/>
      <c r="Y132" s="41"/>
      <c r="Z132" s="44"/>
      <c r="AA132" s="44"/>
      <c r="AB132" s="44"/>
      <c r="AC132" s="44"/>
      <c r="AD132" s="44"/>
      <c r="AE132" s="44"/>
      <c r="AF132" s="44"/>
      <c r="AG132" s="16"/>
      <c r="AH132" s="16"/>
      <c r="AI132" s="16"/>
      <c r="AJ132" s="16"/>
      <c r="AK132" s="16"/>
      <c r="AL132" s="16"/>
      <c r="AM132" s="16"/>
      <c r="AN132" s="16"/>
    </row>
    <row r="133" spans="2:40" ht="14.25" customHeight="1" x14ac:dyDescent="0.2"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7"/>
      <c r="S133" s="41"/>
      <c r="T133" s="41"/>
      <c r="U133" s="41"/>
      <c r="V133" s="41"/>
      <c r="W133" s="41"/>
      <c r="X133" s="41"/>
      <c r="Y133" s="41"/>
      <c r="Z133" s="44"/>
      <c r="AA133" s="44"/>
      <c r="AB133" s="44"/>
      <c r="AC133" s="44"/>
      <c r="AD133" s="44"/>
      <c r="AE133" s="44"/>
      <c r="AF133" s="44"/>
      <c r="AG133" s="16"/>
      <c r="AH133" s="16"/>
      <c r="AI133" s="16"/>
      <c r="AJ133" s="16"/>
      <c r="AK133" s="16"/>
      <c r="AL133" s="16"/>
      <c r="AM133" s="16"/>
      <c r="AN133" s="16"/>
    </row>
    <row r="134" spans="2:40" ht="14.25" customHeight="1" x14ac:dyDescent="0.2"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7"/>
      <c r="S134" s="41"/>
      <c r="T134" s="41"/>
      <c r="U134" s="41"/>
      <c r="V134" s="41"/>
      <c r="W134" s="41"/>
      <c r="X134" s="41"/>
      <c r="Y134" s="41"/>
      <c r="Z134" s="17"/>
      <c r="AA134" s="17"/>
      <c r="AB134" s="17"/>
      <c r="AC134" s="17"/>
      <c r="AD134" s="17"/>
      <c r="AE134" s="17"/>
      <c r="AF134" s="17"/>
    </row>
    <row r="135" spans="2:40" ht="14.25" customHeight="1" x14ac:dyDescent="0.2">
      <c r="B135" s="42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7"/>
      <c r="S135" s="41"/>
      <c r="T135" s="41"/>
      <c r="U135" s="41"/>
      <c r="V135" s="41"/>
      <c r="W135" s="41"/>
      <c r="X135" s="41"/>
      <c r="Y135" s="41"/>
      <c r="Z135" s="17"/>
      <c r="AA135" s="17"/>
      <c r="AB135" s="17"/>
      <c r="AC135" s="17"/>
      <c r="AD135" s="17"/>
      <c r="AE135" s="17"/>
      <c r="AF135" s="17"/>
    </row>
    <row r="136" spans="2:40" ht="14.25" customHeight="1" x14ac:dyDescent="0.2"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7"/>
      <c r="S136" s="41"/>
      <c r="T136" s="41"/>
      <c r="U136" s="41"/>
      <c r="V136" s="41"/>
      <c r="W136" s="41"/>
      <c r="X136" s="41"/>
      <c r="Y136" s="41"/>
      <c r="Z136" s="17"/>
      <c r="AA136" s="17"/>
      <c r="AB136" s="17"/>
      <c r="AC136" s="17"/>
      <c r="AD136" s="17"/>
      <c r="AE136" s="17"/>
      <c r="AF136" s="17"/>
    </row>
    <row r="137" spans="2:40" ht="14.25" customHeight="1" x14ac:dyDescent="0.2"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7"/>
      <c r="S137" s="41"/>
      <c r="T137" s="41"/>
      <c r="U137" s="41"/>
      <c r="V137" s="41"/>
      <c r="W137" s="41"/>
      <c r="X137" s="41"/>
      <c r="Y137" s="41"/>
      <c r="Z137" s="17"/>
      <c r="AA137" s="17"/>
      <c r="AB137" s="17"/>
      <c r="AC137" s="17"/>
      <c r="AD137" s="17"/>
      <c r="AE137" s="17"/>
      <c r="AF137" s="17"/>
    </row>
    <row r="138" spans="2:40" ht="14.25" customHeight="1" x14ac:dyDescent="0.2"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7"/>
      <c r="S138" s="41"/>
      <c r="T138" s="41"/>
      <c r="U138" s="41"/>
      <c r="V138" s="41"/>
      <c r="W138" s="41"/>
      <c r="X138" s="41"/>
      <c r="Y138" s="41"/>
      <c r="Z138" s="17"/>
      <c r="AA138" s="17"/>
      <c r="AB138" s="17"/>
      <c r="AC138" s="17"/>
      <c r="AD138" s="17"/>
      <c r="AE138" s="17"/>
      <c r="AF138" s="17"/>
    </row>
    <row r="139" spans="2:40" ht="14.25" customHeight="1" x14ac:dyDescent="0.2"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7"/>
      <c r="S139" s="41"/>
      <c r="T139" s="41"/>
      <c r="U139" s="41"/>
      <c r="V139" s="41"/>
      <c r="W139" s="41"/>
      <c r="X139" s="41"/>
      <c r="Y139" s="41"/>
      <c r="Z139" s="17"/>
      <c r="AA139" s="17"/>
      <c r="AB139" s="17"/>
      <c r="AC139" s="17"/>
      <c r="AD139" s="17"/>
      <c r="AE139" s="17"/>
      <c r="AF139" s="17"/>
    </row>
    <row r="140" spans="2:40" ht="14.25" customHeight="1" x14ac:dyDescent="0.2"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7"/>
      <c r="S140" s="41"/>
      <c r="T140" s="41"/>
      <c r="U140" s="41"/>
      <c r="V140" s="41"/>
      <c r="W140" s="41"/>
      <c r="X140" s="41"/>
      <c r="Y140" s="41"/>
      <c r="Z140" s="17"/>
      <c r="AA140" s="17"/>
      <c r="AB140" s="17"/>
      <c r="AC140" s="17"/>
      <c r="AD140" s="17"/>
      <c r="AE140" s="17"/>
      <c r="AF140" s="17"/>
    </row>
    <row r="141" spans="2:40" ht="14.25" customHeight="1" x14ac:dyDescent="0.2"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7"/>
      <c r="S141" s="41"/>
      <c r="T141" s="41"/>
      <c r="U141" s="41"/>
      <c r="V141" s="41"/>
      <c r="W141" s="41"/>
      <c r="X141" s="41"/>
      <c r="Y141" s="41"/>
      <c r="Z141" s="17"/>
      <c r="AA141" s="17"/>
      <c r="AB141" s="17"/>
      <c r="AC141" s="17"/>
      <c r="AD141" s="17"/>
      <c r="AE141" s="17"/>
      <c r="AF141" s="17"/>
    </row>
    <row r="142" spans="2:40" ht="14.25" customHeight="1" x14ac:dyDescent="0.2">
      <c r="B142" s="42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7"/>
      <c r="S142" s="41"/>
      <c r="T142" s="41"/>
      <c r="U142" s="41"/>
      <c r="V142" s="41"/>
      <c r="W142" s="41"/>
      <c r="X142" s="41"/>
      <c r="Y142" s="41"/>
      <c r="Z142" s="17"/>
      <c r="AA142" s="17"/>
      <c r="AB142" s="17"/>
      <c r="AC142" s="17"/>
      <c r="AD142" s="17"/>
      <c r="AE142" s="17"/>
      <c r="AF142" s="17"/>
    </row>
    <row r="143" spans="2:40" ht="14.25" customHeight="1" x14ac:dyDescent="0.2">
      <c r="B143" s="42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7"/>
      <c r="S143" s="41"/>
      <c r="T143" s="41"/>
      <c r="U143" s="41"/>
      <c r="V143" s="41"/>
      <c r="W143" s="41"/>
      <c r="X143" s="41"/>
      <c r="Y143" s="41"/>
      <c r="Z143" s="17"/>
      <c r="AA143" s="17"/>
      <c r="AB143" s="17"/>
      <c r="AC143" s="17"/>
      <c r="AD143" s="17"/>
      <c r="AE143" s="17"/>
      <c r="AF143" s="17"/>
    </row>
    <row r="144" spans="2:40" ht="14.25" customHeight="1" x14ac:dyDescent="0.2">
      <c r="B144" s="42"/>
      <c r="C144" s="25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</row>
    <row r="145" spans="2:25" ht="14.25" customHeight="1" x14ac:dyDescent="0.2">
      <c r="B145" s="24"/>
      <c r="C145" s="25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</row>
    <row r="146" spans="2:25" ht="14.25" customHeight="1" x14ac:dyDescent="0.2">
      <c r="B146" s="24"/>
      <c r="C146" s="25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</row>
    <row r="147" spans="2:25" ht="14.25" customHeight="1" x14ac:dyDescent="0.2">
      <c r="B147" s="24"/>
      <c r="C147" s="25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</row>
    <row r="148" spans="2:25" ht="14.25" customHeight="1" x14ac:dyDescent="0.2">
      <c r="B148" s="24"/>
      <c r="C148" s="25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</row>
    <row r="149" spans="2:25" ht="14.25" customHeight="1" x14ac:dyDescent="0.2">
      <c r="B149" s="24"/>
      <c r="C149" s="25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</row>
    <row r="150" spans="2:25" ht="14.25" customHeight="1" x14ac:dyDescent="0.2">
      <c r="B150" s="24"/>
      <c r="C150" s="25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</row>
    <row r="151" spans="2:25" ht="14.25" customHeight="1" x14ac:dyDescent="0.2">
      <c r="B151" s="24"/>
      <c r="C151" s="25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</row>
    <row r="152" spans="2:25" ht="14.25" customHeight="1" x14ac:dyDescent="0.2">
      <c r="B152" s="24"/>
      <c r="C152" s="25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</row>
    <row r="153" spans="2:25" ht="14.25" customHeight="1" x14ac:dyDescent="0.2">
      <c r="B153" s="24"/>
      <c r="C153" s="25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</row>
    <row r="154" spans="2:25" ht="14.25" customHeight="1" x14ac:dyDescent="0.2">
      <c r="B154" s="24"/>
      <c r="C154" s="25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</row>
    <row r="155" spans="2:25" ht="14.25" customHeight="1" x14ac:dyDescent="0.2"/>
    <row r="156" spans="2:25" ht="14.25" customHeight="1" x14ac:dyDescent="0.2"/>
    <row r="157" spans="2:25" ht="14.25" customHeight="1" x14ac:dyDescent="0.2"/>
    <row r="158" spans="2:25" ht="14.25" customHeight="1" x14ac:dyDescent="0.2"/>
    <row r="159" spans="2:25" ht="14.25" customHeight="1" x14ac:dyDescent="0.2"/>
    <row r="160" spans="2:25" ht="14.25" customHeight="1" x14ac:dyDescent="0.2"/>
    <row r="161" spans="3:3" ht="14.25" customHeight="1" x14ac:dyDescent="0.2"/>
    <row r="162" spans="3:3" ht="14.25" customHeight="1" x14ac:dyDescent="0.2"/>
    <row r="163" spans="3:3" ht="14.25" customHeight="1" x14ac:dyDescent="0.2"/>
    <row r="164" spans="3:3" ht="14.25" customHeight="1" x14ac:dyDescent="0.2"/>
    <row r="165" spans="3:3" ht="14.25" customHeight="1" x14ac:dyDescent="0.2"/>
    <row r="166" spans="3:3" ht="14.25" customHeight="1" x14ac:dyDescent="0.2"/>
    <row r="167" spans="3:3" ht="14.25" customHeight="1" x14ac:dyDescent="0.2">
      <c r="C167" s="5"/>
    </row>
    <row r="168" spans="3:3" ht="14.25" customHeight="1" x14ac:dyDescent="0.2">
      <c r="C168" s="5"/>
    </row>
    <row r="169" spans="3:3" ht="14.25" customHeight="1" x14ac:dyDescent="0.2">
      <c r="C169" s="5"/>
    </row>
    <row r="170" spans="3:3" ht="14.25" customHeight="1" x14ac:dyDescent="0.2">
      <c r="C170" s="5"/>
    </row>
    <row r="171" spans="3:3" ht="14.25" customHeight="1" x14ac:dyDescent="0.2">
      <c r="C171" s="5"/>
    </row>
    <row r="172" spans="3:3" ht="14.25" customHeight="1" x14ac:dyDescent="0.2">
      <c r="C172" s="5"/>
    </row>
    <row r="173" spans="3:3" ht="14.25" customHeight="1" x14ac:dyDescent="0.2">
      <c r="C173" s="5"/>
    </row>
    <row r="174" spans="3:3" ht="14.25" customHeight="1" x14ac:dyDescent="0.2">
      <c r="C174" s="5"/>
    </row>
    <row r="175" spans="3:3" ht="14.25" customHeight="1" x14ac:dyDescent="0.2">
      <c r="C175" s="5"/>
    </row>
    <row r="176" spans="3:3" ht="14.25" customHeight="1" x14ac:dyDescent="0.2">
      <c r="C176" s="5"/>
    </row>
    <row r="177" spans="3:3" ht="14.25" customHeight="1" x14ac:dyDescent="0.2">
      <c r="C177" s="5"/>
    </row>
    <row r="178" spans="3:3" ht="14.25" customHeight="1" x14ac:dyDescent="0.2">
      <c r="C178" s="5"/>
    </row>
    <row r="179" spans="3:3" ht="14.25" customHeight="1" x14ac:dyDescent="0.2">
      <c r="C179" s="5"/>
    </row>
    <row r="180" spans="3:3" ht="14.25" customHeight="1" x14ac:dyDescent="0.2">
      <c r="C180" s="5"/>
    </row>
    <row r="181" spans="3:3" ht="14.25" customHeight="1" x14ac:dyDescent="0.2">
      <c r="C181" s="5"/>
    </row>
    <row r="182" spans="3:3" ht="14.25" customHeight="1" x14ac:dyDescent="0.2">
      <c r="C182" s="5"/>
    </row>
    <row r="183" spans="3:3" ht="14.25" customHeight="1" x14ac:dyDescent="0.2">
      <c r="C183" s="5"/>
    </row>
    <row r="184" spans="3:3" ht="14.25" customHeight="1" x14ac:dyDescent="0.2">
      <c r="C184" s="5"/>
    </row>
    <row r="185" spans="3:3" ht="14.25" customHeight="1" x14ac:dyDescent="0.2">
      <c r="C185" s="5"/>
    </row>
    <row r="186" spans="3:3" ht="14.25" customHeight="1" x14ac:dyDescent="0.2">
      <c r="C186" s="5"/>
    </row>
    <row r="187" spans="3:3" ht="14.25" customHeight="1" x14ac:dyDescent="0.2">
      <c r="C187" s="5"/>
    </row>
    <row r="188" spans="3:3" ht="14.25" customHeight="1" x14ac:dyDescent="0.2">
      <c r="C188" s="5"/>
    </row>
    <row r="189" spans="3:3" ht="14.25" customHeight="1" x14ac:dyDescent="0.2">
      <c r="C189" s="5"/>
    </row>
    <row r="190" spans="3:3" ht="14.25" customHeight="1" x14ac:dyDescent="0.2">
      <c r="C190" s="5"/>
    </row>
    <row r="191" spans="3:3" ht="14.25" customHeight="1" x14ac:dyDescent="0.2">
      <c r="C191" s="5"/>
    </row>
    <row r="192" spans="3:3" ht="14.25" customHeight="1" x14ac:dyDescent="0.2">
      <c r="C192" s="5"/>
    </row>
    <row r="193" spans="3:3" ht="14.25" customHeight="1" x14ac:dyDescent="0.2">
      <c r="C193" s="5"/>
    </row>
    <row r="194" spans="3:3" ht="14.25" customHeight="1" x14ac:dyDescent="0.2">
      <c r="C194" s="5"/>
    </row>
    <row r="195" spans="3:3" ht="14.25" customHeight="1" x14ac:dyDescent="0.2">
      <c r="C195" s="5"/>
    </row>
    <row r="196" spans="3:3" ht="14.25" customHeight="1" x14ac:dyDescent="0.2">
      <c r="C196" s="5"/>
    </row>
    <row r="197" spans="3:3" ht="14.25" customHeight="1" x14ac:dyDescent="0.2">
      <c r="C197" s="5"/>
    </row>
    <row r="198" spans="3:3" ht="14.25" customHeight="1" x14ac:dyDescent="0.2">
      <c r="C198" s="5"/>
    </row>
    <row r="199" spans="3:3" ht="14.25" customHeight="1" x14ac:dyDescent="0.2">
      <c r="C199" s="5"/>
    </row>
    <row r="200" spans="3:3" ht="14.25" customHeight="1" x14ac:dyDescent="0.2">
      <c r="C200" s="5"/>
    </row>
    <row r="201" spans="3:3" ht="14.25" customHeight="1" x14ac:dyDescent="0.2">
      <c r="C201" s="5"/>
    </row>
    <row r="202" spans="3:3" ht="14.25" customHeight="1" x14ac:dyDescent="0.2">
      <c r="C202" s="5"/>
    </row>
    <row r="203" spans="3:3" ht="14.25" customHeight="1" x14ac:dyDescent="0.2">
      <c r="C203" s="5"/>
    </row>
    <row r="204" spans="3:3" ht="14.25" customHeight="1" x14ac:dyDescent="0.2">
      <c r="C204" s="5"/>
    </row>
    <row r="205" spans="3:3" ht="14.25" customHeight="1" x14ac:dyDescent="0.2">
      <c r="C205" s="5"/>
    </row>
    <row r="206" spans="3:3" ht="14.25" customHeight="1" x14ac:dyDescent="0.2">
      <c r="C206" s="5"/>
    </row>
    <row r="207" spans="3:3" ht="14.25" customHeight="1" x14ac:dyDescent="0.2">
      <c r="C207" s="5"/>
    </row>
    <row r="208" spans="3:3" ht="14.25" customHeight="1" x14ac:dyDescent="0.2">
      <c r="C208" s="5"/>
    </row>
    <row r="209" spans="3:3" ht="14.25" customHeight="1" x14ac:dyDescent="0.2">
      <c r="C209" s="5"/>
    </row>
    <row r="210" spans="3:3" ht="14.25" customHeight="1" x14ac:dyDescent="0.2">
      <c r="C210" s="5"/>
    </row>
    <row r="211" spans="3:3" ht="14.25" customHeight="1" x14ac:dyDescent="0.2">
      <c r="C211" s="5"/>
    </row>
    <row r="212" spans="3:3" ht="14.25" customHeight="1" x14ac:dyDescent="0.2">
      <c r="C212" s="5"/>
    </row>
    <row r="213" spans="3:3" ht="14.25" customHeight="1" x14ac:dyDescent="0.2">
      <c r="C213" s="5"/>
    </row>
    <row r="214" spans="3:3" ht="14.25" customHeight="1" x14ac:dyDescent="0.2">
      <c r="C214" s="5"/>
    </row>
    <row r="215" spans="3:3" ht="14.25" customHeight="1" x14ac:dyDescent="0.2">
      <c r="C215" s="5"/>
    </row>
    <row r="216" spans="3:3" ht="14.25" customHeight="1" x14ac:dyDescent="0.2">
      <c r="C216" s="5"/>
    </row>
    <row r="217" spans="3:3" ht="14.25" customHeight="1" x14ac:dyDescent="0.2">
      <c r="C217" s="5"/>
    </row>
    <row r="218" spans="3:3" ht="14.25" customHeight="1" x14ac:dyDescent="0.2">
      <c r="C218" s="5"/>
    </row>
    <row r="219" spans="3:3" ht="14.25" customHeight="1" x14ac:dyDescent="0.2">
      <c r="C219" s="5"/>
    </row>
  </sheetData>
  <mergeCells count="4">
    <mergeCell ref="B86:Y86"/>
    <mergeCell ref="B118:Y118"/>
    <mergeCell ref="C2:K2"/>
    <mergeCell ref="C17:O1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/>
  </sheetPr>
  <dimension ref="B2:AI58"/>
  <sheetViews>
    <sheetView showGridLines="0" topLeftCell="A10" zoomScaleNormal="100" workbookViewId="0">
      <selection activeCell="C4" sqref="C4:D4"/>
    </sheetView>
  </sheetViews>
  <sheetFormatPr defaultRowHeight="12.75" x14ac:dyDescent="0.2"/>
  <cols>
    <col min="1" max="1" width="3.28515625" style="68" customWidth="1"/>
    <col min="2" max="2" width="19" style="68" bestFit="1" customWidth="1"/>
    <col min="3" max="17" width="7" style="68" customWidth="1"/>
    <col min="18" max="19" width="8.5703125" style="68" customWidth="1"/>
    <col min="20" max="20" width="13.140625" style="68" bestFit="1" customWidth="1"/>
    <col min="21" max="25" width="11.42578125" style="68" customWidth="1"/>
    <col min="26" max="26" width="7.140625" style="68" customWidth="1"/>
    <col min="27" max="16384" width="9.140625" style="68"/>
  </cols>
  <sheetData>
    <row r="2" spans="2:35" ht="14.25" x14ac:dyDescent="0.2">
      <c r="B2" s="20" t="s">
        <v>92</v>
      </c>
      <c r="C2" s="139" t="s">
        <v>28</v>
      </c>
      <c r="D2" s="139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2:35" ht="14.25" x14ac:dyDescent="0.2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44"/>
      <c r="Q3" s="69"/>
      <c r="R3" s="69"/>
      <c r="S3" s="69"/>
    </row>
    <row r="4" spans="2:35" ht="14.25" x14ac:dyDescent="0.2">
      <c r="B4" s="21" t="s">
        <v>18</v>
      </c>
      <c r="C4" s="137" t="s">
        <v>29</v>
      </c>
      <c r="D4" s="137"/>
      <c r="E4" s="70"/>
      <c r="R4" s="69"/>
      <c r="S4" s="69"/>
    </row>
    <row r="5" spans="2:35" ht="14.25" x14ac:dyDescent="0.2">
      <c r="B5" s="21"/>
      <c r="C5" s="70"/>
      <c r="D5" s="70"/>
      <c r="E5" s="7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69"/>
      <c r="S5" s="69"/>
    </row>
    <row r="6" spans="2:35" ht="14.25" x14ac:dyDescent="0.2">
      <c r="C6" s="140" t="str">
        <f>"Target for Service Level (applicable from " &amp; VLOOKUP($C$4,$B$48:$F$55,5,0) &amp; "): " &amp; TEXT(VLOOKUP($C$4,$B$48:$F$55,4,0),"0%")</f>
        <v>Target for Service Level (applicable from January 2017): 95%</v>
      </c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Q6" s="69"/>
      <c r="R6" s="69"/>
      <c r="S6" s="69"/>
    </row>
    <row r="7" spans="2:35" x14ac:dyDescent="0.2">
      <c r="Q7" s="69"/>
      <c r="R7" s="69"/>
      <c r="S7" s="69"/>
    </row>
    <row r="8" spans="2:35" ht="33.75" customHeight="1" x14ac:dyDescent="0.2">
      <c r="B8" s="54" t="s">
        <v>19</v>
      </c>
      <c r="C8" s="134" t="str">
        <f>"National EMS Performance of " &amp; $C$4 &amp; " by month. England and Wales."</f>
        <v>National EMS Performance of SL 4A by month. England and Wales.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T8" s="54" t="s">
        <v>20</v>
      </c>
      <c r="U8" s="138" t="str">
        <f>B42&amp;" EMS Performance of "&amp;$C$4&amp;" by quarter. England and Wales."</f>
        <v>National EMS Performance of SL 4A by quarter. England and Wales.</v>
      </c>
      <c r="V8" s="138"/>
      <c r="W8" s="138"/>
      <c r="X8" s="138"/>
      <c r="Y8" s="138"/>
      <c r="Z8" s="138"/>
      <c r="AA8" s="138"/>
      <c r="AB8" s="71"/>
      <c r="AC8" s="71"/>
      <c r="AD8" s="71"/>
      <c r="AE8" s="71"/>
      <c r="AF8" s="71"/>
      <c r="AG8" s="71"/>
      <c r="AH8" s="71"/>
      <c r="AI8" s="71"/>
    </row>
    <row r="9" spans="2:35" x14ac:dyDescent="0.2">
      <c r="Q9" s="69"/>
      <c r="V9" s="72"/>
    </row>
    <row r="10" spans="2:35" s="75" customFormat="1" ht="21" customHeight="1" x14ac:dyDescent="0.25">
      <c r="B10" s="73"/>
      <c r="C10" s="74">
        <f>'EM National'!D4</f>
        <v>42461</v>
      </c>
      <c r="D10" s="74">
        <f>'EM National'!E4</f>
        <v>42491</v>
      </c>
      <c r="E10" s="74">
        <f>'EM National'!F4</f>
        <v>42522</v>
      </c>
      <c r="F10" s="74">
        <f>'EM National'!G4</f>
        <v>42552</v>
      </c>
      <c r="G10" s="74">
        <f>'EM National'!H4</f>
        <v>42583</v>
      </c>
      <c r="H10" s="74">
        <f>'EM National'!I4</f>
        <v>42614</v>
      </c>
      <c r="I10" s="74">
        <f>'EM National'!J4</f>
        <v>42644</v>
      </c>
      <c r="J10" s="74">
        <f>'EM National'!K4</f>
        <v>42675</v>
      </c>
      <c r="K10" s="74">
        <f>'EM National'!L4</f>
        <v>42705</v>
      </c>
      <c r="L10" s="74">
        <f>'EM National'!M4</f>
        <v>42736</v>
      </c>
      <c r="M10" s="74">
        <f>'EM National'!N4</f>
        <v>42767</v>
      </c>
      <c r="N10" s="74">
        <f>'EM National'!O4</f>
        <v>42795</v>
      </c>
      <c r="O10" s="74">
        <f>'EM National'!P4</f>
        <v>42826</v>
      </c>
      <c r="P10" s="74">
        <f>'EM National'!Q4</f>
        <v>42856</v>
      </c>
      <c r="Q10" s="74">
        <f>'EM National'!R4</f>
        <v>42887</v>
      </c>
      <c r="T10" s="73"/>
      <c r="U10" s="76" t="s">
        <v>21</v>
      </c>
      <c r="V10" s="76" t="s">
        <v>22</v>
      </c>
      <c r="W10" s="76" t="s">
        <v>23</v>
      </c>
      <c r="X10" s="76" t="s">
        <v>47</v>
      </c>
      <c r="Y10" s="76" t="s">
        <v>48</v>
      </c>
      <c r="Z10" s="77"/>
    </row>
    <row r="11" spans="2:35" ht="29.25" customHeight="1" x14ac:dyDescent="0.2">
      <c r="B11" s="78" t="str">
        <f>$C$4</f>
        <v>SL 4A</v>
      </c>
      <c r="C11" s="79">
        <f>IF(ISNA(C12),"-",C12)</f>
        <v>0.99399999999999999</v>
      </c>
      <c r="D11" s="79">
        <f t="shared" ref="D11:Q11" si="0">IF(ISNA(D12),"-",D12)</f>
        <v>0.99199999999999999</v>
      </c>
      <c r="E11" s="79">
        <f t="shared" si="0"/>
        <v>0.99</v>
      </c>
      <c r="F11" s="79">
        <f t="shared" si="0"/>
        <v>0.99099999999999999</v>
      </c>
      <c r="G11" s="79">
        <f t="shared" si="0"/>
        <v>0.99099999999999999</v>
      </c>
      <c r="H11" s="79">
        <f t="shared" si="0"/>
        <v>0.98799999999999999</v>
      </c>
      <c r="I11" s="79">
        <f t="shared" si="0"/>
        <v>0.98399999999999999</v>
      </c>
      <c r="J11" s="79">
        <f t="shared" si="0"/>
        <v>0.96</v>
      </c>
      <c r="K11" s="79">
        <f t="shared" si="0"/>
        <v>0.95099999999999996</v>
      </c>
      <c r="L11" s="79">
        <f t="shared" si="0"/>
        <v>0.97899999999999998</v>
      </c>
      <c r="M11" s="79">
        <f t="shared" si="0"/>
        <v>0.98099999999999998</v>
      </c>
      <c r="N11" s="79">
        <f t="shared" si="0"/>
        <v>0.98299999999999998</v>
      </c>
      <c r="O11" s="79">
        <f t="shared" si="0"/>
        <v>0.98399999999999999</v>
      </c>
      <c r="P11" s="79">
        <f t="shared" si="0"/>
        <v>0.98199999999999998</v>
      </c>
      <c r="Q11" s="79">
        <f t="shared" si="0"/>
        <v>0.98499999999999999</v>
      </c>
      <c r="T11" s="78" t="str">
        <f>$C$4</f>
        <v>SL 4A</v>
      </c>
      <c r="U11" s="79">
        <f ca="1">IF(ISNA(U12),"-",U12)</f>
        <v>0.99199999999999999</v>
      </c>
      <c r="V11" s="79">
        <f t="shared" ref="V11:Y11" ca="1" si="1">IF(ISNA(V12),"-",V12)</f>
        <v>0.99</v>
      </c>
      <c r="W11" s="79">
        <f t="shared" ca="1" si="1"/>
        <v>0.96499999999999997</v>
      </c>
      <c r="X11" s="79">
        <f t="shared" ca="1" si="1"/>
        <v>0.98099999999999998</v>
      </c>
      <c r="Y11" s="79">
        <f t="shared" ca="1" si="1"/>
        <v>0.98399999999999999</v>
      </c>
      <c r="Z11" s="79"/>
      <c r="AB11" s="80"/>
    </row>
    <row r="12" spans="2:35" x14ac:dyDescent="0.2">
      <c r="C12" s="81">
        <f>IF(OR(RIGHT(C$13,3)="(r)",RIGHT(C$13,1)="*"),LEFT(C$13,5)*1,IF(C$13="-",NA(),C$13))</f>
        <v>0.99399999999999999</v>
      </c>
      <c r="D12" s="81">
        <f t="shared" ref="D12:Q12" si="2">IF(OR(RIGHT(D$13,3)="(r)",RIGHT(D$13,1)="*"),LEFT(D$13,5)*1,IF(D$13="-",NA(),D$13))</f>
        <v>0.99199999999999999</v>
      </c>
      <c r="E12" s="81">
        <f t="shared" si="2"/>
        <v>0.99</v>
      </c>
      <c r="F12" s="81">
        <f t="shared" si="2"/>
        <v>0.99099999999999999</v>
      </c>
      <c r="G12" s="81">
        <f t="shared" si="2"/>
        <v>0.99099999999999999</v>
      </c>
      <c r="H12" s="81">
        <f t="shared" si="2"/>
        <v>0.98799999999999999</v>
      </c>
      <c r="I12" s="81">
        <f t="shared" si="2"/>
        <v>0.98399999999999999</v>
      </c>
      <c r="J12" s="81">
        <f t="shared" si="2"/>
        <v>0.96</v>
      </c>
      <c r="K12" s="81">
        <f t="shared" si="2"/>
        <v>0.95099999999999996</v>
      </c>
      <c r="L12" s="81">
        <f t="shared" si="2"/>
        <v>0.97899999999999998</v>
      </c>
      <c r="M12" s="81">
        <f t="shared" si="2"/>
        <v>0.98099999999999998</v>
      </c>
      <c r="N12" s="81">
        <f t="shared" si="2"/>
        <v>0.98299999999999998</v>
      </c>
      <c r="O12" s="81">
        <f t="shared" si="2"/>
        <v>0.98399999999999999</v>
      </c>
      <c r="P12" s="81">
        <f t="shared" si="2"/>
        <v>0.98199999999999998</v>
      </c>
      <c r="Q12" s="81">
        <f t="shared" si="2"/>
        <v>0.98499999999999999</v>
      </c>
      <c r="T12" s="82"/>
      <c r="U12" s="83">
        <f ca="1">IF(OR(RIGHT(U$13,3)="(r)",RIGHT(U$13,1)="*"),LEFT(U$13,5)*1,IF(U$13="-",NA(),U$13))</f>
        <v>0.99199999999999999</v>
      </c>
      <c r="V12" s="83">
        <f t="shared" ref="V12:Y12" ca="1" si="3">IF(OR(RIGHT(V$13,3)="(r)",RIGHT(V$13,1)="*"),LEFT(V$13,5)*1,IF(V$13="-",NA(),V$13))</f>
        <v>0.99</v>
      </c>
      <c r="W12" s="83">
        <f t="shared" ca="1" si="3"/>
        <v>0.96499999999999997</v>
      </c>
      <c r="X12" s="83">
        <f t="shared" ca="1" si="3"/>
        <v>0.98099999999999998</v>
      </c>
      <c r="Y12" s="83">
        <f t="shared" ca="1" si="3"/>
        <v>0.98399999999999999</v>
      </c>
      <c r="Z12" s="84"/>
    </row>
    <row r="13" spans="2:35" x14ac:dyDescent="0.2">
      <c r="C13" s="81">
        <f>INDEX('EM National'!D:D,MATCH($B$11,$B$48:$B$55,0)+5)</f>
        <v>0.99399999999999999</v>
      </c>
      <c r="D13" s="81">
        <f>INDEX('EM National'!E:E,MATCH($B$11,$B$48:$B$55,0)+5)</f>
        <v>0.99199999999999999</v>
      </c>
      <c r="E13" s="81">
        <f>INDEX('EM National'!F:F,MATCH($B$11,$B$48:$B$55,0)+5)</f>
        <v>0.99</v>
      </c>
      <c r="F13" s="81">
        <f>INDEX('EM National'!G:G,MATCH($B$11,$B$48:$B$55,0)+5)</f>
        <v>0.99099999999999999</v>
      </c>
      <c r="G13" s="81">
        <f>INDEX('EM National'!H:H,MATCH($B$11,$B$48:$B$55,0)+5)</f>
        <v>0.99099999999999999</v>
      </c>
      <c r="H13" s="81">
        <f>INDEX('EM National'!I:I,MATCH($B$11,$B$48:$B$55,0)+5)</f>
        <v>0.98799999999999999</v>
      </c>
      <c r="I13" s="81">
        <f>INDEX('EM National'!J:J,MATCH($B$11,$B$48:$B$55,0)+5)</f>
        <v>0.98399999999999999</v>
      </c>
      <c r="J13" s="81">
        <f>INDEX('EM National'!K:K,MATCH($B$11,$B$48:$B$55,0)+5)</f>
        <v>0.96</v>
      </c>
      <c r="K13" s="81">
        <f>INDEX('EM National'!L:L,MATCH($B$11,$B$48:$B$55,0)+5)</f>
        <v>0.95099999999999996</v>
      </c>
      <c r="L13" s="81">
        <f>INDEX('EM National'!M:M,MATCH($B$11,$B$48:$B$55,0)+5)</f>
        <v>0.97899999999999998</v>
      </c>
      <c r="M13" s="81">
        <f>INDEX('EM National'!N:N,MATCH($B$11,$B$48:$B$55,0)+5)</f>
        <v>0.98099999999999998</v>
      </c>
      <c r="N13" s="81">
        <f>INDEX('EM National'!O:O,MATCH($B$11,$B$48:$B$55,0)+5)</f>
        <v>0.98299999999999998</v>
      </c>
      <c r="O13" s="81">
        <f>INDEX('EM National'!P:P,MATCH($B$11,$B$48:$B$55,0)+5)</f>
        <v>0.98399999999999999</v>
      </c>
      <c r="P13" s="81">
        <f>INDEX('EM National'!Q:Q,MATCH($B$11,$B$48:$B$55,0)+5)</f>
        <v>0.98199999999999998</v>
      </c>
      <c r="Q13" s="81">
        <f>INDEX('EM National'!R:R,MATCH($B$11,$B$48:$B$55,0)+5)</f>
        <v>0.98499999999999999</v>
      </c>
      <c r="T13" s="82"/>
      <c r="U13" s="85">
        <f ca="1">INDEX(INDIRECT("'" &amp; $B$45 &amp; "'!D:H"),MATCH($B$42,$B$58:$B$58,0)+8,MATCH(U$10,INDIRECT("'" &amp; $B$45 &amp; "'!D6:H6"),0))</f>
        <v>0.99199999999999999</v>
      </c>
      <c r="V13" s="85">
        <f t="shared" ref="V13:Y13" ca="1" si="4">INDEX(INDIRECT("'" &amp; $B$45 &amp; "'!D:H"),MATCH($B$42,$B$58:$B$58,0)+8,MATCH(V$10,INDIRECT("'" &amp; $B$45 &amp; "'!D6:H6"),0))</f>
        <v>0.99</v>
      </c>
      <c r="W13" s="85">
        <f t="shared" ca="1" si="4"/>
        <v>0.96499999999999997</v>
      </c>
      <c r="X13" s="85">
        <f t="shared" ca="1" si="4"/>
        <v>0.98099999999999998</v>
      </c>
      <c r="Y13" s="85">
        <f t="shared" ca="1" si="4"/>
        <v>0.98399999999999999</v>
      </c>
      <c r="Z13" s="84"/>
    </row>
    <row r="29" spans="5:5" x14ac:dyDescent="0.2">
      <c r="E29" s="86"/>
    </row>
    <row r="42" spans="2:6" hidden="1" x14ac:dyDescent="0.2">
      <c r="B42" s="72" t="str">
        <f>$C$2</f>
        <v>National</v>
      </c>
    </row>
    <row r="43" spans="2:6" hidden="1" x14ac:dyDescent="0.2">
      <c r="B43" s="72" t="str">
        <f>VLOOKUP($B$42,$B$58:$C$93,2,0)</f>
        <v>National</v>
      </c>
    </row>
    <row r="44" spans="2:6" hidden="1" x14ac:dyDescent="0.2">
      <c r="B44" s="72" t="str">
        <f>IF(LEFT($B$42,3)="Nat",$B$42,("   " &amp; $B$42))</f>
        <v>National</v>
      </c>
    </row>
    <row r="45" spans="2:6" hidden="1" x14ac:dyDescent="0.2">
      <c r="B45" s="87" t="str">
        <f>VLOOKUP($C$4,$B$48:$C$69,2,0)</f>
        <v>SL004A</v>
      </c>
    </row>
    <row r="46" spans="2:6" hidden="1" x14ac:dyDescent="0.2"/>
    <row r="47" spans="2:6" hidden="1" x14ac:dyDescent="0.2">
      <c r="B47" s="87" t="s">
        <v>24</v>
      </c>
      <c r="C47" s="87" t="s">
        <v>25</v>
      </c>
      <c r="D47" s="87" t="s">
        <v>45</v>
      </c>
      <c r="E47" s="87" t="s">
        <v>49</v>
      </c>
      <c r="F47" s="87" t="s">
        <v>50</v>
      </c>
    </row>
    <row r="48" spans="2:6" hidden="1" x14ac:dyDescent="0.2">
      <c r="B48" s="68" t="s">
        <v>29</v>
      </c>
      <c r="C48" s="68" t="s">
        <v>36</v>
      </c>
      <c r="D48" s="68" t="s">
        <v>46</v>
      </c>
      <c r="E48" s="68">
        <v>0.95</v>
      </c>
      <c r="F48" s="68" t="s">
        <v>51</v>
      </c>
    </row>
    <row r="49" spans="2:6" hidden="1" x14ac:dyDescent="0.2">
      <c r="B49" s="68" t="s">
        <v>30</v>
      </c>
      <c r="C49" s="68" t="s">
        <v>37</v>
      </c>
      <c r="D49" s="68" t="s">
        <v>46</v>
      </c>
      <c r="E49" s="68">
        <v>0.85</v>
      </c>
      <c r="F49" s="68" t="s">
        <v>51</v>
      </c>
    </row>
    <row r="50" spans="2:6" hidden="1" x14ac:dyDescent="0.2">
      <c r="B50" s="68" t="s">
        <v>85</v>
      </c>
      <c r="C50" s="68" t="s">
        <v>87</v>
      </c>
      <c r="D50" s="68" t="s">
        <v>46</v>
      </c>
      <c r="E50" s="68">
        <v>0.95</v>
      </c>
      <c r="F50" s="68" t="s">
        <v>51</v>
      </c>
    </row>
    <row r="51" spans="2:6" hidden="1" x14ac:dyDescent="0.2">
      <c r="B51" s="68" t="s">
        <v>31</v>
      </c>
      <c r="C51" s="68" t="s">
        <v>38</v>
      </c>
      <c r="D51" s="68" t="s">
        <v>46</v>
      </c>
      <c r="E51" s="68">
        <v>0.95</v>
      </c>
      <c r="F51" s="68" t="s">
        <v>51</v>
      </c>
    </row>
    <row r="52" spans="2:6" hidden="1" x14ac:dyDescent="0.2">
      <c r="B52" s="68" t="s">
        <v>32</v>
      </c>
      <c r="C52" s="68" t="s">
        <v>39</v>
      </c>
      <c r="D52" s="68" t="s">
        <v>46</v>
      </c>
      <c r="E52" s="68">
        <v>0.95</v>
      </c>
      <c r="F52" s="68" t="s">
        <v>51</v>
      </c>
    </row>
    <row r="53" spans="2:6" hidden="1" x14ac:dyDescent="0.2">
      <c r="B53" s="68" t="s">
        <v>33</v>
      </c>
      <c r="C53" s="68" t="s">
        <v>40</v>
      </c>
      <c r="D53" s="68" t="s">
        <v>46</v>
      </c>
      <c r="E53" s="68">
        <v>0.85</v>
      </c>
      <c r="F53" s="68" t="s">
        <v>51</v>
      </c>
    </row>
    <row r="54" spans="2:6" hidden="1" x14ac:dyDescent="0.2">
      <c r="B54" s="68" t="s">
        <v>34</v>
      </c>
      <c r="C54" s="68" t="s">
        <v>41</v>
      </c>
      <c r="D54" s="68" t="s">
        <v>46</v>
      </c>
      <c r="E54" s="68">
        <v>0.85</v>
      </c>
      <c r="F54" s="68" t="s">
        <v>51</v>
      </c>
    </row>
    <row r="55" spans="2:6" hidden="1" x14ac:dyDescent="0.2">
      <c r="B55" s="68" t="s">
        <v>35</v>
      </c>
      <c r="C55" s="68" t="s">
        <v>42</v>
      </c>
      <c r="D55" s="68" t="s">
        <v>46</v>
      </c>
      <c r="E55" s="68">
        <v>0.95</v>
      </c>
      <c r="F55" s="68" t="s">
        <v>51</v>
      </c>
    </row>
    <row r="56" spans="2:6" hidden="1" x14ac:dyDescent="0.2"/>
    <row r="57" spans="2:6" hidden="1" x14ac:dyDescent="0.2">
      <c r="B57" s="87" t="s">
        <v>26</v>
      </c>
      <c r="C57" s="87" t="s">
        <v>27</v>
      </c>
    </row>
    <row r="58" spans="2:6" hidden="1" x14ac:dyDescent="0.2">
      <c r="B58" s="68" t="s">
        <v>28</v>
      </c>
      <c r="C58" s="68" t="s">
        <v>28</v>
      </c>
    </row>
  </sheetData>
  <mergeCells count="5">
    <mergeCell ref="C4:D4"/>
    <mergeCell ref="C8:Q8"/>
    <mergeCell ref="U8:AA8"/>
    <mergeCell ref="C2:D2"/>
    <mergeCell ref="C6:N6"/>
  </mergeCells>
  <dataValidations count="1">
    <dataValidation type="list" allowBlank="1" showInputMessage="1" showErrorMessage="1" sqref="C4:D4">
      <formula1>$B$48:$B$55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FFC000"/>
  </sheetPr>
  <dimension ref="B1:P14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23" bestFit="1" customWidth="1"/>
    <col min="4" max="7" width="13.140625" style="123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5" t="s">
        <v>53</v>
      </c>
      <c r="C2" s="138" t="s">
        <v>54</v>
      </c>
      <c r="D2" s="138"/>
      <c r="E2" s="138"/>
      <c r="F2" s="138"/>
      <c r="G2" s="138"/>
      <c r="H2" s="138"/>
      <c r="I2" s="138"/>
      <c r="J2" s="138"/>
      <c r="K2" s="71"/>
      <c r="L2" s="71"/>
      <c r="M2" s="18"/>
      <c r="N2" s="18"/>
      <c r="O2" s="18"/>
      <c r="P2" s="18"/>
    </row>
    <row r="3" spans="2:16" ht="15.75" x14ac:dyDescent="0.25">
      <c r="B3" s="95"/>
      <c r="C3" s="94"/>
      <c r="D3" s="94"/>
      <c r="E3" s="94"/>
      <c r="F3" s="94"/>
      <c r="G3" s="94"/>
      <c r="H3" s="94"/>
      <c r="I3" s="94"/>
      <c r="J3" s="94"/>
      <c r="K3" s="71"/>
      <c r="L3" s="71"/>
      <c r="M3" s="18"/>
      <c r="N3" s="18"/>
      <c r="O3" s="18"/>
      <c r="P3" s="18"/>
    </row>
    <row r="4" spans="2:16" ht="15.75" x14ac:dyDescent="0.25">
      <c r="B4" s="95"/>
      <c r="C4" s="96" t="s">
        <v>55</v>
      </c>
      <c r="D4" s="94"/>
      <c r="E4" s="94"/>
      <c r="F4" s="94"/>
      <c r="G4" s="94"/>
      <c r="H4" s="94"/>
      <c r="I4" s="94"/>
      <c r="J4" s="94"/>
      <c r="K4" s="71"/>
      <c r="L4" s="71"/>
      <c r="M4" s="18"/>
      <c r="N4" s="18"/>
      <c r="O4" s="18"/>
      <c r="P4" s="18"/>
    </row>
    <row r="5" spans="2:16" ht="16.5" customHeight="1" thickBot="1" x14ac:dyDescent="0.3">
      <c r="B5" s="5"/>
      <c r="C5" s="97"/>
      <c r="D5" s="97"/>
      <c r="E5" s="97"/>
      <c r="F5" s="97"/>
      <c r="G5" s="97"/>
      <c r="H5" s="98"/>
      <c r="I5" s="98"/>
      <c r="J5" s="99"/>
      <c r="K5" s="99"/>
      <c r="L5" s="99"/>
      <c r="M5" s="99"/>
      <c r="N5" s="99"/>
      <c r="O5" s="99"/>
      <c r="P5" s="100"/>
    </row>
    <row r="6" spans="2:16" ht="21.75" customHeight="1" x14ac:dyDescent="0.25">
      <c r="B6" s="56"/>
      <c r="C6" s="101"/>
      <c r="D6" s="102" t="s">
        <v>21</v>
      </c>
      <c r="E6" s="102" t="s">
        <v>22</v>
      </c>
      <c r="F6" s="102" t="s">
        <v>23</v>
      </c>
      <c r="G6" s="103" t="s">
        <v>47</v>
      </c>
      <c r="H6" s="102" t="s">
        <v>48</v>
      </c>
      <c r="I6" s="104"/>
      <c r="J6" s="141" t="s">
        <v>56</v>
      </c>
      <c r="K6" s="56"/>
      <c r="L6" s="20"/>
      <c r="M6" s="20"/>
      <c r="N6" s="20"/>
      <c r="O6" s="20"/>
      <c r="P6" s="20"/>
    </row>
    <row r="7" spans="2:16" ht="21.75" customHeight="1" x14ac:dyDescent="0.25">
      <c r="B7" s="56"/>
      <c r="C7" s="105"/>
      <c r="D7" s="106" t="s">
        <v>57</v>
      </c>
      <c r="E7" s="106" t="s">
        <v>58</v>
      </c>
      <c r="F7" s="106" t="s">
        <v>59</v>
      </c>
      <c r="G7" s="107" t="s">
        <v>60</v>
      </c>
      <c r="H7" s="106" t="s">
        <v>61</v>
      </c>
      <c r="I7" s="108"/>
      <c r="J7" s="142" t="e">
        <v>#REF!</v>
      </c>
      <c r="K7" s="56"/>
      <c r="L7" s="20"/>
      <c r="M7" s="20"/>
      <c r="N7" s="20"/>
      <c r="O7" s="20"/>
      <c r="P7" s="20"/>
    </row>
    <row r="8" spans="2:16" ht="9.75" customHeight="1" x14ac:dyDescent="0.25">
      <c r="B8" s="109"/>
      <c r="C8" s="110"/>
      <c r="D8" s="110"/>
      <c r="E8" s="110"/>
      <c r="F8" s="110"/>
      <c r="G8" s="111"/>
      <c r="H8" s="112"/>
      <c r="I8" s="113"/>
      <c r="J8" s="114"/>
      <c r="K8" s="109"/>
      <c r="L8" s="21"/>
      <c r="M8" s="21"/>
      <c r="N8" s="21"/>
      <c r="O8" s="21"/>
      <c r="P8" s="21"/>
    </row>
    <row r="9" spans="2:16" ht="22.5" customHeight="1" x14ac:dyDescent="0.25">
      <c r="B9" s="109"/>
      <c r="C9" s="115" t="s">
        <v>28</v>
      </c>
      <c r="D9" s="116">
        <v>0.99199999999999999</v>
      </c>
      <c r="E9" s="116">
        <v>0.99</v>
      </c>
      <c r="F9" s="116">
        <v>0.96499999999999997</v>
      </c>
      <c r="G9" s="117">
        <v>0.98099999999999998</v>
      </c>
      <c r="H9" s="116">
        <v>0.98399999999999999</v>
      </c>
      <c r="I9" s="117"/>
      <c r="J9" s="118">
        <v>0.98399999999999999</v>
      </c>
      <c r="K9" s="109"/>
      <c r="L9" s="21"/>
      <c r="M9" s="21"/>
      <c r="N9" s="21"/>
      <c r="O9" s="21"/>
      <c r="P9" s="21"/>
    </row>
    <row r="10" spans="2:16" ht="9.75" customHeight="1" thickBot="1" x14ac:dyDescent="0.3">
      <c r="B10" s="64"/>
      <c r="C10" s="119"/>
      <c r="D10" s="119"/>
      <c r="E10" s="119"/>
      <c r="F10" s="119"/>
      <c r="G10" s="120"/>
      <c r="H10" s="121"/>
      <c r="I10" s="120"/>
      <c r="J10" s="122"/>
      <c r="K10" s="64"/>
      <c r="L10" s="5"/>
      <c r="M10" s="5"/>
      <c r="N10" s="5"/>
      <c r="O10" s="5"/>
      <c r="P10" s="5"/>
    </row>
    <row r="14" spans="2:16" x14ac:dyDescent="0.25">
      <c r="D14" s="116"/>
      <c r="E14" s="116"/>
      <c r="F14" s="116"/>
      <c r="G14" s="116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FFC000"/>
  </sheetPr>
  <dimension ref="B1:P14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23" bestFit="1" customWidth="1"/>
    <col min="4" max="7" width="13.140625" style="123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5" t="s">
        <v>63</v>
      </c>
      <c r="C2" s="138" t="s">
        <v>64</v>
      </c>
      <c r="D2" s="138"/>
      <c r="E2" s="138"/>
      <c r="F2" s="138"/>
      <c r="G2" s="138"/>
      <c r="H2" s="138"/>
      <c r="I2" s="138"/>
      <c r="J2" s="138"/>
      <c r="K2" s="71"/>
      <c r="L2" s="71"/>
      <c r="M2" s="18"/>
      <c r="N2" s="18"/>
      <c r="O2" s="18"/>
      <c r="P2" s="18"/>
    </row>
    <row r="3" spans="2:16" ht="15.75" x14ac:dyDescent="0.25">
      <c r="B3" s="95"/>
      <c r="C3" s="94"/>
      <c r="D3" s="94"/>
      <c r="E3" s="94"/>
      <c r="F3" s="94"/>
      <c r="G3" s="94"/>
      <c r="H3" s="94"/>
      <c r="I3" s="94"/>
      <c r="J3" s="94"/>
      <c r="K3" s="71"/>
      <c r="L3" s="71"/>
      <c r="M3" s="18"/>
      <c r="N3" s="18"/>
      <c r="O3" s="18"/>
      <c r="P3" s="18"/>
    </row>
    <row r="4" spans="2:16" ht="15.75" x14ac:dyDescent="0.25">
      <c r="B4" s="95"/>
      <c r="C4" s="96" t="s">
        <v>65</v>
      </c>
      <c r="D4" s="94"/>
      <c r="E4" s="94"/>
      <c r="F4" s="94"/>
      <c r="G4" s="94"/>
      <c r="H4" s="94"/>
      <c r="I4" s="94"/>
      <c r="J4" s="94"/>
      <c r="K4" s="71"/>
      <c r="L4" s="71"/>
      <c r="M4" s="18"/>
      <c r="N4" s="18"/>
      <c r="O4" s="18"/>
      <c r="P4" s="18"/>
    </row>
    <row r="5" spans="2:16" ht="16.5" customHeight="1" thickBot="1" x14ac:dyDescent="0.3">
      <c r="B5" s="5"/>
      <c r="C5" s="97"/>
      <c r="D5" s="97"/>
      <c r="E5" s="97"/>
      <c r="F5" s="97"/>
      <c r="G5" s="97"/>
      <c r="H5" s="98"/>
      <c r="I5" s="98"/>
      <c r="J5" s="99"/>
      <c r="K5" s="99"/>
      <c r="L5" s="99"/>
      <c r="M5" s="99"/>
      <c r="N5" s="99"/>
      <c r="O5" s="99"/>
      <c r="P5" s="100"/>
    </row>
    <row r="6" spans="2:16" ht="21.75" customHeight="1" x14ac:dyDescent="0.25">
      <c r="B6" s="56"/>
      <c r="C6" s="101"/>
      <c r="D6" s="102" t="s">
        <v>21</v>
      </c>
      <c r="E6" s="102" t="s">
        <v>22</v>
      </c>
      <c r="F6" s="102" t="s">
        <v>23</v>
      </c>
      <c r="G6" s="103" t="s">
        <v>47</v>
      </c>
      <c r="H6" s="102" t="s">
        <v>48</v>
      </c>
      <c r="I6" s="104"/>
      <c r="J6" s="141" t="s">
        <v>56</v>
      </c>
      <c r="K6" s="56"/>
      <c r="L6" s="20"/>
      <c r="M6" s="20"/>
      <c r="N6" s="20"/>
      <c r="O6" s="20"/>
      <c r="P6" s="20"/>
    </row>
    <row r="7" spans="2:16" ht="21.75" customHeight="1" x14ac:dyDescent="0.25">
      <c r="B7" s="56"/>
      <c r="C7" s="105"/>
      <c r="D7" s="106" t="s">
        <v>57</v>
      </c>
      <c r="E7" s="106" t="s">
        <v>58</v>
      </c>
      <c r="F7" s="106" t="s">
        <v>59</v>
      </c>
      <c r="G7" s="107" t="s">
        <v>60</v>
      </c>
      <c r="H7" s="106" t="s">
        <v>61</v>
      </c>
      <c r="I7" s="108"/>
      <c r="J7" s="142" t="e">
        <v>#REF!</v>
      </c>
      <c r="K7" s="56"/>
      <c r="L7" s="20"/>
      <c r="M7" s="20"/>
      <c r="N7" s="20"/>
      <c r="O7" s="20"/>
      <c r="P7" s="20"/>
    </row>
    <row r="8" spans="2:16" ht="9.75" customHeight="1" x14ac:dyDescent="0.25">
      <c r="B8" s="109"/>
      <c r="C8" s="110"/>
      <c r="D8" s="110"/>
      <c r="E8" s="110"/>
      <c r="F8" s="110"/>
      <c r="G8" s="111"/>
      <c r="H8" s="112"/>
      <c r="I8" s="113"/>
      <c r="J8" s="114"/>
      <c r="K8" s="109"/>
      <c r="L8" s="21"/>
      <c r="M8" s="21"/>
      <c r="N8" s="21"/>
      <c r="O8" s="21"/>
      <c r="P8" s="21"/>
    </row>
    <row r="9" spans="2:16" ht="22.5" customHeight="1" x14ac:dyDescent="0.25">
      <c r="B9" s="109"/>
      <c r="C9" s="115" t="s">
        <v>28</v>
      </c>
      <c r="D9" s="116">
        <v>0.94399999999999995</v>
      </c>
      <c r="E9" s="116">
        <v>0.93300000000000005</v>
      </c>
      <c r="F9" s="116">
        <v>0.76200000000000001</v>
      </c>
      <c r="G9" s="117">
        <v>0.86399999999999999</v>
      </c>
      <c r="H9" s="116">
        <v>0.88</v>
      </c>
      <c r="I9" s="117"/>
      <c r="J9" s="118">
        <v>0.88</v>
      </c>
      <c r="K9" s="109"/>
      <c r="L9" s="21"/>
      <c r="M9" s="21"/>
      <c r="N9" s="21"/>
      <c r="O9" s="21"/>
      <c r="P9" s="21"/>
    </row>
    <row r="10" spans="2:16" ht="9.75" customHeight="1" thickBot="1" x14ac:dyDescent="0.3">
      <c r="B10" s="64"/>
      <c r="C10" s="119"/>
      <c r="D10" s="119"/>
      <c r="E10" s="119"/>
      <c r="F10" s="119"/>
      <c r="G10" s="120"/>
      <c r="H10" s="121"/>
      <c r="I10" s="120"/>
      <c r="J10" s="122"/>
      <c r="K10" s="64"/>
      <c r="L10" s="5"/>
      <c r="M10" s="5"/>
      <c r="N10" s="5"/>
      <c r="O10" s="5"/>
      <c r="P10" s="5"/>
    </row>
    <row r="14" spans="2:16" x14ac:dyDescent="0.25">
      <c r="D14" s="116"/>
      <c r="E14" s="116"/>
      <c r="F14" s="116"/>
      <c r="G14" s="116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P14"/>
  <sheetViews>
    <sheetView showGridLines="0" zoomScaleNormal="100" workbookViewId="0">
      <selection activeCell="C14" sqref="C14"/>
    </sheetView>
  </sheetViews>
  <sheetFormatPr defaultRowHeight="15" x14ac:dyDescent="0.25"/>
  <cols>
    <col min="1" max="1" width="3.28515625" customWidth="1"/>
    <col min="2" max="2" width="16.7109375" bestFit="1" customWidth="1"/>
    <col min="3" max="3" width="70.140625" style="123" bestFit="1" customWidth="1"/>
    <col min="4" max="7" width="13.140625" style="123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5" t="s">
        <v>86</v>
      </c>
      <c r="C2" s="138" t="s">
        <v>93</v>
      </c>
      <c r="D2" s="138"/>
      <c r="E2" s="138"/>
      <c r="F2" s="138"/>
      <c r="G2" s="138"/>
      <c r="H2" s="138"/>
      <c r="I2" s="138"/>
      <c r="J2" s="138"/>
      <c r="K2" s="71"/>
      <c r="L2" s="71"/>
      <c r="M2" s="18"/>
      <c r="N2" s="18"/>
      <c r="O2" s="18"/>
      <c r="P2" s="18"/>
    </row>
    <row r="3" spans="2:16" ht="15.75" x14ac:dyDescent="0.25">
      <c r="B3" s="95"/>
      <c r="C3" s="130"/>
      <c r="D3" s="130"/>
      <c r="E3" s="130"/>
      <c r="F3" s="130"/>
      <c r="G3" s="130"/>
      <c r="H3" s="130"/>
      <c r="I3" s="130"/>
      <c r="J3" s="130"/>
      <c r="K3" s="71"/>
      <c r="L3" s="71"/>
      <c r="M3" s="18"/>
      <c r="N3" s="18"/>
      <c r="O3" s="18"/>
      <c r="P3" s="18"/>
    </row>
    <row r="4" spans="2:16" ht="15.75" x14ac:dyDescent="0.25">
      <c r="B4" s="95"/>
      <c r="C4" s="96" t="s">
        <v>55</v>
      </c>
      <c r="D4" s="130"/>
      <c r="E4" s="130"/>
      <c r="F4" s="130"/>
      <c r="G4" s="130"/>
      <c r="H4" s="130"/>
      <c r="I4" s="130"/>
      <c r="J4" s="130"/>
      <c r="K4" s="71"/>
      <c r="L4" s="71"/>
      <c r="M4" s="18"/>
      <c r="N4" s="18"/>
      <c r="O4" s="18"/>
      <c r="P4" s="18"/>
    </row>
    <row r="5" spans="2:16" ht="16.5" customHeight="1" thickBot="1" x14ac:dyDescent="0.3">
      <c r="B5" s="5"/>
      <c r="C5" s="97"/>
      <c r="D5" s="97"/>
      <c r="E5" s="97"/>
      <c r="F5" s="97"/>
      <c r="G5" s="97"/>
      <c r="H5" s="98"/>
      <c r="I5" s="98"/>
      <c r="J5" s="99"/>
      <c r="K5" s="99"/>
      <c r="L5" s="99"/>
      <c r="M5" s="99"/>
      <c r="N5" s="99"/>
      <c r="O5" s="99"/>
      <c r="P5" s="100"/>
    </row>
    <row r="6" spans="2:16" ht="21.75" customHeight="1" x14ac:dyDescent="0.25">
      <c r="B6" s="56"/>
      <c r="C6" s="101"/>
      <c r="D6" s="102" t="s">
        <v>21</v>
      </c>
      <c r="E6" s="102" t="s">
        <v>22</v>
      </c>
      <c r="F6" s="102" t="s">
        <v>23</v>
      </c>
      <c r="G6" s="103" t="s">
        <v>47</v>
      </c>
      <c r="H6" s="102" t="s">
        <v>48</v>
      </c>
      <c r="I6" s="104"/>
      <c r="J6" s="141" t="s">
        <v>56</v>
      </c>
      <c r="K6" s="56"/>
      <c r="L6" s="20"/>
      <c r="M6" s="20"/>
      <c r="N6" s="20"/>
      <c r="O6" s="20"/>
      <c r="P6" s="20"/>
    </row>
    <row r="7" spans="2:16" ht="21.75" customHeight="1" x14ac:dyDescent="0.25">
      <c r="B7" s="56"/>
      <c r="C7" s="105"/>
      <c r="D7" s="106" t="s">
        <v>57</v>
      </c>
      <c r="E7" s="106" t="s">
        <v>58</v>
      </c>
      <c r="F7" s="106" t="s">
        <v>59</v>
      </c>
      <c r="G7" s="107" t="s">
        <v>60</v>
      </c>
      <c r="H7" s="106" t="s">
        <v>61</v>
      </c>
      <c r="I7" s="108"/>
      <c r="J7" s="142" t="e">
        <v>#REF!</v>
      </c>
      <c r="K7" s="56"/>
      <c r="L7" s="20"/>
      <c r="M7" s="20"/>
      <c r="N7" s="20"/>
      <c r="O7" s="20"/>
      <c r="P7" s="20"/>
    </row>
    <row r="8" spans="2:16" ht="9.75" customHeight="1" x14ac:dyDescent="0.25">
      <c r="B8" s="109"/>
      <c r="C8" s="110"/>
      <c r="D8" s="110"/>
      <c r="E8" s="110"/>
      <c r="F8" s="110"/>
      <c r="G8" s="111"/>
      <c r="H8" s="112"/>
      <c r="I8" s="113"/>
      <c r="J8" s="114"/>
      <c r="K8" s="109"/>
      <c r="L8" s="21"/>
      <c r="M8" s="21"/>
      <c r="N8" s="21"/>
      <c r="O8" s="21"/>
      <c r="P8" s="21"/>
    </row>
    <row r="9" spans="2:16" ht="22.5" customHeight="1" x14ac:dyDescent="0.25">
      <c r="B9" s="109"/>
      <c r="C9" s="115" t="s">
        <v>91</v>
      </c>
      <c r="D9" s="116" t="s">
        <v>84</v>
      </c>
      <c r="E9" s="116" t="s">
        <v>84</v>
      </c>
      <c r="F9" s="116" t="s">
        <v>84</v>
      </c>
      <c r="G9" s="117" t="s">
        <v>84</v>
      </c>
      <c r="H9" s="116">
        <v>0.97814569536423845</v>
      </c>
      <c r="I9" s="117"/>
      <c r="J9" s="118">
        <v>0.97814569536423845</v>
      </c>
      <c r="K9" s="109"/>
      <c r="L9" s="21"/>
      <c r="M9" s="21"/>
      <c r="N9" s="21"/>
      <c r="O9" s="21"/>
      <c r="P9" s="21"/>
    </row>
    <row r="10" spans="2:16" ht="9.75" customHeight="1" thickBot="1" x14ac:dyDescent="0.3">
      <c r="B10" s="64"/>
      <c r="C10" s="119"/>
      <c r="D10" s="119"/>
      <c r="E10" s="119"/>
      <c r="F10" s="119"/>
      <c r="G10" s="120"/>
      <c r="H10" s="121"/>
      <c r="I10" s="120"/>
      <c r="J10" s="122"/>
      <c r="K10" s="64"/>
      <c r="L10" s="5"/>
      <c r="M10" s="5"/>
      <c r="N10" s="5"/>
      <c r="O10" s="5"/>
      <c r="P10" s="5"/>
    </row>
    <row r="13" spans="2:16" ht="27.75" customHeight="1" x14ac:dyDescent="0.25">
      <c r="C13" s="135" t="s">
        <v>94</v>
      </c>
      <c r="D13" s="136"/>
      <c r="E13" s="136"/>
      <c r="F13" s="136"/>
      <c r="G13" s="136"/>
      <c r="H13" s="132"/>
      <c r="I13" s="132"/>
      <c r="J13" s="132"/>
      <c r="K13" s="132"/>
      <c r="L13" s="132"/>
      <c r="M13" s="132"/>
      <c r="N13" s="132"/>
      <c r="O13" s="132"/>
    </row>
    <row r="14" spans="2:16" x14ac:dyDescent="0.25">
      <c r="D14" s="116"/>
      <c r="E14" s="116"/>
      <c r="F14" s="116"/>
      <c r="G14" s="116"/>
    </row>
  </sheetData>
  <mergeCells count="3">
    <mergeCell ref="C2:J2"/>
    <mergeCell ref="J6:J7"/>
    <mergeCell ref="C13:G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FFC000"/>
  </sheetPr>
  <dimension ref="B1:P14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23" bestFit="1" customWidth="1"/>
    <col min="4" max="7" width="13.140625" style="123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5" t="s">
        <v>67</v>
      </c>
      <c r="C2" s="138" t="s">
        <v>68</v>
      </c>
      <c r="D2" s="138"/>
      <c r="E2" s="138"/>
      <c r="F2" s="138"/>
      <c r="G2" s="138"/>
      <c r="H2" s="138"/>
      <c r="I2" s="138"/>
      <c r="J2" s="138"/>
      <c r="K2" s="71"/>
      <c r="L2" s="71"/>
      <c r="M2" s="18"/>
      <c r="N2" s="18"/>
      <c r="O2" s="18"/>
      <c r="P2" s="18"/>
    </row>
    <row r="3" spans="2:16" ht="15.75" x14ac:dyDescent="0.25">
      <c r="B3" s="95"/>
      <c r="C3" s="94"/>
      <c r="D3" s="94"/>
      <c r="E3" s="94"/>
      <c r="F3" s="94"/>
      <c r="G3" s="94"/>
      <c r="H3" s="94"/>
      <c r="I3" s="94"/>
      <c r="J3" s="94"/>
      <c r="K3" s="71"/>
      <c r="L3" s="71"/>
      <c r="M3" s="18"/>
      <c r="N3" s="18"/>
      <c r="O3" s="18"/>
      <c r="P3" s="18"/>
    </row>
    <row r="4" spans="2:16" ht="15.75" x14ac:dyDescent="0.25">
      <c r="B4" s="95"/>
      <c r="C4" s="96" t="s">
        <v>55</v>
      </c>
      <c r="D4" s="94"/>
      <c r="E4" s="94"/>
      <c r="F4" s="94"/>
      <c r="G4" s="94"/>
      <c r="H4" s="94"/>
      <c r="I4" s="94"/>
      <c r="J4" s="94"/>
      <c r="K4" s="71"/>
      <c r="L4" s="71"/>
      <c r="M4" s="18"/>
      <c r="N4" s="18"/>
      <c r="O4" s="18"/>
      <c r="P4" s="18"/>
    </row>
    <row r="5" spans="2:16" ht="16.5" customHeight="1" thickBot="1" x14ac:dyDescent="0.3">
      <c r="B5" s="5"/>
      <c r="C5" s="97"/>
      <c r="D5" s="97"/>
      <c r="E5" s="97"/>
      <c r="F5" s="97"/>
      <c r="G5" s="97"/>
      <c r="H5" s="98"/>
      <c r="I5" s="98"/>
      <c r="J5" s="99"/>
      <c r="K5" s="99"/>
      <c r="L5" s="99"/>
      <c r="M5" s="99"/>
      <c r="N5" s="99"/>
      <c r="O5" s="99"/>
      <c r="P5" s="100"/>
    </row>
    <row r="6" spans="2:16" ht="21.75" customHeight="1" x14ac:dyDescent="0.25">
      <c r="B6" s="56"/>
      <c r="C6" s="101"/>
      <c r="D6" s="102" t="s">
        <v>21</v>
      </c>
      <c r="E6" s="102" t="s">
        <v>22</v>
      </c>
      <c r="F6" s="102" t="s">
        <v>23</v>
      </c>
      <c r="G6" s="103" t="s">
        <v>47</v>
      </c>
      <c r="H6" s="102" t="s">
        <v>48</v>
      </c>
      <c r="I6" s="104"/>
      <c r="J6" s="141" t="s">
        <v>56</v>
      </c>
      <c r="K6" s="56"/>
      <c r="L6" s="20"/>
      <c r="M6" s="20"/>
      <c r="N6" s="20"/>
      <c r="O6" s="20"/>
      <c r="P6" s="20"/>
    </row>
    <row r="7" spans="2:16" ht="21.75" customHeight="1" x14ac:dyDescent="0.25">
      <c r="B7" s="56"/>
      <c r="C7" s="105"/>
      <c r="D7" s="106" t="s">
        <v>57</v>
      </c>
      <c r="E7" s="106" t="s">
        <v>58</v>
      </c>
      <c r="F7" s="106" t="s">
        <v>59</v>
      </c>
      <c r="G7" s="107" t="s">
        <v>60</v>
      </c>
      <c r="H7" s="106" t="s">
        <v>61</v>
      </c>
      <c r="I7" s="108"/>
      <c r="J7" s="142" t="e">
        <v>#REF!</v>
      </c>
      <c r="K7" s="56"/>
      <c r="L7" s="20"/>
      <c r="M7" s="20"/>
      <c r="N7" s="20"/>
      <c r="O7" s="20"/>
      <c r="P7" s="20"/>
    </row>
    <row r="8" spans="2:16" ht="9.75" customHeight="1" x14ac:dyDescent="0.25">
      <c r="B8" s="109"/>
      <c r="C8" s="110"/>
      <c r="D8" s="110"/>
      <c r="E8" s="110"/>
      <c r="F8" s="110"/>
      <c r="G8" s="111"/>
      <c r="H8" s="112"/>
      <c r="I8" s="113"/>
      <c r="J8" s="114"/>
      <c r="K8" s="109"/>
      <c r="L8" s="21"/>
      <c r="M8" s="21"/>
      <c r="N8" s="21"/>
      <c r="O8" s="21"/>
      <c r="P8" s="21"/>
    </row>
    <row r="9" spans="2:16" ht="22.5" customHeight="1" x14ac:dyDescent="0.25">
      <c r="B9" s="109"/>
      <c r="C9" s="115" t="s">
        <v>28</v>
      </c>
      <c r="D9" s="116">
        <v>0.99199999999999999</v>
      </c>
      <c r="E9" s="116">
        <v>0.996</v>
      </c>
      <c r="F9" s="116">
        <v>0.99</v>
      </c>
      <c r="G9" s="117">
        <v>0.99299999999999999</v>
      </c>
      <c r="H9" s="116">
        <v>0.99399999999999999</v>
      </c>
      <c r="I9" s="117"/>
      <c r="J9" s="118">
        <v>0.99399999999999999</v>
      </c>
      <c r="K9" s="109"/>
      <c r="L9" s="21"/>
      <c r="M9" s="21"/>
      <c r="N9" s="21"/>
      <c r="O9" s="21"/>
      <c r="P9" s="21"/>
    </row>
    <row r="10" spans="2:16" ht="9.75" customHeight="1" thickBot="1" x14ac:dyDescent="0.3">
      <c r="B10" s="64"/>
      <c r="C10" s="119"/>
      <c r="D10" s="119"/>
      <c r="E10" s="119"/>
      <c r="F10" s="119"/>
      <c r="G10" s="120"/>
      <c r="H10" s="121"/>
      <c r="I10" s="120"/>
      <c r="J10" s="122"/>
      <c r="K10" s="64"/>
      <c r="L10" s="5"/>
      <c r="M10" s="5"/>
      <c r="N10" s="5"/>
      <c r="O10" s="5"/>
      <c r="P10" s="5"/>
    </row>
    <row r="14" spans="2:16" x14ac:dyDescent="0.25">
      <c r="D14" s="116"/>
      <c r="E14" s="116"/>
      <c r="F14" s="116"/>
      <c r="G14" s="116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C000"/>
  </sheetPr>
  <dimension ref="B1:P14"/>
  <sheetViews>
    <sheetView showGridLines="0" zoomScaleNormal="100" workbookViewId="0"/>
  </sheetViews>
  <sheetFormatPr defaultRowHeight="15" x14ac:dyDescent="0.25"/>
  <cols>
    <col min="1" max="1" width="3.28515625" customWidth="1"/>
    <col min="2" max="2" width="16.7109375" bestFit="1" customWidth="1"/>
    <col min="3" max="3" width="70.140625" style="123" bestFit="1" customWidth="1"/>
    <col min="4" max="7" width="13.140625" style="123" customWidth="1"/>
    <col min="8" max="8" width="13.140625" customWidth="1"/>
    <col min="9" max="9" width="2.42578125" customWidth="1"/>
    <col min="10" max="10" width="11.85546875" customWidth="1"/>
    <col min="11" max="11" width="15.140625" customWidth="1"/>
  </cols>
  <sheetData>
    <row r="1" spans="2:16" ht="16.5" customHeight="1" x14ac:dyDescent="0.25">
      <c r="B1" s="5"/>
      <c r="C1" s="6"/>
      <c r="D1" s="6"/>
      <c r="E1" s="6"/>
      <c r="F1" s="6"/>
      <c r="G1" s="6"/>
      <c r="H1" s="5"/>
      <c r="I1" s="5"/>
      <c r="J1" s="5"/>
      <c r="K1" s="5"/>
      <c r="L1" s="5"/>
      <c r="M1" s="5"/>
      <c r="N1" s="5"/>
      <c r="O1" s="5"/>
      <c r="P1" s="5"/>
    </row>
    <row r="2" spans="2:16" ht="31.5" customHeight="1" x14ac:dyDescent="0.25">
      <c r="B2" s="95" t="s">
        <v>70</v>
      </c>
      <c r="C2" s="138" t="s">
        <v>71</v>
      </c>
      <c r="D2" s="138"/>
      <c r="E2" s="138"/>
      <c r="F2" s="138"/>
      <c r="G2" s="138"/>
      <c r="H2" s="138"/>
      <c r="I2" s="138"/>
      <c r="J2" s="138"/>
      <c r="K2" s="71"/>
      <c r="L2" s="71"/>
      <c r="M2" s="18"/>
      <c r="N2" s="18"/>
      <c r="O2" s="18"/>
      <c r="P2" s="18"/>
    </row>
    <row r="3" spans="2:16" ht="15.75" x14ac:dyDescent="0.25">
      <c r="B3" s="95"/>
      <c r="C3" s="94"/>
      <c r="D3" s="94"/>
      <c r="E3" s="94"/>
      <c r="F3" s="94"/>
      <c r="G3" s="94"/>
      <c r="H3" s="94"/>
      <c r="I3" s="94"/>
      <c r="J3" s="94"/>
      <c r="K3" s="71"/>
      <c r="L3" s="71"/>
      <c r="M3" s="18"/>
      <c r="N3" s="18"/>
      <c r="O3" s="18"/>
      <c r="P3" s="18"/>
    </row>
    <row r="4" spans="2:16" ht="15.75" x14ac:dyDescent="0.25">
      <c r="B4" s="95"/>
      <c r="C4" s="96" t="s">
        <v>55</v>
      </c>
      <c r="D4" s="94"/>
      <c r="E4" s="94"/>
      <c r="F4" s="94"/>
      <c r="G4" s="94"/>
      <c r="H4" s="94"/>
      <c r="I4" s="94"/>
      <c r="J4" s="94"/>
      <c r="K4" s="71"/>
      <c r="L4" s="71"/>
      <c r="M4" s="18"/>
      <c r="N4" s="18"/>
      <c r="O4" s="18"/>
      <c r="P4" s="18"/>
    </row>
    <row r="5" spans="2:16" ht="16.5" customHeight="1" thickBot="1" x14ac:dyDescent="0.3">
      <c r="B5" s="5"/>
      <c r="C5" s="97"/>
      <c r="D5" s="97"/>
      <c r="E5" s="97"/>
      <c r="F5" s="97"/>
      <c r="G5" s="97"/>
      <c r="H5" s="98"/>
      <c r="I5" s="98"/>
      <c r="J5" s="99"/>
      <c r="K5" s="99"/>
      <c r="L5" s="99"/>
      <c r="M5" s="99"/>
      <c r="N5" s="99"/>
      <c r="O5" s="99"/>
      <c r="P5" s="100"/>
    </row>
    <row r="6" spans="2:16" ht="21.75" customHeight="1" x14ac:dyDescent="0.25">
      <c r="B6" s="56"/>
      <c r="C6" s="101"/>
      <c r="D6" s="102" t="s">
        <v>21</v>
      </c>
      <c r="E6" s="102" t="s">
        <v>22</v>
      </c>
      <c r="F6" s="102" t="s">
        <v>23</v>
      </c>
      <c r="G6" s="103" t="s">
        <v>47</v>
      </c>
      <c r="H6" s="102" t="s">
        <v>48</v>
      </c>
      <c r="I6" s="104"/>
      <c r="J6" s="141" t="s">
        <v>56</v>
      </c>
      <c r="K6" s="56"/>
      <c r="L6" s="20"/>
      <c r="M6" s="20"/>
      <c r="N6" s="20"/>
      <c r="O6" s="20"/>
      <c r="P6" s="20"/>
    </row>
    <row r="7" spans="2:16" ht="21.75" customHeight="1" x14ac:dyDescent="0.25">
      <c r="B7" s="56"/>
      <c r="C7" s="105"/>
      <c r="D7" s="106" t="s">
        <v>57</v>
      </c>
      <c r="E7" s="106" t="s">
        <v>58</v>
      </c>
      <c r="F7" s="106" t="s">
        <v>59</v>
      </c>
      <c r="G7" s="107" t="s">
        <v>60</v>
      </c>
      <c r="H7" s="106" t="s">
        <v>61</v>
      </c>
      <c r="I7" s="108"/>
      <c r="J7" s="142" t="e">
        <v>#REF!</v>
      </c>
      <c r="K7" s="56"/>
      <c r="L7" s="20"/>
      <c r="M7" s="20"/>
      <c r="N7" s="20"/>
      <c r="O7" s="20"/>
      <c r="P7" s="20"/>
    </row>
    <row r="8" spans="2:16" ht="9.75" customHeight="1" x14ac:dyDescent="0.25">
      <c r="B8" s="109"/>
      <c r="C8" s="110"/>
      <c r="D8" s="110"/>
      <c r="E8" s="110"/>
      <c r="F8" s="110"/>
      <c r="G8" s="111"/>
      <c r="H8" s="112"/>
      <c r="I8" s="113"/>
      <c r="J8" s="114"/>
      <c r="K8" s="109"/>
      <c r="L8" s="21"/>
      <c r="M8" s="21"/>
      <c r="N8" s="21"/>
      <c r="O8" s="21"/>
      <c r="P8" s="21"/>
    </row>
    <row r="9" spans="2:16" ht="22.5" customHeight="1" x14ac:dyDescent="0.25">
      <c r="B9" s="109"/>
      <c r="C9" s="115" t="s">
        <v>28</v>
      </c>
      <c r="D9" s="116">
        <v>0.995</v>
      </c>
      <c r="E9" s="116">
        <v>0.99399999999999999</v>
      </c>
      <c r="F9" s="116">
        <v>0.97299999999999998</v>
      </c>
      <c r="G9" s="117">
        <v>0.99</v>
      </c>
      <c r="H9" s="116">
        <v>0.99399999999999999</v>
      </c>
      <c r="I9" s="117"/>
      <c r="J9" s="118">
        <v>0.99399999999999999</v>
      </c>
      <c r="K9" s="109"/>
      <c r="L9" s="21"/>
      <c r="M9" s="21"/>
      <c r="N9" s="21"/>
      <c r="O9" s="21"/>
      <c r="P9" s="21"/>
    </row>
    <row r="10" spans="2:16" ht="9.75" customHeight="1" thickBot="1" x14ac:dyDescent="0.3">
      <c r="B10" s="64"/>
      <c r="C10" s="119"/>
      <c r="D10" s="119"/>
      <c r="E10" s="119"/>
      <c r="F10" s="119"/>
      <c r="G10" s="120"/>
      <c r="H10" s="121"/>
      <c r="I10" s="120"/>
      <c r="J10" s="122"/>
      <c r="K10" s="64"/>
      <c r="L10" s="5"/>
      <c r="M10" s="5"/>
      <c r="N10" s="5"/>
      <c r="O10" s="5"/>
      <c r="P10" s="5"/>
    </row>
    <row r="14" spans="2:16" x14ac:dyDescent="0.25">
      <c r="D14" s="116"/>
      <c r="E14" s="116"/>
      <c r="F14" s="116"/>
      <c r="G14" s="116"/>
    </row>
  </sheetData>
  <mergeCells count="2">
    <mergeCell ref="C2:J2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Contents</vt:lpstr>
      <vt:lpstr>Notes</vt:lpstr>
      <vt:lpstr>EM National</vt:lpstr>
      <vt:lpstr>EM charts</vt:lpstr>
      <vt:lpstr>SL004A</vt:lpstr>
      <vt:lpstr>SL004B</vt:lpstr>
      <vt:lpstr>SL004C</vt:lpstr>
      <vt:lpstr>SL005A</vt:lpstr>
      <vt:lpstr>SL005B</vt:lpstr>
      <vt:lpstr>SL005C</vt:lpstr>
      <vt:lpstr>SL007B</vt:lpstr>
      <vt:lpstr>SL008</vt:lpstr>
      <vt:lpstr>SL004C</vt:lpstr>
    </vt:vector>
  </TitlesOfParts>
  <Company>MOJ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Prinold, Joe [NOMS]</dc:creator>
  <cp:lastModifiedBy>Longman, Joe</cp:lastModifiedBy>
  <dcterms:created xsi:type="dcterms:W3CDTF">2015-12-07T16:41:26Z</dcterms:created>
  <dcterms:modified xsi:type="dcterms:W3CDTF">2017-10-24T12:45:40Z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